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ona.nadaraia\Desktop\"/>
    </mc:Choice>
  </mc:AlternateContent>
  <bookViews>
    <workbookView xWindow="0" yWindow="0" windowWidth="28800" windowHeight="12435" activeTab="8"/>
  </bookViews>
  <sheets>
    <sheet name="ზუგდიდი" sheetId="1" r:id="rId1"/>
    <sheet name="მარტვილი" sheetId="2" r:id="rId2"/>
    <sheet name="მესტია" sheetId="3" r:id="rId3"/>
    <sheet name="სენაკი" sheetId="4" r:id="rId4"/>
    <sheet name="ჩხოროწყუ" sheetId="5" r:id="rId5"/>
    <sheet name="ხობი" sheetId="6" r:id="rId6"/>
    <sheet name="ფოთი" sheetId="7" r:id="rId7"/>
    <sheet name="აბაშა" sheetId="8" r:id="rId8"/>
    <sheet name="წალენჯიხა" sheetId="9" r:id="rId9"/>
  </sheets>
  <externalReferences>
    <externalReference r:id="rId10"/>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64" i="9" l="1"/>
  <c r="G47" i="9"/>
  <c r="G46" i="9"/>
  <c r="G45" i="9"/>
  <c r="G44" i="9"/>
  <c r="G43" i="9"/>
  <c r="G42" i="9"/>
  <c r="G41" i="9"/>
  <c r="G40" i="9"/>
  <c r="G39" i="9"/>
  <c r="G38" i="9"/>
  <c r="G37" i="9"/>
  <c r="Y211" i="8" l="1"/>
  <c r="Y140" i="8"/>
  <c r="Y139" i="8"/>
  <c r="Y138" i="8"/>
  <c r="G133" i="8"/>
  <c r="AB131" i="8"/>
  <c r="G131" i="8"/>
  <c r="G130" i="8"/>
  <c r="G129" i="8"/>
  <c r="G128" i="8"/>
  <c r="G127" i="8"/>
  <c r="G126" i="8"/>
  <c r="G125" i="8"/>
  <c r="G124" i="8"/>
  <c r="G123" i="8"/>
  <c r="G122" i="8"/>
  <c r="G121" i="8"/>
  <c r="G120" i="8"/>
  <c r="G119" i="8"/>
  <c r="G118" i="8"/>
  <c r="G117" i="8"/>
  <c r="AB109" i="8"/>
  <c r="AB114" i="8" s="1"/>
  <c r="S109" i="8"/>
  <c r="M109" i="8"/>
  <c r="AE106" i="8"/>
  <c r="G105" i="8"/>
  <c r="AE104" i="8"/>
  <c r="AE103" i="8"/>
  <c r="G102" i="8"/>
  <c r="AE101" i="8"/>
  <c r="AE100" i="8"/>
  <c r="AE99" i="8"/>
  <c r="AE98" i="8"/>
  <c r="G97" i="8"/>
  <c r="G96" i="8"/>
  <c r="G95" i="8"/>
  <c r="G94" i="8"/>
  <c r="G93" i="8"/>
  <c r="G92" i="8"/>
  <c r="G91" i="8"/>
  <c r="G90" i="8"/>
  <c r="G89" i="8"/>
  <c r="G88" i="8"/>
  <c r="G87" i="8"/>
  <c r="G86" i="8"/>
  <c r="G85" i="8"/>
  <c r="G84" i="8"/>
  <c r="G83" i="8"/>
  <c r="G82" i="8"/>
  <c r="G81" i="8"/>
  <c r="G80" i="8"/>
  <c r="G79" i="8"/>
  <c r="G78" i="8"/>
  <c r="G77" i="8"/>
  <c r="G76" i="8"/>
  <c r="G75" i="8"/>
  <c r="AE71" i="8"/>
  <c r="AE70" i="8"/>
  <c r="AE68" i="8"/>
  <c r="AE67" i="8"/>
  <c r="AE66" i="8"/>
  <c r="AE65" i="8"/>
  <c r="AE64" i="8"/>
  <c r="AE63" i="8"/>
  <c r="AE62" i="8"/>
  <c r="AE61" i="8"/>
  <c r="Y59" i="8"/>
  <c r="Y58" i="8"/>
  <c r="Y57" i="8"/>
  <c r="Y56" i="8"/>
  <c r="Y55" i="8"/>
  <c r="Y54" i="8"/>
  <c r="Y53" i="8"/>
  <c r="Y52" i="8"/>
  <c r="Y109" i="8" s="1"/>
  <c r="V51" i="8"/>
  <c r="V50" i="8"/>
  <c r="V49" i="8"/>
  <c r="V48" i="8"/>
  <c r="V47" i="8"/>
  <c r="V46" i="8"/>
  <c r="V45" i="8"/>
  <c r="V44" i="8"/>
  <c r="V43" i="8"/>
  <c r="V42" i="8"/>
  <c r="V41" i="8"/>
  <c r="V40" i="8"/>
  <c r="V39" i="8"/>
  <c r="V38" i="8"/>
  <c r="V37" i="8"/>
  <c r="V36" i="8"/>
  <c r="V35" i="8"/>
  <c r="V34" i="8"/>
  <c r="V33" i="8"/>
  <c r="V32" i="8"/>
  <c r="V109" i="8" s="1"/>
  <c r="S31" i="8"/>
  <c r="S30" i="8"/>
  <c r="S29" i="8"/>
  <c r="S28" i="8"/>
  <c r="S27" i="8"/>
  <c r="S26" i="8"/>
  <c r="S25" i="8"/>
  <c r="S24" i="8"/>
  <c r="S23" i="8"/>
  <c r="S22" i="8"/>
  <c r="S21" i="8"/>
  <c r="S20" i="8"/>
  <c r="S19" i="8"/>
  <c r="S18" i="8"/>
  <c r="S17" i="8"/>
  <c r="S16" i="8"/>
  <c r="S15" i="8"/>
  <c r="H14" i="8"/>
  <c r="G14" i="8" s="1"/>
  <c r="G13" i="8"/>
  <c r="H12" i="8"/>
  <c r="G12" i="8"/>
  <c r="H11" i="8"/>
  <c r="H109" i="8" s="1"/>
  <c r="G11" i="8"/>
  <c r="G109" i="8" s="1"/>
  <c r="AE109" i="8" l="1"/>
  <c r="AE114" i="8" s="1"/>
  <c r="G51" i="7" l="1"/>
  <c r="G39" i="7"/>
  <c r="S29" i="7"/>
  <c r="P29" i="7"/>
  <c r="G29" i="7"/>
  <c r="H25" i="7"/>
  <c r="H29" i="7" s="1"/>
  <c r="H18" i="7"/>
  <c r="H8" i="7"/>
  <c r="G8" i="7"/>
  <c r="M7" i="7"/>
  <c r="M6" i="7"/>
  <c r="M8" i="7" s="1"/>
  <c r="P134" i="6" l="1"/>
  <c r="M134" i="6"/>
  <c r="G134" i="6"/>
  <c r="G132" i="6"/>
  <c r="G131" i="6"/>
  <c r="G130" i="6"/>
  <c r="G129" i="6"/>
  <c r="G128" i="6"/>
  <c r="G127" i="6"/>
  <c r="G126" i="6"/>
  <c r="G125" i="6"/>
  <c r="S123" i="6"/>
  <c r="P123" i="6"/>
  <c r="M123" i="6"/>
  <c r="H123" i="6"/>
  <c r="H72" i="6"/>
  <c r="H60" i="6"/>
  <c r="AE57" i="6"/>
  <c r="AB57" i="6"/>
  <c r="Y57" i="6"/>
  <c r="V57" i="6"/>
  <c r="S57" i="6"/>
  <c r="P57" i="6"/>
  <c r="M57" i="6"/>
  <c r="H57" i="6"/>
  <c r="G57" i="6"/>
  <c r="H15" i="6"/>
  <c r="G15" i="6"/>
  <c r="H14" i="6"/>
  <c r="G14" i="6"/>
  <c r="G82" i="5" l="1"/>
  <c r="G80" i="5"/>
  <c r="G73" i="5"/>
  <c r="G72" i="5"/>
  <c r="G71" i="5"/>
  <c r="Y59" i="5"/>
  <c r="S59" i="5"/>
  <c r="P59" i="5"/>
  <c r="M59" i="5"/>
  <c r="G58" i="5"/>
  <c r="H15" i="5"/>
  <c r="G15" i="5"/>
  <c r="H14" i="5"/>
  <c r="G14" i="5"/>
  <c r="H13" i="5"/>
  <c r="G13" i="5"/>
  <c r="H12" i="5"/>
  <c r="H59" i="5" s="1"/>
  <c r="G12" i="5"/>
  <c r="S153" i="4" l="1"/>
  <c r="H153" i="4"/>
  <c r="G153" i="4"/>
  <c r="S131" i="4"/>
  <c r="Q131" i="4"/>
  <c r="P131" i="4"/>
  <c r="O131" i="4"/>
  <c r="N131" i="4"/>
  <c r="M131" i="4"/>
  <c r="L131" i="4"/>
  <c r="K131" i="4"/>
  <c r="J131" i="4"/>
  <c r="I131" i="4"/>
  <c r="H131" i="4"/>
  <c r="H132" i="4" s="1"/>
  <c r="G131" i="4"/>
  <c r="G132" i="4" s="1"/>
  <c r="S116" i="4"/>
  <c r="Q116" i="4"/>
  <c r="P116" i="4"/>
  <c r="O116" i="4"/>
  <c r="N116" i="4"/>
  <c r="M116" i="4"/>
  <c r="L116" i="4"/>
  <c r="K116" i="4"/>
  <c r="J116" i="4"/>
  <c r="I116" i="4"/>
  <c r="H116" i="4"/>
  <c r="G116" i="4"/>
  <c r="M102" i="4"/>
  <c r="S89" i="4"/>
  <c r="P89" i="4"/>
  <c r="M89" i="4"/>
  <c r="J89" i="4"/>
  <c r="I89" i="4"/>
  <c r="H89" i="4"/>
  <c r="P72" i="4"/>
  <c r="M72" i="4"/>
  <c r="J72" i="4"/>
  <c r="I72" i="4"/>
  <c r="G89" i="3" l="1"/>
  <c r="G82" i="3"/>
  <c r="Y64" i="3"/>
  <c r="Y63" i="3"/>
  <c r="H59" i="3"/>
  <c r="H58" i="3"/>
  <c r="H57" i="3"/>
  <c r="S54" i="3"/>
  <c r="P54" i="3"/>
  <c r="M54" i="3"/>
  <c r="H54" i="3"/>
  <c r="AA26" i="3"/>
  <c r="Y26" i="3"/>
  <c r="V26" i="3"/>
  <c r="S26" i="3"/>
  <c r="P26" i="3"/>
  <c r="M26" i="3"/>
  <c r="H25" i="3"/>
  <c r="H24" i="3"/>
  <c r="H23" i="3"/>
  <c r="H20" i="3"/>
  <c r="H19" i="3"/>
  <c r="H26" i="3" s="1"/>
  <c r="H8" i="3"/>
  <c r="G8" i="3"/>
  <c r="H7" i="3"/>
  <c r="G7" i="3"/>
  <c r="G26" i="3" s="1"/>
  <c r="S55" i="2" l="1"/>
  <c r="Q55" i="2"/>
  <c r="P55" i="2"/>
  <c r="O55" i="2"/>
  <c r="N55" i="2"/>
  <c r="M55" i="2"/>
  <c r="L55" i="2"/>
  <c r="K55" i="2"/>
  <c r="J55" i="2"/>
  <c r="I55" i="2"/>
  <c r="H55" i="2"/>
  <c r="G53" i="2"/>
  <c r="G52" i="2"/>
  <c r="G51" i="2"/>
  <c r="G50" i="2"/>
  <c r="G55" i="2" s="1"/>
  <c r="S47" i="2"/>
  <c r="Q47" i="2"/>
  <c r="P47" i="2"/>
  <c r="O47" i="2"/>
  <c r="N47" i="2"/>
  <c r="M47" i="2"/>
  <c r="L47" i="2"/>
  <c r="K47" i="2"/>
  <c r="J47" i="2"/>
  <c r="I47" i="2"/>
  <c r="H44" i="2"/>
  <c r="G44" i="2"/>
  <c r="H43" i="2"/>
  <c r="G43" i="2"/>
  <c r="G47" i="2" s="1"/>
  <c r="H42" i="2"/>
  <c r="H47" i="2" s="1"/>
  <c r="G42" i="2"/>
  <c r="V37" i="2"/>
  <c r="S37" i="2"/>
  <c r="P37" i="2"/>
  <c r="M37" i="2"/>
  <c r="H35" i="2"/>
  <c r="G35" i="2"/>
  <c r="H34" i="2"/>
  <c r="G34" i="2"/>
  <c r="H33" i="2"/>
  <c r="G33" i="2"/>
  <c r="H32" i="2"/>
  <c r="G32" i="2"/>
  <c r="H31" i="2"/>
  <c r="G31" i="2"/>
  <c r="H30" i="2"/>
  <c r="G30" i="2"/>
  <c r="H29" i="2"/>
  <c r="G29" i="2"/>
  <c r="H28" i="2"/>
  <c r="G28" i="2"/>
  <c r="H27" i="2"/>
  <c r="G27" i="2"/>
  <c r="H26" i="2"/>
  <c r="G26" i="2"/>
  <c r="H25" i="2"/>
  <c r="G25" i="2"/>
  <c r="H24" i="2"/>
  <c r="G24" i="2"/>
  <c r="H23" i="2"/>
  <c r="G23" i="2"/>
  <c r="H22" i="2"/>
  <c r="G22" i="2"/>
  <c r="H21" i="2"/>
  <c r="G21" i="2"/>
  <c r="H20" i="2"/>
  <c r="G20" i="2"/>
  <c r="H19" i="2"/>
  <c r="G19" i="2"/>
  <c r="H18" i="2"/>
  <c r="G18" i="2"/>
  <c r="H17" i="2"/>
  <c r="G17" i="2"/>
  <c r="H16" i="2"/>
  <c r="G16" i="2"/>
  <c r="H15" i="2"/>
  <c r="G15" i="2"/>
  <c r="H14" i="2"/>
  <c r="G14" i="2"/>
  <c r="H13" i="2"/>
  <c r="G13" i="2"/>
  <c r="H12" i="2"/>
  <c r="G12" i="2"/>
  <c r="H11" i="2"/>
  <c r="G11" i="2"/>
  <c r="H10" i="2"/>
  <c r="G10" i="2"/>
  <c r="H9" i="2"/>
  <c r="G9" i="2"/>
  <c r="H8" i="2"/>
  <c r="G8" i="2"/>
  <c r="H7" i="2"/>
  <c r="G7" i="2"/>
  <c r="H6" i="2"/>
  <c r="H37" i="2" s="1"/>
  <c r="G6" i="2"/>
  <c r="G37" i="2" s="1"/>
  <c r="X37" i="2" s="1"/>
  <c r="P192" i="1" l="1"/>
  <c r="H192" i="1"/>
  <c r="G191" i="1"/>
  <c r="G190" i="1"/>
  <c r="G189" i="1"/>
  <c r="G188" i="1"/>
  <c r="G187" i="1"/>
  <c r="G186" i="1"/>
  <c r="G192" i="1" s="1"/>
  <c r="S182" i="1"/>
  <c r="P182" i="1"/>
  <c r="H182" i="1"/>
  <c r="G182" i="1"/>
  <c r="P163" i="1"/>
  <c r="H163" i="1"/>
  <c r="G163" i="1"/>
  <c r="H159" i="1"/>
  <c r="G159" i="1"/>
  <c r="S158" i="1"/>
  <c r="S157" i="1"/>
  <c r="S156" i="1"/>
  <c r="S155" i="1"/>
  <c r="S154" i="1"/>
  <c r="S153" i="1"/>
  <c r="S152" i="1"/>
  <c r="S151" i="1"/>
  <c r="S150" i="1"/>
  <c r="S149" i="1"/>
  <c r="S148" i="1"/>
  <c r="S147" i="1"/>
  <c r="S146" i="1"/>
  <c r="S145" i="1"/>
  <c r="S144" i="1"/>
  <c r="S143" i="1"/>
  <c r="S142" i="1"/>
  <c r="S141" i="1"/>
  <c r="S140" i="1"/>
  <c r="S139" i="1"/>
  <c r="S138" i="1"/>
  <c r="S137" i="1"/>
  <c r="S136" i="1"/>
  <c r="S135" i="1"/>
  <c r="S134" i="1"/>
  <c r="S133" i="1"/>
  <c r="S159" i="1" s="1"/>
  <c r="P132" i="1"/>
  <c r="H132" i="1"/>
  <c r="G132" i="1"/>
  <c r="S81" i="1"/>
  <c r="P81" i="1"/>
  <c r="M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81" i="1" s="1"/>
  <c r="H48" i="1"/>
  <c r="H47" i="1"/>
  <c r="H46" i="1"/>
  <c r="H43" i="1"/>
  <c r="G43" i="1"/>
  <c r="M42" i="1"/>
  <c r="M41" i="1"/>
  <c r="M40" i="1"/>
  <c r="M39" i="1"/>
  <c r="M38" i="1"/>
  <c r="M37" i="1"/>
  <c r="M36" i="1"/>
  <c r="M35" i="1"/>
  <c r="M34" i="1"/>
  <c r="M33" i="1"/>
  <c r="M43" i="1" s="1"/>
  <c r="M32" i="1"/>
  <c r="M31" i="1"/>
  <c r="S29" i="1"/>
  <c r="P29" i="1"/>
  <c r="H29" i="1"/>
  <c r="G28" i="1"/>
  <c r="G29" i="1" s="1"/>
  <c r="M27" i="1"/>
  <c r="M26" i="1"/>
  <c r="M25" i="1"/>
  <c r="M24" i="1"/>
  <c r="M23" i="1"/>
  <c r="M22" i="1"/>
  <c r="M21" i="1"/>
  <c r="M20" i="1"/>
  <c r="M19" i="1"/>
  <c r="M18" i="1"/>
  <c r="M17" i="1"/>
  <c r="M16" i="1"/>
  <c r="M15" i="1"/>
  <c r="M14" i="1"/>
  <c r="M13" i="1"/>
  <c r="M12" i="1"/>
  <c r="M11" i="1"/>
  <c r="M10" i="1"/>
  <c r="M9" i="1"/>
  <c r="M8" i="1"/>
  <c r="M7" i="1"/>
  <c r="M6" i="1"/>
  <c r="M29" i="1" s="1"/>
  <c r="P109" i="8"/>
</calcChain>
</file>

<file path=xl/comments1.xml><?xml version="1.0" encoding="utf-8"?>
<comments xmlns="http://schemas.openxmlformats.org/spreadsheetml/2006/main">
  <authors>
    <author>Author</author>
  </authors>
  <commentList>
    <comment ref="E16" authorId="0" shapeId="0">
      <text>
        <r>
          <rPr>
            <b/>
            <sz val="9"/>
            <color indexed="81"/>
            <rFont val="Tahoma"/>
            <family val="2"/>
            <charset val="204"/>
          </rPr>
          <t xml:space="preserve">Author:
</t>
        </r>
      </text>
    </comment>
    <comment ref="E21" authorId="0" shapeId="0">
      <text>
        <r>
          <rPr>
            <b/>
            <sz val="9"/>
            <color indexed="81"/>
            <rFont val="Tahoma"/>
            <family val="2"/>
            <charset val="204"/>
          </rPr>
          <t xml:space="preserve">Author:
</t>
        </r>
      </text>
    </comment>
    <comment ref="E22" authorId="0" shapeId="0">
      <text>
        <r>
          <rPr>
            <b/>
            <sz val="9"/>
            <color indexed="81"/>
            <rFont val="Tahoma"/>
            <family val="2"/>
            <charset val="204"/>
          </rPr>
          <t xml:space="preserve">Author:
</t>
        </r>
      </text>
    </comment>
    <comment ref="E24" authorId="0" shapeId="0">
      <text>
        <r>
          <rPr>
            <b/>
            <sz val="9"/>
            <color indexed="81"/>
            <rFont val="Tahoma"/>
            <family val="2"/>
            <charset val="204"/>
          </rPr>
          <t xml:space="preserve">Author:
</t>
        </r>
      </text>
    </comment>
    <comment ref="E25" authorId="0" shapeId="0">
      <text>
        <r>
          <rPr>
            <b/>
            <sz val="9"/>
            <color indexed="81"/>
            <rFont val="Tahoma"/>
            <family val="2"/>
            <charset val="204"/>
          </rPr>
          <t xml:space="preserve">Author:
</t>
        </r>
      </text>
    </comment>
    <comment ref="E26" authorId="0" shapeId="0">
      <text>
        <r>
          <rPr>
            <b/>
            <sz val="9"/>
            <color indexed="81"/>
            <rFont val="Tahoma"/>
            <family val="2"/>
            <charset val="204"/>
          </rPr>
          <t xml:space="preserve">Author:
</t>
        </r>
      </text>
    </comment>
    <comment ref="E27" authorId="0" shapeId="0">
      <text>
        <r>
          <rPr>
            <b/>
            <sz val="9"/>
            <color indexed="81"/>
            <rFont val="Tahoma"/>
            <family val="2"/>
            <charset val="204"/>
          </rPr>
          <t xml:space="preserve">Author:
</t>
        </r>
      </text>
    </comment>
    <comment ref="E29" authorId="0" shapeId="0">
      <text>
        <r>
          <rPr>
            <b/>
            <sz val="9"/>
            <color indexed="81"/>
            <rFont val="Tahoma"/>
            <family val="2"/>
            <charset val="204"/>
          </rPr>
          <t xml:space="preserve">Author:
</t>
        </r>
      </text>
    </comment>
    <comment ref="E30" authorId="0" shapeId="0">
      <text>
        <r>
          <rPr>
            <b/>
            <sz val="9"/>
            <color indexed="81"/>
            <rFont val="Tahoma"/>
            <family val="2"/>
            <charset val="204"/>
          </rPr>
          <t xml:space="preserve">Author:
</t>
        </r>
      </text>
    </comment>
    <comment ref="E31" authorId="0" shapeId="0">
      <text>
        <r>
          <rPr>
            <b/>
            <sz val="9"/>
            <color indexed="81"/>
            <rFont val="Tahoma"/>
            <family val="2"/>
            <charset val="204"/>
          </rPr>
          <t xml:space="preserve">Author:
</t>
        </r>
      </text>
    </comment>
    <comment ref="E32" authorId="0" shapeId="0">
      <text>
        <r>
          <rPr>
            <b/>
            <sz val="9"/>
            <color indexed="81"/>
            <rFont val="Tahoma"/>
            <family val="2"/>
            <charset val="204"/>
          </rPr>
          <t xml:space="preserve">Author:
</t>
        </r>
      </text>
    </comment>
    <comment ref="E33" authorId="0" shapeId="0">
      <text>
        <r>
          <rPr>
            <b/>
            <sz val="9"/>
            <color indexed="81"/>
            <rFont val="Tahoma"/>
            <family val="2"/>
            <charset val="204"/>
          </rPr>
          <t xml:space="preserve">Author:
</t>
        </r>
      </text>
    </comment>
    <comment ref="E37" authorId="0" shapeId="0">
      <text>
        <r>
          <rPr>
            <b/>
            <sz val="9"/>
            <color indexed="81"/>
            <rFont val="Tahoma"/>
            <family val="2"/>
            <charset val="204"/>
          </rPr>
          <t xml:space="preserve">Author:
</t>
        </r>
      </text>
    </comment>
    <comment ref="E38" authorId="0" shapeId="0">
      <text>
        <r>
          <rPr>
            <b/>
            <sz val="9"/>
            <color indexed="81"/>
            <rFont val="Tahoma"/>
            <family val="2"/>
            <charset val="204"/>
          </rPr>
          <t xml:space="preserve">Author:
</t>
        </r>
      </text>
    </comment>
    <comment ref="E39" authorId="0" shapeId="0">
      <text>
        <r>
          <rPr>
            <b/>
            <sz val="9"/>
            <color indexed="81"/>
            <rFont val="Tahoma"/>
            <family val="2"/>
            <charset val="204"/>
          </rPr>
          <t xml:space="preserve">Author:
</t>
        </r>
      </text>
    </comment>
    <comment ref="D43" authorId="0" shapeId="0">
      <text>
        <r>
          <rPr>
            <b/>
            <sz val="9"/>
            <color indexed="81"/>
            <rFont val="Tahoma"/>
            <family val="2"/>
          </rPr>
          <t xml:space="preserve">Author:
</t>
        </r>
      </text>
    </comment>
    <comment ref="E43" authorId="0" shapeId="0">
      <text>
        <r>
          <rPr>
            <b/>
            <sz val="9"/>
            <color indexed="81"/>
            <rFont val="Tahoma"/>
            <family val="2"/>
            <charset val="204"/>
          </rPr>
          <t xml:space="preserve">Author:
</t>
        </r>
      </text>
    </comment>
    <comment ref="E46" authorId="0" shapeId="0">
      <text>
        <r>
          <rPr>
            <b/>
            <sz val="9"/>
            <color indexed="81"/>
            <rFont val="Tahoma"/>
            <family val="2"/>
            <charset val="204"/>
          </rPr>
          <t xml:space="preserve">Author:
</t>
        </r>
      </text>
    </comment>
    <comment ref="E47" authorId="0" shapeId="0">
      <text>
        <r>
          <rPr>
            <b/>
            <sz val="9"/>
            <color indexed="81"/>
            <rFont val="Tahoma"/>
            <family val="2"/>
            <charset val="204"/>
          </rPr>
          <t xml:space="preserve">Author:
</t>
        </r>
      </text>
    </comment>
    <comment ref="E48" authorId="0" shapeId="0">
      <text>
        <r>
          <rPr>
            <b/>
            <sz val="9"/>
            <color indexed="81"/>
            <rFont val="Tahoma"/>
            <family val="2"/>
            <charset val="204"/>
          </rPr>
          <t xml:space="preserve">Author:
</t>
        </r>
      </text>
    </comment>
    <comment ref="E49" authorId="0" shapeId="0">
      <text>
        <r>
          <rPr>
            <b/>
            <sz val="9"/>
            <color indexed="81"/>
            <rFont val="Tahoma"/>
            <family val="2"/>
            <charset val="204"/>
          </rPr>
          <t xml:space="preserve">Author:
</t>
        </r>
      </text>
    </comment>
    <comment ref="E50" authorId="0" shapeId="0">
      <text>
        <r>
          <rPr>
            <b/>
            <sz val="9"/>
            <color indexed="81"/>
            <rFont val="Tahoma"/>
            <family val="2"/>
            <charset val="204"/>
          </rPr>
          <t xml:space="preserve">Author:
</t>
        </r>
      </text>
    </comment>
    <comment ref="E51" authorId="0" shapeId="0">
      <text>
        <r>
          <rPr>
            <b/>
            <sz val="9"/>
            <color indexed="81"/>
            <rFont val="Tahoma"/>
            <family val="2"/>
            <charset val="204"/>
          </rPr>
          <t xml:space="preserve">Author:
</t>
        </r>
      </text>
    </comment>
    <comment ref="E52" authorId="0" shapeId="0">
      <text>
        <r>
          <rPr>
            <b/>
            <sz val="9"/>
            <color indexed="81"/>
            <rFont val="Tahoma"/>
            <family val="2"/>
            <charset val="204"/>
          </rPr>
          <t xml:space="preserve">Author:
</t>
        </r>
      </text>
    </comment>
    <comment ref="E56" authorId="0" shapeId="0">
      <text>
        <r>
          <rPr>
            <b/>
            <sz val="9"/>
            <color indexed="81"/>
            <rFont val="Tahoma"/>
            <family val="2"/>
            <charset val="204"/>
          </rPr>
          <t xml:space="preserve">Author:
</t>
        </r>
      </text>
    </comment>
    <comment ref="E105" authorId="0" shapeId="0">
      <text>
        <r>
          <rPr>
            <b/>
            <sz val="9"/>
            <color indexed="81"/>
            <rFont val="Tahoma"/>
            <family val="2"/>
            <charset val="204"/>
          </rPr>
          <t xml:space="preserve">Author:
</t>
        </r>
      </text>
    </comment>
    <comment ref="E107" authorId="0" shapeId="0">
      <text>
        <r>
          <rPr>
            <b/>
            <sz val="9"/>
            <color indexed="81"/>
            <rFont val="Tahoma"/>
            <family val="2"/>
            <charset val="204"/>
          </rPr>
          <t xml:space="preserve">Author:
</t>
        </r>
      </text>
    </comment>
    <comment ref="E108" authorId="0" shapeId="0">
      <text>
        <r>
          <rPr>
            <b/>
            <sz val="9"/>
            <color indexed="81"/>
            <rFont val="Tahoma"/>
            <family val="2"/>
            <charset val="204"/>
          </rPr>
          <t xml:space="preserve">Author:
</t>
        </r>
      </text>
    </comment>
  </commentList>
</comments>
</file>

<file path=xl/comments2.xml><?xml version="1.0" encoding="utf-8"?>
<comments xmlns="http://schemas.openxmlformats.org/spreadsheetml/2006/main">
  <authors>
    <author>Author</author>
  </authors>
  <commentList>
    <comment ref="A14" authorId="0" shapeId="0">
      <text>
        <r>
          <rPr>
            <b/>
            <sz val="9"/>
            <color indexed="81"/>
            <rFont val="Tahoma"/>
            <family val="2"/>
            <charset val="204"/>
          </rPr>
          <t xml:space="preserve">Author:
</t>
        </r>
      </text>
    </comment>
  </commentList>
</comments>
</file>

<file path=xl/sharedStrings.xml><?xml version="1.0" encoding="utf-8"?>
<sst xmlns="http://schemas.openxmlformats.org/spreadsheetml/2006/main" count="9855" uniqueCount="2920">
  <si>
    <t>#</t>
  </si>
  <si>
    <t>1. რეგიონული სტრატეგიის მიზანი</t>
  </si>
  <si>
    <t>2. რეგიონული სტრატეგიის ამოცანა</t>
  </si>
  <si>
    <t>3. პროექტის/აქტივობის დასახელება</t>
  </si>
  <si>
    <t>4. მოსალოდნელი შედეგი</t>
  </si>
  <si>
    <t>5. პროექტის/აქტივობის განხორციელების ადგილი</t>
  </si>
  <si>
    <t>6. პროექტის/აქტივობის ბიუჯეტი და დაფინანსების წყარ(ებ)ო</t>
  </si>
  <si>
    <t>7. პროექტის/აქტივობის ხანგრძლივობა და პროგრესი</t>
  </si>
  <si>
    <t>8. პასუხისმგებელი ადმინისტრაციული ორგანო</t>
  </si>
  <si>
    <t>9. პარტნიორი ორგანიზაცია</t>
  </si>
  <si>
    <t>10. მოკლე აღწერა/შენიშვნა</t>
  </si>
  <si>
    <t>სახელმწიფო ბიუჯეტი</t>
  </si>
  <si>
    <t>მუნიციპალიტეტის ბიუჯეტი</t>
  </si>
  <si>
    <t>დონორების დაფინანსება</t>
  </si>
  <si>
    <t>კერძო სექტორის დაფინანსება</t>
  </si>
  <si>
    <t>2018 წელი</t>
  </si>
  <si>
    <t>2019 წელი</t>
  </si>
  <si>
    <t>2020 წელი</t>
  </si>
  <si>
    <t>დაწყება</t>
  </si>
  <si>
    <t>დასრულება</t>
  </si>
  <si>
    <t>სავარაუდო ბიუჯეტი</t>
  </si>
  <si>
    <t>7.1.1</t>
  </si>
  <si>
    <t>7.1.2</t>
  </si>
  <si>
    <t>7.1.3</t>
  </si>
  <si>
    <t>7.2.1</t>
  </si>
  <si>
    <t>7.2.2</t>
  </si>
  <si>
    <t>7.2.3</t>
  </si>
  <si>
    <t>7.3.1</t>
  </si>
  <si>
    <t>7.3.2</t>
  </si>
  <si>
    <t>7.3.3</t>
  </si>
  <si>
    <t>რეგიონში განსახორციელებელი პროექტების ფონდის (რგპფ) პროექტები 2018 წელი</t>
  </si>
  <si>
    <t>2. საბაზისო ინფრასტყრუქტურის გაუმჯობესება.</t>
  </si>
  <si>
    <t>2.1 მხარის საგზაო ინფრასტრუქტურის არარეაბილიტირებული ნაწილის, მისი პრიორიტეტული გზების რეაბილიტაცია</t>
  </si>
  <si>
    <t>კოკის  ორსანტიის დამაკავშირებელი  გზის რეაბილიტაცია (მესამე ეტაპი)</t>
  </si>
  <si>
    <t>რეაბილიტირებული გზით მოსარგებლე 6000 ბენეფიციარი.</t>
  </si>
  <si>
    <t>ზუგდიდი</t>
  </si>
  <si>
    <t>მარტი</t>
  </si>
  <si>
    <t>აგვისტო</t>
  </si>
  <si>
    <t>ზუგდიდის მუნიციპალიტეტის მერია</t>
  </si>
  <si>
    <t>დიდინეძის ადმინისტრაციულ ერთეულში  დიდინეძის-კახათის გზა (მეორე ეტაპი)</t>
  </si>
  <si>
    <t>რეაბილიტირებული გზით მოსარგებლე 2500  ბენეფიციარი.</t>
  </si>
  <si>
    <t xml:space="preserve"> დარჩელის  ადმინისტრაციულ ერთეულში  დარჩელი-ორსანტიის  დამაკავშირებელი გზა (მეორე ეტაპი)</t>
  </si>
  <si>
    <t>რეაბილიტირებული გზით მოსარგებლე 3500 ბენეფიციარი.</t>
  </si>
  <si>
    <t>10. კომუნალური და სხვა საზოგადოებრივი მომსახურების მოწესრიგება.</t>
  </si>
  <si>
    <t>10;1. მოსახლეობისთვის ცენტრალური სისტემებით ხარისხიანი სასმელი წყლის უწყვეტი მიწოდების, ხარისხიანი და უწყვეტი ენერგომომარაგების და ბუნებრივი აირის უწყვეტი მიწოდების სრული უზრუნველყოფა;</t>
  </si>
  <si>
    <t>ყულიშკარის ადმინისტრაციულ   ერთეულში წყალმომარაგების ქსელის რეაბილიტაცია (მესამე ეტაპი)</t>
  </si>
  <si>
    <t>მოწყობილი წყალმომარაგების ქსელით მოსარგებლე 650 ბენეფიციარი.</t>
  </si>
  <si>
    <t>აპრილი</t>
  </si>
  <si>
    <t>2. საბაზისო ინფრასტურუქტურის გაუმჯობესება.</t>
  </si>
  <si>
    <t xml:space="preserve">ტყაიას  ადმინისტრაციულ ერთეულში  ცენტრალური საავტომობილო გზის რეაბილიტაცია. (მესამე ეტაპი) </t>
  </si>
  <si>
    <t>რეაბილიტირებული გზით მოსარგებლე 4000 ბენეფიციარი.</t>
  </si>
  <si>
    <t>ივლისი</t>
  </si>
  <si>
    <t>ცაიშისა და ცაცხვის ადმინისტრაციულ ერთეულებში (კურორტის მონაკვეთი) საავტომობილო გზის რეაბილიტაცია (მეორე ეტაპი)</t>
  </si>
  <si>
    <t>რეაბილიტირებული გზით მოსარგებლე 1150 ბენეფიციარი.</t>
  </si>
  <si>
    <t>12. განათლების, მეცნიერების, კულტურისა და სპორტის განვითარება.</t>
  </si>
  <si>
    <t>12.1 საჯარო სკოლებისა და სკოლამდელი აღზრდის დაწესებულებების ინფრასტრუქტურის სრული რეაბილიტაცია</t>
  </si>
  <si>
    <t>N2 საბავშვო ბაღის მშენებლობა</t>
  </si>
  <si>
    <t>რეაბილიტირებული გზით მოსარგებლე 100 ბენეფიციარი.</t>
  </si>
  <si>
    <t>იანვარი</t>
  </si>
  <si>
    <t>დეკემბერი</t>
  </si>
  <si>
    <t>9. ტურიზმის ინდუსტრიის მრავალმხრივი განვითარება.</t>
  </si>
  <si>
    <t>9. 1. ტურისტული ინფრასტრუქტურის მოვლა და გაუმჯობესება.</t>
  </si>
  <si>
    <t>საჭადრაკო სკოლის შენობის რეკონსტრუქცია-რეაბილიტაცია</t>
  </si>
  <si>
    <t>რეაბილიტირებული გზით მოსარგებლე 300 ბენეფიციარი.</t>
  </si>
  <si>
    <t>2.1 მხარის საგზაო ინფრასტრუქტურის არარეაბილიტირებული ნაწილის, (გზები, სანიაღვრე, გარე განათების, ხიდების) მისი პრიორიტეტული გზების რეაბილიტაცია</t>
  </si>
  <si>
    <t xml:space="preserve">ქ. ზუგდიდის ტერიტორიაზე სანიაღვრე წყალსაწრეტი სისტემის მოწყობა-მოწესრიგება </t>
  </si>
  <si>
    <t>რეაბილიტირებული გზით მოსარგებლე  1200 ბენეფიციარი.</t>
  </si>
  <si>
    <t>ოქტომბერი</t>
  </si>
  <si>
    <t>2.7. ურბანული ინფრასტრუქტურის განვითარება, მუნიციპალური ცენტრების ცენტრების ინფრასტრუქტურული იერსახის გაუმჯობესება და არქიტექტურულ-სამშენებლო სფეროს რეგულირების ქმედითი სისტემის ჩამოყალიბება.</t>
  </si>
  <si>
    <t xml:space="preserve">ქ. ზუგდიდის ტერიტორიაზე მრავალბინიანი საცხოვრებელი სახლების ეზოების კეთილმოწყობა </t>
  </si>
  <si>
    <t>რეაბილიტირებული გზით მოსარგებლე  1400 ბენეფიციარი.</t>
  </si>
  <si>
    <t>ნაცატუს ადმინისტრაციულ ერთეულში, ზუგდიდი-წალენჯიხის ცენტრალური გზიდან, ნაცატუს მიმართულებით, წალენჯიხის მუნიციპალიტეტის საზღვრამდე საავტომობილო გზის რეაბილიტაცია (მეორე ეტაპი)</t>
  </si>
  <si>
    <t>რეაბილიტირებული გზით მოსარგებლე 1500 ბენეფიციარი.</t>
  </si>
  <si>
    <t xml:space="preserve">ქ. ზუგდიდში ტროტუარების რეაბილიტაცია </t>
  </si>
  <si>
    <t>მაისი</t>
  </si>
  <si>
    <t>სექტემბერი</t>
  </si>
  <si>
    <t>აბასთუმანის წყალმომარაგება  დამატებითი სამუშაოები</t>
  </si>
  <si>
    <t>მოწყობილი წყალმომარაგების ქსელით მოსარგებლე 550 ბენეფიციარი.</t>
  </si>
  <si>
    <t>ივნისი</t>
  </si>
  <si>
    <t>ზუგდიდის მუნიციპალიტეტის ჭითაწყარის ადმინისტრაციულ ერთეულში კოსტავას ქუჩის საავტომობილო გზის რეაბილიტაცია</t>
  </si>
  <si>
    <t>რეაბილიტირებული გზით მოსარგებლე 3578 ბენეფიციარი.</t>
  </si>
  <si>
    <t>ახალაბასთუმნის ადმინისტრაციულ ერთეულში, ცენტრთან დამაკავშირებელი გზის მონაკვეთის (წერეთლის ქუჩის)რეაბილიტაცია (მეორე ეტაპი)</t>
  </si>
  <si>
    <t>რეაბილიტირებული გზით მოსარგებლე 3639 ბენეფიციარი.</t>
  </si>
  <si>
    <t>ოქტომბრის ადმინისტრაციულ ერთეულში, ოქტომბრის ცენტრიდან, ყოფილი პროფტექნიკური სასწავლებლის, ახალკახათის გავლით (ზუგდიდი-ანაკლიის საავტომობილო გზამდე),საავტომობილო გზის რეაბილიტაცია (მეორე ეტაპი)</t>
  </si>
  <si>
    <t>რეაბილიტირებული გზით მოსარგებლე 4500 ბენეფიციარი.</t>
  </si>
  <si>
    <t xml:space="preserve">ჩხორიას  ადმინისტრაციულ ერთეულში  ცენტრალური საავტომობილო გზის რეაბილიტაცია. (მეორე  ეტაპი) </t>
  </si>
  <si>
    <t>ინგირის ადმინისტრაციულ ერთეულში ჭავჭავაძისა და ტაბიძის ქუჩის დამაკავშირებელი გზის რეაბილიტაცია</t>
  </si>
  <si>
    <t>რეაბილიტირებული გზით მოსარგებლე 2500 ბენეფიციარი.</t>
  </si>
  <si>
    <t>ოფაჩხაფუს ადმინისტრაციულ ერთეულში, ნარაზენის ცენტრალური გზიდან ოფაჩხაფუს ცენტრამდე საავტომობილო გზის რეაბილიტაცია (მეორე ეტაპი)</t>
  </si>
  <si>
    <t>რეაბილიტირებული გზით მოსარგებლე 3000 ბენეფიციარი.</t>
  </si>
  <si>
    <t>ოდიშის ადმინისტრაციულ ერთეულში ცენტრიდან N1 სასაფლაომდე საავტომობილო გზის რეაბილიტაცია.(მეორე ეტაპი)</t>
  </si>
  <si>
    <t>რეაბილიტირებული გზით მოსარგებლე 2400 ბენეფიციარი.</t>
  </si>
  <si>
    <t>დარჩელის  ადმინისტრაციულ ერთეულში თბილისის  და ჭავჭავაძის ქუჩების გზის რეაბილიტაცია</t>
  </si>
  <si>
    <t>რუხის ადმინისტრაციულ ერთეულში ესართიას ქუჩაზე მრავალპროფილურ საავადმყოფომდე მისასვლელი გზის რეაბილიტაცია.</t>
  </si>
  <si>
    <t>რეაბილიტირებული გზით მოსარგებლე 5000 ბენეფიციარი.</t>
  </si>
  <si>
    <t>12.4. რეგიონში კულტურული და სპორტული ინფრასტრუქტურის რეაბილიტაცია და განვითარება.</t>
  </si>
  <si>
    <t>ზუგდიდის მუნიციპალიტეტში არსებული ყინულის მოედნის რეაბილიტაცია.</t>
  </si>
  <si>
    <t>რეაბილიტირებული ყინულის მოედნით ისარგებლებს 7000 ადამიანი.</t>
  </si>
  <si>
    <t>ჯამი</t>
  </si>
  <si>
    <t>რეგიონში განსახორციელებელი პროექტების ფონდის (რგპფ) სარეზერვო პროექტები 2018 წელი</t>
  </si>
  <si>
    <t>გრიგოლიშის ადმინისტრაციულ ერთეულში  საავტომობილო გზის რეაბილიტაცია(გრიგოლიშის ცენტრიდან ზუგდიდი ყულიშკარის საავტომობილო გზამდე (მესამე ეტაპი)</t>
  </si>
  <si>
    <t>რეაბილიტირებული გზით მოსარგებლე 750 ბენეფიციარი.</t>
  </si>
  <si>
    <t>შამადელას ადმინისტრაციულ ერთეულში ნარაზენთან  დამაკავშირებელი საავტომობილო გზის  რეაბილიტაცია (შამადელას ნაწილი) მეორე ეტაპი)</t>
  </si>
  <si>
    <t>ოფაჩხაფუს  ადმინისტრაციულ ერთეულში ახალსოფლის  ცენტრიდან ოფაჩხაფუს ცენტრამდე   გზის  რეაბილიტაცია. (მეორე ეტაპი)</t>
  </si>
  <si>
    <t>ჭკადუაშის ადმინისტრაციულ ერთეულში  გზის  რეაბილიტაცია. (მესამე ეტაპი)</t>
  </si>
  <si>
    <t>რეაბილიტირებული გზით მოსარგებლე 2000 ბენეფიციარი.</t>
  </si>
  <si>
    <t xml:space="preserve"> ნარაზენი შამადელას ადმინისტრაციულ ერთეულების , დამაკავშირებელი გზის მონაკვეთის რეაბილიტაცია (ნარაზენის ნაწილი)</t>
  </si>
  <si>
    <t xml:space="preserve">ორულუსა და კიროვის ადმინისტრაციულ ერთეულებში (ორულუს ცენტრიდან კიროვის გავლით ზუგდიდი-ანაკლიის ცენტრალურ გზამდე)  გზის რეაბილიტაცია, </t>
  </si>
  <si>
    <t>ხეცერას ადმინისტრაციულ ერთეულში (ნარაზენის ცენტრალური გზიდან ხეცერას მიმართულებით) საბეჭვაიოს უბნის გზის რეაბილიტაცია</t>
  </si>
  <si>
    <t>რეაბილიტირებული გზით მოსარგებლე 3200 ბენეფიციარი.</t>
  </si>
  <si>
    <t>ზუგდიდის მუნიციპალიტეტის ბაშის ადმინისტრაცილ ერთეულში,საავტომობილო გზის(მესამე ეტაპი) რეაბილიტაცია (მესამე ეტაპი)</t>
  </si>
  <si>
    <t>რეაბილიტირებული გზით მოსარგებლე 1200 ბენეფიციარი.</t>
  </si>
  <si>
    <t>ხეცერას ადმინისტრაციულ ერთეულში ნარაზენის ცენტრალური ხეცერას მიმართულებით საბეჭვაიოს უბნის გზის რეაბილიტაცია</t>
  </si>
  <si>
    <t xml:space="preserve">ურთის ადმინისტრაციულ  ერთეულში  საავტომობილო გზის რეაბილიტაცია </t>
  </si>
  <si>
    <t>მაცხოვრის კარის (გორკის  ქუჩა) -დან უჩაშონას შემაერთებელი გზის რეაბილიტაცია</t>
  </si>
  <si>
    <t>რეაბილიტირებული გზით მოსარგებლე 1000 ბენეფიციარი.</t>
  </si>
  <si>
    <t>ნარაზენის ადმინისტრაციულ ერთეულში საბეჭვაიოს უბნის გზის რეაბილიტაცია.</t>
  </si>
  <si>
    <t>მუნიციპალიტეტის ბიუჯეტიდან დასაფინანსებელი პროექტები 2018 წელი</t>
  </si>
  <si>
    <t>2. საბაზისო ინფრასტრუქტურის მოწესრიგება</t>
  </si>
  <si>
    <t>2.2 რეაბილიტირებული ადგილობრივი საავტომობილო გზების სამუშაო მდგომარეობაში შენარჩუნება</t>
  </si>
  <si>
    <t>გზების მშენებლობა რეაბილიტაცია და მოვლა შენახვა</t>
  </si>
  <si>
    <t>მგზავრთა შეუფერხებელი, კომფორტული და უსაფრთხო გადაადგილება</t>
  </si>
  <si>
    <t>ზუგდიდის მუნიციპალიტეტი</t>
  </si>
  <si>
    <t xml:space="preserve"> </t>
  </si>
  <si>
    <t>01.04</t>
  </si>
  <si>
    <t>30.12</t>
  </si>
  <si>
    <t>განხორციელდება მუნიციპალიტეტის შიდა გზების საფარის მიმდინარე და კაპიტალური შეკეთების და მშენებლობის სამუშაოები. მათ შორის: გზების მიმდინარე (ორმული) შეკეთება, ამორტიზებული გზების ხრეშოვანი საფარის სარეაბილიტაცია სამუშაოები</t>
  </si>
  <si>
    <t>10. კომუნალური და სხვა საზოგადოებრივი მომსახურებების მოწესრიგება</t>
  </si>
  <si>
    <t>10.6 მუნიციპალურ ცენტრებში, დაბებსა და საკურორტო დასახლებებში ქუჩების რეგულარული დასუფთავების უზრუნველყოფა</t>
  </si>
  <si>
    <t>ქალაქ მუნიციპალიტეტის ტერიტორიის დასუფთავების  პროგრამა</t>
  </si>
  <si>
    <t>მუნიციპალიტეტის სანიტარულ-ჰიგიენური მდგომარეობის დაცვა და გაუმჯობესება</t>
  </si>
  <si>
    <t>01.01</t>
  </si>
  <si>
    <t>31.12</t>
  </si>
  <si>
    <r>
      <t>გათვალისწინებულია</t>
    </r>
    <r>
      <rPr>
        <sz val="10"/>
        <color theme="1"/>
        <rFont val="Calibri"/>
        <family val="2"/>
        <charset val="204"/>
        <scheme val="minor"/>
      </rPr>
      <t xml:space="preserve"> . </t>
    </r>
    <r>
      <rPr>
        <sz val="10"/>
        <color theme="1"/>
        <rFont val="Sylfaen"/>
        <family val="1"/>
        <charset val="204"/>
      </rPr>
      <t>ყოველდღიურად</t>
    </r>
    <r>
      <rPr>
        <sz val="10"/>
        <color theme="1"/>
        <rFont val="Calibri"/>
        <family val="2"/>
        <charset val="204"/>
        <scheme val="minor"/>
      </rPr>
      <t xml:space="preserve"> </t>
    </r>
    <r>
      <rPr>
        <sz val="10"/>
        <color theme="1"/>
        <rFont val="Sylfaen"/>
        <family val="1"/>
        <charset val="204"/>
      </rPr>
      <t>5</t>
    </r>
    <r>
      <rPr>
        <sz val="10"/>
        <color theme="1"/>
        <rFont val="Calibri"/>
        <family val="2"/>
        <charset val="204"/>
        <scheme val="minor"/>
      </rPr>
      <t xml:space="preserve">0 </t>
    </r>
    <r>
      <rPr>
        <sz val="10"/>
        <color theme="1"/>
        <rFont val="Sylfaen"/>
        <family val="1"/>
        <charset val="204"/>
      </rPr>
      <t>ჰექტარამდე</t>
    </r>
    <r>
      <rPr>
        <sz val="10"/>
        <color theme="1"/>
        <rFont val="Calibri"/>
        <family val="2"/>
        <charset val="204"/>
        <scheme val="minor"/>
      </rPr>
      <t xml:space="preserve"> </t>
    </r>
    <r>
      <rPr>
        <sz val="10"/>
        <color theme="1"/>
        <rFont val="Sylfaen"/>
        <family val="1"/>
        <charset val="204"/>
      </rPr>
      <t>ფართის</t>
    </r>
    <r>
      <rPr>
        <sz val="10"/>
        <color theme="1"/>
        <rFont val="Calibri"/>
        <family val="2"/>
        <charset val="204"/>
        <scheme val="minor"/>
      </rPr>
      <t xml:space="preserve"> </t>
    </r>
    <r>
      <rPr>
        <sz val="10"/>
        <color theme="1"/>
        <rFont val="Sylfaen"/>
        <family val="1"/>
        <charset val="204"/>
      </rPr>
      <t>დაგვა</t>
    </r>
    <r>
      <rPr>
        <sz val="10"/>
        <color theme="1"/>
        <rFont val="Calibri"/>
        <family val="2"/>
        <charset val="204"/>
        <scheme val="minor"/>
      </rPr>
      <t>–</t>
    </r>
    <r>
      <rPr>
        <sz val="10"/>
        <color theme="1"/>
        <rFont val="Sylfaen"/>
        <family val="1"/>
        <charset val="204"/>
      </rPr>
      <t>დასუფთავება</t>
    </r>
    <r>
      <rPr>
        <sz val="10"/>
        <color theme="1"/>
        <rFont val="Calibri"/>
        <family val="2"/>
        <charset val="204"/>
        <scheme val="minor"/>
      </rPr>
      <t xml:space="preserve"> </t>
    </r>
    <r>
      <rPr>
        <sz val="10"/>
        <color theme="1"/>
        <rFont val="Sylfaen"/>
        <family val="1"/>
        <charset val="204"/>
      </rPr>
      <t>და</t>
    </r>
    <r>
      <rPr>
        <sz val="10"/>
        <color theme="1"/>
        <rFont val="Calibri"/>
        <family val="2"/>
        <charset val="204"/>
        <scheme val="minor"/>
      </rPr>
      <t xml:space="preserve"> 130-150 </t>
    </r>
    <r>
      <rPr>
        <sz val="10"/>
        <color theme="1"/>
        <rFont val="Sylfaen"/>
        <family val="1"/>
        <charset val="204"/>
      </rPr>
      <t>კუბურ</t>
    </r>
    <r>
      <rPr>
        <sz val="10"/>
        <color theme="1"/>
        <rFont val="Calibri"/>
        <family val="2"/>
        <charset val="204"/>
        <scheme val="minor"/>
      </rPr>
      <t xml:space="preserve"> </t>
    </r>
    <r>
      <rPr>
        <sz val="10"/>
        <color theme="1"/>
        <rFont val="Sylfaen"/>
        <family val="1"/>
        <charset val="204"/>
      </rPr>
      <t>მეტრამდე</t>
    </r>
    <r>
      <rPr>
        <sz val="10"/>
        <color theme="1"/>
        <rFont val="Calibri"/>
        <family val="2"/>
        <charset val="204"/>
        <scheme val="minor"/>
      </rPr>
      <t xml:space="preserve"> </t>
    </r>
    <r>
      <rPr>
        <sz val="10"/>
        <color theme="1"/>
        <rFont val="Sylfaen"/>
        <family val="1"/>
        <charset val="204"/>
      </rPr>
      <t>ნარჩენების</t>
    </r>
    <r>
      <rPr>
        <sz val="10"/>
        <color theme="1"/>
        <rFont val="Calibri"/>
        <family val="2"/>
        <charset val="204"/>
        <scheme val="minor"/>
      </rPr>
      <t xml:space="preserve"> </t>
    </r>
    <r>
      <rPr>
        <sz val="10"/>
        <color theme="1"/>
        <rFont val="Sylfaen"/>
        <family val="1"/>
        <charset val="204"/>
      </rPr>
      <t>გატანა</t>
    </r>
    <r>
      <rPr>
        <sz val="10"/>
        <color theme="1"/>
        <rFont val="Calibri"/>
        <family val="2"/>
        <charset val="204"/>
        <scheme val="minor"/>
      </rPr>
      <t xml:space="preserve"> </t>
    </r>
  </si>
  <si>
    <t>2.  საბაზისო ინფრასტრუქტურის განვითარება</t>
  </si>
  <si>
    <t>2.7 ურბანული ინფრასტრუქტურის განვითარება</t>
  </si>
  <si>
    <t>ბინათმესაკუთრეთა ამხანაგობების ხელშეწყობა</t>
  </si>
  <si>
    <t>მრავალსართულიან კორპუსებში მცხოვრები მოსახლეობის საყოფაცხოვრებო პირობების გაუმჯობესება</t>
  </si>
  <si>
    <t>ბინათმესაკუთრეთა ამხანაგობების მხარდაჭერისა და მოსახლეობის დახმარების მიზნით, პროგრამა მოიცავს შემდეგ ღონისძიებებს: შენობის სახურავის შეკეთებას (ბრტყელი და ქანობიანი გადახურვა); ლიფტების შეკეთებას; შიდა წყალკანალიზაციის გაყვანილობის შეკეთებას; სახურავის წყალსაწრეტი მილების შეკეთებას; სადარბაზოების რემონტს და შესასვლელი კარების დამზადება-მონტაჟს და ა.შ.</t>
  </si>
  <si>
    <t>3. ბუნებრივი რესურსებისა და მატერიალური აქტივების ეფექტიანი მართვა–გამოყენება</t>
  </si>
  <si>
    <t>3.1 მხარეში არსებული ეკონომიკური აქტივების (მიწა, ქონება) შესახებ არსებული საინფორმაციო ბაზის განახლება, მათი შესაბამისი აღრიცხვა, სისტემატიზაცია და საორიენტაციო საბაზრო ღირებულების შეფასება</t>
  </si>
  <si>
    <t>არასასოფლო მიწების საკადასტრო ნახაზების შედგენის ხარჯები</t>
  </si>
  <si>
    <t xml:space="preserve">არასასოფლო მიწების მომზადებული საკადასტრო ნახაზები;  კანონის შესაბამისად განკარგული მიწები </t>
  </si>
  <si>
    <r>
      <rPr>
        <sz val="10"/>
        <color theme="1"/>
        <rFont val="Sylfaen"/>
        <family val="1"/>
        <charset val="204"/>
      </rPr>
      <t>მუნიციპალიტეტის დაგეგმარების</t>
    </r>
    <r>
      <rPr>
        <sz val="10"/>
        <color theme="1"/>
        <rFont val="Calibri"/>
        <family val="2"/>
        <charset val="204"/>
        <scheme val="minor"/>
      </rPr>
      <t xml:space="preserve"> </t>
    </r>
    <r>
      <rPr>
        <sz val="10"/>
        <color theme="1"/>
        <rFont val="Sylfaen"/>
        <family val="1"/>
        <charset val="204"/>
      </rPr>
      <t>და</t>
    </r>
    <r>
      <rPr>
        <sz val="10"/>
        <color theme="1"/>
        <rFont val="Calibri"/>
        <family val="2"/>
        <charset val="204"/>
        <scheme val="minor"/>
      </rPr>
      <t xml:space="preserve"> </t>
    </r>
    <r>
      <rPr>
        <sz val="10"/>
        <color theme="1"/>
        <rFont val="Sylfaen"/>
        <family val="1"/>
        <charset val="204"/>
      </rPr>
      <t>პრესპექტიული</t>
    </r>
    <r>
      <rPr>
        <sz val="10"/>
        <color theme="1"/>
        <rFont val="Calibri"/>
        <family val="2"/>
        <charset val="204"/>
        <scheme val="minor"/>
      </rPr>
      <t xml:space="preserve"> </t>
    </r>
    <r>
      <rPr>
        <sz val="10"/>
        <color theme="1"/>
        <rFont val="Sylfaen"/>
        <family val="1"/>
        <charset val="204"/>
      </rPr>
      <t>განვითარების</t>
    </r>
    <r>
      <rPr>
        <sz val="10"/>
        <color theme="1"/>
        <rFont val="Calibri"/>
        <family val="2"/>
        <charset val="204"/>
        <scheme val="minor"/>
      </rPr>
      <t xml:space="preserve"> </t>
    </r>
    <r>
      <rPr>
        <sz val="10"/>
        <color theme="1"/>
        <rFont val="Sylfaen"/>
        <family val="1"/>
        <charset val="204"/>
      </rPr>
      <t>გეგმის</t>
    </r>
    <r>
      <rPr>
        <sz val="10"/>
        <color theme="1"/>
        <rFont val="Calibri"/>
        <family val="2"/>
        <charset val="204"/>
        <scheme val="minor"/>
      </rPr>
      <t xml:space="preserve"> </t>
    </r>
    <r>
      <rPr>
        <sz val="10"/>
        <color theme="1"/>
        <rFont val="Sylfaen"/>
        <family val="1"/>
        <charset val="204"/>
      </rPr>
      <t>შესაბამისად</t>
    </r>
    <r>
      <rPr>
        <sz val="10"/>
        <color theme="1"/>
        <rFont val="Calibri"/>
        <family val="2"/>
        <charset val="204"/>
        <scheme val="minor"/>
      </rPr>
      <t xml:space="preserve">  </t>
    </r>
    <r>
      <rPr>
        <sz val="10"/>
        <color theme="1"/>
        <rFont val="Sylfaen"/>
        <family val="1"/>
        <charset val="204"/>
      </rPr>
      <t>არასასოფლო</t>
    </r>
    <r>
      <rPr>
        <sz val="10"/>
        <color theme="1"/>
        <rFont val="Calibri"/>
        <family val="2"/>
        <charset val="204"/>
        <scheme val="minor"/>
      </rPr>
      <t xml:space="preserve"> </t>
    </r>
    <r>
      <rPr>
        <sz val="10"/>
        <color theme="1"/>
        <rFont val="Sylfaen"/>
        <family val="1"/>
        <charset val="204"/>
      </rPr>
      <t>მიწების</t>
    </r>
    <r>
      <rPr>
        <sz val="10"/>
        <color theme="1"/>
        <rFont val="Calibri"/>
        <family val="2"/>
        <charset val="204"/>
        <scheme val="minor"/>
      </rPr>
      <t xml:space="preserve"> </t>
    </r>
    <r>
      <rPr>
        <sz val="10"/>
        <color theme="1"/>
        <rFont val="Sylfaen"/>
        <family val="1"/>
        <charset val="204"/>
      </rPr>
      <t>შემდგომი</t>
    </r>
    <r>
      <rPr>
        <sz val="10"/>
        <color theme="1"/>
        <rFont val="Calibri"/>
        <family val="2"/>
        <charset val="204"/>
        <scheme val="minor"/>
      </rPr>
      <t xml:space="preserve"> </t>
    </r>
    <r>
      <rPr>
        <sz val="10"/>
        <color theme="1"/>
        <rFont val="Sylfaen"/>
        <family val="1"/>
        <charset val="204"/>
      </rPr>
      <t>გამოყენებისთვის</t>
    </r>
    <r>
      <rPr>
        <sz val="10"/>
        <color theme="1"/>
        <rFont val="Calibri"/>
        <family val="2"/>
        <charset val="204"/>
        <scheme val="minor"/>
      </rPr>
      <t xml:space="preserve"> </t>
    </r>
    <r>
      <rPr>
        <sz val="10"/>
        <color theme="1"/>
        <rFont val="Sylfaen"/>
        <family val="1"/>
        <charset val="204"/>
      </rPr>
      <t>საკადასტრო</t>
    </r>
    <r>
      <rPr>
        <sz val="10"/>
        <color theme="1"/>
        <rFont val="Calibri"/>
        <family val="2"/>
        <charset val="204"/>
        <scheme val="minor"/>
      </rPr>
      <t xml:space="preserve"> </t>
    </r>
    <r>
      <rPr>
        <sz val="10"/>
        <color theme="1"/>
        <rFont val="Sylfaen"/>
        <family val="1"/>
        <charset val="204"/>
      </rPr>
      <t>ნახაზების</t>
    </r>
    <r>
      <rPr>
        <sz val="10"/>
        <color theme="1"/>
        <rFont val="Calibri"/>
        <family val="2"/>
        <charset val="204"/>
        <scheme val="minor"/>
      </rPr>
      <t xml:space="preserve"> </t>
    </r>
    <r>
      <rPr>
        <sz val="10"/>
        <color theme="1"/>
        <rFont val="Sylfaen"/>
        <family val="1"/>
        <charset val="204"/>
      </rPr>
      <t>მომზადება</t>
    </r>
    <r>
      <rPr>
        <sz val="10"/>
        <color theme="1"/>
        <rFont val="Calibri"/>
        <family val="2"/>
        <charset val="204"/>
        <scheme val="minor"/>
      </rPr>
      <t>.</t>
    </r>
    <r>
      <rPr>
        <sz val="10"/>
        <color theme="1"/>
        <rFont val="Sylfaen"/>
        <family val="1"/>
        <charset val="204"/>
      </rPr>
      <t xml:space="preserve"> </t>
    </r>
  </si>
  <si>
    <t>2.7 მუნიციპალური ცენტრების ინფრასტრუქტურული იერსახის გაუმჯობესება</t>
  </si>
  <si>
    <t>მუნიციპალიტეტის კეთილმოწყობის ღონისძიებათა უზრუნველყოფის პროგრამა</t>
  </si>
  <si>
    <t>მუნიციპალიტეტის კეთილმოწყობილი ტერიტორიები  და სხვა დასახლებული უბნების გაუმჯობესებული იერსახე</t>
  </si>
  <si>
    <r>
      <t>პროგრამის მიხედვით შექმნილია კეთილმოწყობის ცენტრი, რომლის ფარგლებშიც ხორციელდება მუნიციპალიტეტის ტერიტორიის კეთილმოწყობის სამუშაოები: გარე განათების ქსელის მოვლა–შენახვა, სანიაღვრე არხების ექსპლოატაცია, ქალაქში არსებული სკვერებისა და პარკების კეთილმოწყობის სამუშაოები, მათი</t>
    </r>
    <r>
      <rPr>
        <sz val="10"/>
        <color rgb="FF333333"/>
        <rFont val="Sylfaen"/>
        <family val="1"/>
        <charset val="204"/>
      </rPr>
      <t xml:space="preserve"> </t>
    </r>
    <r>
      <rPr>
        <sz val="10"/>
        <color theme="1"/>
        <rFont val="Sylfaen"/>
        <family val="1"/>
        <charset val="204"/>
      </rPr>
      <t xml:space="preserve">გამწვანება, მწვანე საფარის მოვლა, შადრევნების ფუნქციონირების უზრუნველყოფა, ბოტანიკური ბაღის მოვლითი სამუშაოები, სადღესასწაულო დღეებში ქალაქის მორთვა. </t>
    </r>
  </si>
  <si>
    <t>სანიაღვრე არხების მშენებლობა რეაბილიტაცია და ექსპლოატაცია</t>
  </si>
  <si>
    <t>სანიაღვრე სისტემების მოწესრიგება; წყალდიდობისაგან და სხვა სტიქიური მოვლენებისგან  დაცული მოსახლეობა</t>
  </si>
  <si>
    <t>30.09</t>
  </si>
  <si>
    <t>განხორციელდება არსებული სანიაღვრე და წყალსაწრეტი არხების რეაბილიტაცია, ასევე ახალი წყალსაწრეტი არხების და ნაპირსამაგრი ჯებირების მოწყობა</t>
  </si>
  <si>
    <t>1. საჯარო ხელისუფლების შესაძლებლობების განვითარება</t>
  </si>
  <si>
    <t>2.1 რეგიონული ადმინისტრაციისა და მუნიციპალიტეტების ადმინისტრაციული ინფრასტრუქტურის გაუმჯობესება</t>
  </si>
  <si>
    <t>ქალაქ ზუგდიდის მუნიციპალიტეტის საკუთრებაში არსებული აქტივების კეთილმოწყობის ღონისძიებანი</t>
  </si>
  <si>
    <t>კეთილმოწყობილი ადმინისტრაციული ინფრასტრუქტურა</t>
  </si>
  <si>
    <t xml:space="preserve">მუნიციპალიტეტის საკუთრებაში არსებული შენობების რეაბილიტაცია. აღნიშნულ შენობებში შშმ პირთათვის ადვილად შეღწევადობის უზრუნველსაყოფად შესაბამისი სამუშაოების ჩატარება. </t>
  </si>
  <si>
    <t>სამშენებლო ზედამხედველობის, საპროექტო სახარჯთაღრიცხვო დოკუმენტაციის შედგენის და ექსპერტიზის ხარჯები</t>
  </si>
  <si>
    <t>სამშენებლო სამუშაოების დროულად და შეუფერხებლად წარმართვა</t>
  </si>
  <si>
    <t>მუნიციპალიტეტში განსახორციელებელი სხვადასხვა ინფრასტრუქტურული პროექტებისთვის საპროექტო-სახარჯთაღრიცხვო დოკუმენტაციის შესყიდვა. ასევე, მიმდინარე სამშენებლო  სამუშაოების ტექნიკური ზედამხედველობის გაწევის მიზნით მომსახურების შესყიდვა.</t>
  </si>
  <si>
    <t>2. საბაზისო ინფრასტრუქტურის გაუმჯობესება                                12  განათლების, მეცნიერების, კულტურის და სპორტის განვითარება</t>
  </si>
  <si>
    <t>2.7 ურბანული ინფრასტრუქტურის განვითარება; მუნიციპალური ცენტრების ინფრასტრუქტურული იერსახის გაუმჯობესება                          12.1 სკოლამდელი აღზრდის დაწესებულებების ინფრასტრუქტურის სრული რეაბილიტაცია თანამედროვე სტანდარტების შესაბამისად                    12.4 რეგიონში კულტურული და სპორტული ინფრასტრუქტურის რეაბილიტაცია და განვითარება</t>
  </si>
  <si>
    <t xml:space="preserve">რეგიონში განსახორციელებელი პროექტების ფონდის სახსრებით განსახორციელებელი პროექტების თანადაფინანსება </t>
  </si>
  <si>
    <t>საქართველოს მთავრობის განკარგულებით, საქართველოს რეგიონებში განსახორციელებელი პროექტების ფონდიდან გამოყოფილი თანხით განსახორციელებელი პროექტებისა და მუნიციპალური განვითარების ფონდით განსახორციელებელი პროექტების  თანადაფინანსება</t>
  </si>
  <si>
    <t>12. განათლების, მეცნიერების, კულტურისა და სპორტის განვითარება</t>
  </si>
  <si>
    <t>12.1 საჯარო სკოლებისა და სკოლამდელი აღზრდის დაწესებულებების ინფრასტრუქტურის სრული რეაბილიტაცია თანამედროვე სტანდარტების შესაბამისად და პედაგოგების/ადმინისტრაციული პერსონალის კვალიფიკაციის ამაღლების ქმედითი სისტემის ჩამოყალიბება</t>
  </si>
  <si>
    <t>სკოლამდელი აღზრდის ხელშეწყობის პროგრამა</t>
  </si>
  <si>
    <t>სკოლამდელი განათლების ხელმისაწვდომობა მოსახლეობის ყველა ფენისათვის</t>
  </si>
  <si>
    <t>3</t>
  </si>
  <si>
    <t xml:space="preserve">საჯარო სკოლების ხელშეწყობის პროგრამა </t>
  </si>
  <si>
    <t xml:space="preserve">საჯარო სკოლების რეაბილიტირებული მატერიალურ ტექნიკური ბაზა </t>
  </si>
  <si>
    <t>სკოლისგარეშე სწავლისა და სახელოვნებო სკოლების ხელშეწყობის პროგრამა</t>
  </si>
  <si>
    <t>ინტელექტუალური თამაშების ჩატარება გუნდების მონაწილეობით, საესტრადო სიმღერების ფესტივალი, ფოლკლორული ფესტივალის ჩატარება, სასწავლო შემოქმედებითი კონცერტი მოსწავლის მონაწილეობით</t>
  </si>
  <si>
    <t>განსაკუთრებული ნიჭის მქონე ბავშთა ფინანსური მხარდაჭერის  პროგრამა</t>
  </si>
  <si>
    <t>ნიჭიერი მოსწავლეებისა და სტუდენტების წარმოჩენა მათი მოტივირება, ახალგაზრდა შემოქმედებითი ნიჭის ახალგაზრდების მხარდამჭერი პროექტების განხორციელება.</t>
  </si>
  <si>
    <t>12.1 რეგიონში კულტურული და სპორტული ინფრასტრუქტურის რეაბილიტაცია და განვითარება</t>
  </si>
  <si>
    <t xml:space="preserve"> მუნიციპალიტეტის სპორტის განვითარების ცენტრი</t>
  </si>
  <si>
    <t>მოსწავლეები ჩაერთვება სპორტულ სექციებში. მონაწილეობას მიიღებენ 150-მდე სხვადსხვა რანგის შეჯიბრებებში, სპორტული ღონისძიებების ჩატარება სხვადასხვა სპორტის სახეობებში,  გამოიწვევს სპორტული ინტერესის ზრდას, ახალგაზრდობის მასობრივ ჩართულობას სპორტში.  ჩემპიონებისა და პრიზიორების მატებას</t>
  </si>
  <si>
    <t xml:space="preserve">სპორტული ღონისძიებების დაფინანსება </t>
  </si>
  <si>
    <t>სპორტული ცეკვები, ჭადრაკი, ძიუდო, კრივი, სამბო, თავისუფალი ჭიდობა, ველორბოლა, ძალოსნობა, მძლეოსნობა, შ.შ.მ პირთა დღის აღსანიშნავი ღონის ძიებები, მხიარული თამაშები, სტუდენტური შეჯიბრებები, მკლავჭიდი, ფრენბურთი, კალათბურთი, კარატე, ქართული ჭიდაობა. ეს კომპლექსური სპორტული ღონისძიებები მოახდენს სპორტის სფეროს განვითარებას პროფესიონალურ დონეზე, რათა მოხდეს ახალგაზრდობის სპორტით დაკავება, რაც ხელს შეუწყობს ჯანსაღი ცხოვრების წესის დანერგვას</t>
  </si>
  <si>
    <t xml:space="preserve">ხელოვნებისა და კულტურის ხელშეწყობის პროგრამა </t>
  </si>
  <si>
    <t>ცნობილი და ახალგაზრდა ზუგდიდიელი მხატვრების გამოფენის ორგანიზება. მოსწავლეები მიიღებენ მაღალ კვალიფიციურ მუსიკალურ განათლებას, როგორც კლასიკური მუსიკის, ასევე საგუნდო საშემსრულებლო მიმართულებით, მოსწავლეები მიიღებენ სახვით ხელოვნებაში გამოცდილი პედაგოგებისგან გაკვეთილს,</t>
  </si>
  <si>
    <t>საბიბლიოთეკო დარგის განვითარების პროგრამა</t>
  </si>
  <si>
    <t xml:space="preserve">სხვადსხვა სახის შემეცნებითი პროექტების განხორციელება, რომელიც მოიზიდავ მოსწავლე ახალგაზრდობას და აუმაღლებს წიგნიერების დონეს, </t>
  </si>
  <si>
    <t xml:space="preserve">კულტურული ღონისძიებების დაფინანსება </t>
  </si>
  <si>
    <t>სხვადასხვა სახის კულტურული ღონისძიებების ორგანიზება</t>
  </si>
  <si>
    <t>14. მედიისა და სამოქალაქო სექტორის განვითარებისა და გენდერული უთანასწორობის შემცირების უზრუნველყობა</t>
  </si>
  <si>
    <t>14.1 ხელისუფლებასა და სამოქალაქო სექტორს/მედიას შორის მჭიდრო თანამშრომლობის ჩამოყალიბება</t>
  </si>
  <si>
    <t>საინფორმაციო-საგამომცემლო საქმიანობა</t>
  </si>
  <si>
    <t>მასმედიის მედიატორის როლის გაძლიერება   ხელისუფლებასა და მოსახლეობას შორის; მასმედიის  საშუალებით მუნიციპალიტეტის საქმიანობის ინფორმირებულობა; მუნიციპალიტეტის საქმიანობის გამჭვირვალობის ზრდა</t>
  </si>
  <si>
    <t xml:space="preserve">ახალგაზრდული და გენდერული პროგრამების დაფინანსება  </t>
  </si>
  <si>
    <t xml:space="preserve">აქცია ნარკომანიის წინააღმდეგ "იცხოვრე სპორტში და დარჩი ახალგაზრდა", სკოლის მედალოსანი ბავშვების შეხვედრა მერთან, მათი  წახალისება და საჩუქრების გადაცემა,ინტელექტუალური თამაშები (რა?სად?როდის? ბრეინ-რინგი, ჭკუის კოლოფი), ახალგაზრდების საერთაშორისო დღის აღნიშვნა, შიდსის წინააღმდეგ ბრძოლის დღის აღნიშვნა, პოეზიის სარამო ახალგაზრდა შემოქმედთა მონაწილეობით, ახალგაზრდა მხატვრების ნამუშევრების გამოფენა-კონკურსი გამარჯვებულების წახალისება, ზუგდიდის მუნიციპალიტეტის მერიის საჩუქარი ზუგდიდელ სოციალურად დაუცველ წარმატებულ ახალგაზრდებს, </t>
  </si>
  <si>
    <t>11. სოციალური უზრუნველყოფისა და ჯანმრთელობის დაცვის ქმედითი სისტემის ჩამოყალიბება</t>
  </si>
  <si>
    <t>11.3 მოსახლეობის მოწყვლადი ჯგუფებისათვის სოციალური სახლების მომსახურების სრული ხელმისაწვდომობის უზრუნველყოფა</t>
  </si>
  <si>
    <t>სოციალურად დაუცველი მოსახლეობის კვებით უზრუნველყოფა (უფასო სასადილოები)</t>
  </si>
  <si>
    <t>ზუგდიდის მუნიციპალიტეტის ტერიტორიაზე მცხოვრები სოციალურად დაუცველი მოქალაქეების ცხელი სადილით უზრუნველყოფა</t>
  </si>
  <si>
    <t>ომის ვეტერანთა სოციალური დაცვის ღონისძიებები</t>
  </si>
  <si>
    <t>ზუგდიდის მუნიციპალიტეტის ტერიტორიაზე მცხოვრები ადგილობრივი და დევნილი მეორე მსოფლიო ომის ვეტერანის ფინანსური უზრუნველყოფა</t>
  </si>
  <si>
    <t>ომის ვეტერანების მორალური და ფინანსური თანადგომა</t>
  </si>
  <si>
    <t>11.2 დემოგრაფიული სიტუაციის გაუმჯობესებისაკენ მიმართული ქმედითი პროგრამების (მრავალშვილიანი ოჯახების სოციალური დახმარება საჭიროებების გათვალისწინებიტ, ორსულობასთან, მშობიარობასთან და მცირეწლოვანი ბავშვის მოვლასთან დაკავშირებული ხარჯების ანაზღაურება) შემუშავება და განხორციელება</t>
  </si>
  <si>
    <t>ოჯახებისა და ბავშვების სოციალური დაცვა</t>
  </si>
  <si>
    <t>მრავალშვილიანი ოჯახის, დედ-მამით ობოლი ბავშვის, მარტოხელა დედის, ახალშობილის ოჯახის ერთჯერადი დახმარებით უზრუნველყოფა</t>
  </si>
  <si>
    <t>მრავალშვილიანი ოჯახების, დედ-მამით ობოლი ბავშვების, მარტოხელა დედების ფინანსური მდგომარეობის გაუმჯობესება</t>
  </si>
  <si>
    <t>11.3 მოსახლეობის მოწყვლადი ჯგუფებისათვის (მზრუნველობა მოკლებული ბავშვები, მოხუცები, შშმ პირები) სოციალური სახლების მომსახურების სრული ხელმისაწვდომობის უზრუნველყოფა</t>
  </si>
  <si>
    <t>შეზღუდული შესაძლებლობის მქონე პირთა სოციალური დაცვა და რეაბილიტაცია</t>
  </si>
  <si>
    <t>შშმ პირის და ონკოლოგიური ავადმყოფის ერთჯერადი ფულადი დახმარებით უზრუნველყოფა</t>
  </si>
  <si>
    <t>შშმ პირთა სოციალური, ეკონომიკური და მორალური მხარდაჭერა, გარემოსთან ადაპტირებისგაუმჯობესება</t>
  </si>
  <si>
    <t>მარჩენალ დაკარგულ პირთა სოციალური დაცვა</t>
  </si>
  <si>
    <t>მარჩენალდაკარგული ოჯახის თანადგომა</t>
  </si>
  <si>
    <t>ბავშვების მორალური და ფინანსური მხარდაჭერა</t>
  </si>
  <si>
    <t>ხანდაზმულთა სოციალური დაცვა</t>
  </si>
  <si>
    <t>100 წელს გადაცილებული მოქალაქეების ფინანსური და მორალური მხარდაჭერა</t>
  </si>
  <si>
    <t>ხანდაზმულ მოქალაქეთა პატივისცემა და დაფასება</t>
  </si>
  <si>
    <t>სადღესასწაულო დღეების დახმარების პროგრამა</t>
  </si>
  <si>
    <t>სოციალურად დაუცველი, დედ-მამით ობოლი ბავშვის, მეორე მსოფლიო ომის ვეტერანის და სოციალური საცხოვრისის ბენეფიციარის საკვები პროდუქტებით უზრუნველყოფა</t>
  </si>
  <si>
    <t>განსაკუთრებით შეჭირვებულ ბენეფიციართა დასაჩუქრება სადღესასწაულო დღეებში, სადღ. განწყობის შექმნა</t>
  </si>
  <si>
    <t>ტრანსპორტით შეღავათიანი მგზავრობის თანადაფინანსების პროგრამა</t>
  </si>
  <si>
    <t xml:space="preserve">ზუგდიდის მუნიციპალიტეტის ტერიტორიაზე მცხოვრებ პენსიონერთა  და სოციალურად დაუცველი სტუდენტების მუნიციპალური ტრანსპორტით უფასო მგზავრობა </t>
  </si>
  <si>
    <t xml:space="preserve">სტუდენტებისა და პენსიონერი მოსახლეობის  შეღავათიანიმგზავრობის უზრუნველყოფა </t>
  </si>
  <si>
    <t>უსახლკაროდ დარჩენილთა სოციალური დაცვა</t>
  </si>
  <si>
    <t>სხვადასხვა სტიქიური უბედურებით დაზარალებული ოჯახების ფინანსური ხელშეწყობა, უსახლკაროდ დარჩენილი სოციალურად დაუცველი ოჯახის ბინის ქირით უზრუნველყოფა</t>
  </si>
  <si>
    <t>სტიქიის შედეგად მიყენებული ზარალის ნაწილობრივ ანაზღაურება, უსახლკაროთა ბინის ქირით უზრუნველყოფა</t>
  </si>
  <si>
    <t>დევნილთა მხარდაჭერის პროგრამა</t>
  </si>
  <si>
    <t>გარდაცვლილი დევნილის ოჯახის ფინანსური ხელშეწყობა</t>
  </si>
  <si>
    <t>დევნილი მოსახლეობის მდგომარეობის ნაწილობრივ გაუმჯობესება</t>
  </si>
  <si>
    <t>სოციალურად დაუცველი მოსახლეობის  გათბობის  საშუალებებით მხარდაჭერის  და კრიზისულ მდგომარეობაში მყოფი ოჯახების მატერიალური დახმარების პროგრამა</t>
  </si>
  <si>
    <t>უმწეო ოჯახის ერთჯერადი დახმარება შეშის შესაძენად</t>
  </si>
  <si>
    <t>ზამთრის პერიოდში მოსახლეობის სათბობით უზრუნველყოფა</t>
  </si>
  <si>
    <t>11.1 მოსახლეობისათვის ჯანმრთელობის დაცვის ფინანსური ხელმისაწვდომობის მნიშვნელოვანი გაუმჯობესება</t>
  </si>
  <si>
    <t>სამედიცინო დახმარების პროგრამა</t>
  </si>
  <si>
    <t>ზუგდიდის მუნიციპალიტეტის ტერიტორიაზე რეგისტრირებული ადგილობრივი და დევნილი მოქალაქის ჯანმრთელობის მდგომარეობის გაუჯობესება</t>
  </si>
  <si>
    <t>მოსახლეობის ჯანმრთელობის გაუმჯობესება და გართულებების პრევენცია მკურნალობისა და დიაგნოსტიკის ხელშეწყობის გზით</t>
  </si>
  <si>
    <t>პროგრამა ,,სოციალური საცხოვრისი კეთილმოწყობილ გარემოში"</t>
  </si>
  <si>
    <t>სოციალურად დაუცველი ოჯახისთვის ზამთრის პერიოდში კომუნალური ხარჯების ანაზღაურება</t>
  </si>
  <si>
    <t>სოციალურ საცხოვრისში განთავსებული ბენეფიციარებისთვის კომუნალური და სხვა დახმარებების უზრუნველყოფა</t>
  </si>
  <si>
    <t>უსახლკაროდ და მძიმე საცხოვრებელი პირობების მქონე პირთა საცხოვრებელი ფართით უზრუნველყოფის პროგრამა</t>
  </si>
  <si>
    <t>უსახლკაროდ და მძიმე საცხოვრებელი პირობების მქონე პირთათვის მცირე მოცულობის სახლების მშენებლობა</t>
  </si>
  <si>
    <t>სოციალურად დაუცველი ოჯახების და მოწყვლადი ჯგუფების საყოფაცხოვრებო პირობების გაუმჯობესების მიზნით სხვადასხვა ორგანიზაციებისა და ფიზიკური პირების მიერ წარმოდგენილი პროექტების თანადაფინანსება</t>
  </si>
  <si>
    <t>სოციალური სფეროს სხვადასხვა მიმართულებებით ,ადგილობრივი ხელისუფლებისა და სხვადასხვა ორგანიზაციებისა და ფიზიკური პირების მიერ მოწოდებული პროექტების განხორციელების შედეგად ცალკეული კატეგორიის მოქალაქეთა სოციალური მდგომარეობის მნიშვნელოვანი გაუმჯობესება</t>
  </si>
  <si>
    <t>არასამთავრობო ორგანიზაციებთან ერთად სხვადასხვა სოციალური პროექტების განხორციელება და ამით სოც. დაუცველი მოსახლეობის მდგ. გაუმჯობესება</t>
  </si>
  <si>
    <t>რეგიონში განსახორციელებელი პროექტების ფონდის (რგპფ) პროექტები 2019 - 20 წელი</t>
  </si>
  <si>
    <t>აბასთუმნის ადმინისტრაციულ ერთეულში  გზის რეაბილიტაცია (მესამე ეტაპი)</t>
  </si>
  <si>
    <t>რეაბილიტირებული გზით სარგებელს მიიღებს 1000 ადამიანი.</t>
  </si>
  <si>
    <t>ნოემბერი</t>
  </si>
  <si>
    <t>მრავალწლიანი შესყიდვა დარჩენილი ღირებულებით</t>
  </si>
  <si>
    <t xml:space="preserve">ბაშის საავტომობილო გზის რეაბილიტაცია  </t>
  </si>
  <si>
    <t>რეაბილიტირებული გზით სარგებელს მიიღებს 1600 ადამიანი.</t>
  </si>
  <si>
    <t xml:space="preserve">ორულუ- კიროვის გზის მონაკვეთის რეაბილიტაცია </t>
  </si>
  <si>
    <t>რეაბილიტირებული გზით სარგებელს მიიღებს 2300 ადამიანი.</t>
  </si>
  <si>
    <t>საბავშვო ბაღში საძინებელი ოთახის მიშენება (რეკონსტრუქცია რეაბილიტაცია)</t>
  </si>
  <si>
    <t>მოწყობილი საბავშვო ბაღით ისარგებლებს 400 ბენეფიციარი.</t>
  </si>
  <si>
    <t>ზუგდიდის მუნიციპალიტეტის ნარაზენი შამადელას ადმინისტრაციული ერთეულების, დამაკავშირებელი გზის მონაკვეთის რეაბილიტაცია (ნარაზენის ნაწილი)</t>
  </si>
  <si>
    <t>რეაბილიტირებული გზით სარგებელს მიიღებს 4500 ადამიანი.</t>
  </si>
  <si>
    <t>ნარაზენის გზის რეაბილიტაცია ( საბეჭვაიოს უბანი   2200მ )</t>
  </si>
  <si>
    <t>რეაბილიტირებული გზით სარგებელს მიიღებს 3500 ადამიანი.</t>
  </si>
  <si>
    <t>ნაცატუს ადმინისტრაციულ ერთეულში, ზუგდიდი-წალენჯიხის ცენტრალური გზიდან, ნაცატუს მიმართულებით, წალენჯიხის მუნიციპალიტეტის საზღვრამდე საავტომობილო გზის რეაბილიტაცია</t>
  </si>
  <si>
    <t>რეაბილიტირებული გზით სარგებელს მიიღებს 2800 ადამიანი.</t>
  </si>
  <si>
    <t>ოქტომბრის ადმინისტრაციულ ერთეულში, ოქტომბრის ცენტრიდან, ყოფილი პროფტექნიკური სასწავლებლის, ახალკახათის გავლით (ზუგდიდი-ანაკლიის საავტომობილო გზამდე),საავტომობილო გზის რეაბილიტაცია</t>
  </si>
  <si>
    <t>სანანაო - საფიფიოს  უნაბში ეკლესიასთან დამაკავშირებელ გზაზე ხიდის აშენება.( ღელე ყულისქური)</t>
  </si>
  <si>
    <t>რეაბილიტირებული გზით სარგებელს მიიღებს 400 ადამიანი.</t>
  </si>
  <si>
    <t>დ. ჯიქიას სახელობის პარკის კეთილმოწყობის მე-3 ეტაპის სამუშაოების შესრულება (სათამაშო მოედნის და სხვა გასართობი ადგილების მოწყობა)</t>
  </si>
  <si>
    <t xml:space="preserve">მოწყობილი პარკით ისარგბლებს 600 ბენეფიციარი </t>
  </si>
  <si>
    <t>ურთის ადმინისტრაციულ ერთეულში, ურთისა და აბასთუმნის დამაკავშირებელი საავტომობილო გზის რეაბილიტაცია</t>
  </si>
  <si>
    <t>ზუგდიდის მუნიციპალიტეტის უჩაშონას ადმინისტრაციულ ერთეულში მაცხოვრის კარის (გორკის ქუჩის) შემაერთებელი საავტომობილო გზის რეაბილიტაცია</t>
  </si>
  <si>
    <t>რეაბილიტირებული გზით სარგებელს მიიღებს 4200 ადამიანი.</t>
  </si>
  <si>
    <t>ცაიშისა და ცაცხვის ადმინისტრაციულ ერთეულებში (კურორტის მონაკვეთი) საავტომობილო გზის რეაბილიტაცია</t>
  </si>
  <si>
    <t xml:space="preserve">ცენტრის კეთილმოწყობა </t>
  </si>
  <si>
    <t xml:space="preserve"> კეტილმოწყობილი ადმინისტრაციული ცენტრით ისარგებლებს 1200 ბენეფიციარი.</t>
  </si>
  <si>
    <t>საბავშვო ბაღის რეაბილიტაცია</t>
  </si>
  <si>
    <t>რეაბილიტირებული საბავშვო ბაღით ისარგებლებს 250 ბენეფიციარი.</t>
  </si>
  <si>
    <t>ჭაქვინჯის ადმინისტრაციულ ერთეულში N2 საბავშვო ბაღის რეაბილიტაცია</t>
  </si>
  <si>
    <t>რეაბილიტირებული საბავშვო ბაღით ისარგებლებს 120  ბენეფიციარი.</t>
  </si>
  <si>
    <t>რეაბილიტირებული გზით სარგებელს მიიღებს 1200 ადამიანი.</t>
  </si>
  <si>
    <t>ჩხოროწყუ-ჯიხაშკარი-წალენჯიხის,შიდა სახელმწიფოებრივი მნიშვნელობის გზის 7 კმ-ის მონაკვეთის რეაბილიტაცია (მოასფალტება)</t>
  </si>
  <si>
    <t>რეაბილიტირებული გზით სარგებელს მიიღებს 1250 ადამიანი.</t>
  </si>
  <si>
    <t>ჯიხაშკარის ადმინისტრაციულ ერთეულში სობოგას გზის რეაბილიტაცია</t>
  </si>
  <si>
    <t>ქალაქ ზუგდიდის მუნიციპალიტეტის  ტერიტორიაზე მრავალბინიანი საცხოვრებელი  კორპუსების ეზოებისა და მიმდებარე ტერიტორიის  კეთილმოწყობა (კ. გამსახურდიას ქ. N213; N215; სოხუმის ქ. N73; ლევან II დადიანის ქ. N2; N4; თამარ მეფის ქ. N27, N28, N29, N30, N32, N33; N35)</t>
  </si>
  <si>
    <t>კეთილმოწყობილი ეზოებით ისარგებელებს 450 ადგილობრივი ბენეფიციარი.</t>
  </si>
  <si>
    <t>ქალაქ ზუგდიდში სანიაღვრე არხების მშენებლობა- რეაბილიტაცია (  გრიბოედოვისა და გორის ქუჩა; შენგელიას ქუჩა;  წმინდა ნინოს ქუჩა; გორგასლის ქუჩა;  კლდიაშვილის ქუჩა; ივ. ჯავახიშვილის ქუჩა; მესხის ქუჩა)  (  ბუდაპეშტის ქუჩა; მ. ჯავახიშვილის ქუჩა; დავით ჯიქიას ქუჩა; რუსთაველის ქუჩა; ოდესის ქუჩა;  ქუთაისის ქუჩა; ტაბიძის ქუჩა; ტოლსტოის ქუჩა; კობახიძის ქუჩა; თაბუკაშვილის ქუჩა) (გოჩა ჯიქიას ქუჩა; ბერიას ქუჩა; სერგიას ქუჩა; სამგორის ქუჩა; ტურგენევის შესახვევი; კედიას ჩიხი; ალ. ჭავჭავაძის ქუჩა; ბაკურიანის ქუჩა; ბორჯომის ქუჩა;)</t>
  </si>
  <si>
    <t>მოწყობილი სანიაღვრე არხებით ისარგბელებს 2500 ბენეფიციარი.</t>
  </si>
  <si>
    <t>ქალაქ ზუგდიდში ტროტუარების რეაბილიტაცია</t>
  </si>
  <si>
    <t>რეაბილიტირებული ტროტუარებით ისარგებლებს 7000 ბენეფიციარი.</t>
  </si>
  <si>
    <t>ქ.ზუგდიდში ბენდელიანის ქუჩაზე შშს-ს მოსამსახურეთათვის გასაშენებელი კორპუსის მისასვლელი გზის ტროტუარისა და გარე განათების მოწყობა</t>
  </si>
  <si>
    <t>აღნიშნული პროექტის მოწყობით ისარეგბლებს 500 000 ბენეფიციარი.</t>
  </si>
  <si>
    <t>ნარაზენის ადმინისტრცაიული ერთეულისა და საჯიჯაოს დამაკავშირებელი გზის რეაბილიტაცია</t>
  </si>
  <si>
    <t>რეაბილიტირებული გზით ისარგებლებს 4000 ადამიანი.</t>
  </si>
  <si>
    <t>რუხის ადმინისტრაციულ ერთეულში ზ. თოდუას ქუჩაზე გზის რეაბილიტაცია</t>
  </si>
  <si>
    <t>რეაბილიტირებული გზით ისარგებლებს 2500 ადამიანი.</t>
  </si>
  <si>
    <t xml:space="preserve">აბასთუმანი-ნარაზენი ( საკუტალიოს უბანში გზის რეაბილიტაცია). </t>
  </si>
  <si>
    <t>რეაბილიტირებული გზით ისარგებლებს 500 ადამიანი.</t>
  </si>
  <si>
    <t>ჭითაწყარის ადმინისტრაციულ ერთეულში (ონარიის დასახლებაში) დევნილთა საცხოვრებელის სახელების სახურავების რეაბილიტაცია.</t>
  </si>
  <si>
    <t>რეაბილიტირებული გზით ისარგებლებს 1200 ადამიანი.</t>
  </si>
  <si>
    <t>ჭითაწყარის ადმინისტრაციულ ერთეულში გზის რეაბილიტაცია.</t>
  </si>
  <si>
    <t>რეაბილიტირებული გზით ისარგებლებს 700 ადამიანი.</t>
  </si>
  <si>
    <t>რუხის ადმინისტრაციულ ერთეულში საავადმყოფომდე მისასვლელი (ესართიას ქუჩა) გზის რეაბილიტაცია</t>
  </si>
  <si>
    <t>რეაბილიტირებული გზით ისარგებლებს 2100 ადამიანი.</t>
  </si>
  <si>
    <t>ქ. ზუგდდიდში საჭადრაკო სკოლის რეაბილიტაცია</t>
  </si>
  <si>
    <t>მოსარგებლე ბენეფიციართა რაოდნეობა შეადგენს 7000 ადამიანს;</t>
  </si>
  <si>
    <t>ტურისტული ცენტრის მშენებლობა</t>
  </si>
  <si>
    <t>ჩხოუშის ადმინისტრაციულ ერთეულში ზგის რეაბილიატაცია</t>
  </si>
  <si>
    <t xml:space="preserve">ზედაეწერის ადმინისტრაციულ ერთეულში  ცენტრში სავტომობილო გზის რეაბილიტაცია. </t>
  </si>
  <si>
    <t>რეაბილიტირებული გზით ისარგებლებს 800 ადამიანი.</t>
  </si>
  <si>
    <t>ოფაჩხაფუს ადმინისტრაციულ ერთეულში, ნარაზენის ცენტრალური გზიდან ოფაჩხაფუს ცენტრამდე საავტომობილო გზის რეაბილიტაცია.</t>
  </si>
  <si>
    <t>ოფაჩხაფუს  ადმინისტრაციულ ერთეულში ახალსოფლის  ცენტრიდან ოფაჩხაფუს ცენტრამდე   გზის  რეაბილიტაცია.</t>
  </si>
  <si>
    <t>რეაბილიტირებული გზით ისარგებლებს 250 ადამიანი.</t>
  </si>
  <si>
    <t>ჩხორიას ადმინისტრაციულ ერთეულში წყალმომარაგების ქსელის მოწყობა</t>
  </si>
  <si>
    <t>რეაბილიტირებული გზით ისარგებლებს 300 ადამიანი.</t>
  </si>
  <si>
    <t>გრიგოლიშის ადმინისტრაციულ ერთეულსი გზის რეაბილიტაცია</t>
  </si>
  <si>
    <t>დარჩელის საბავშვო ბაღის რეაბილიტაცია</t>
  </si>
  <si>
    <t xml:space="preserve">ბაღმარანის გზის რეაბილიტაცია </t>
  </si>
  <si>
    <t>რეაბილიტირებული გზით ისარგებლებს 200 ადამიანი.</t>
  </si>
  <si>
    <t>ანაკლია-განმუხურის ადმინისტრაციულ ერთეულებში გამწვანების სამუშაოების განხორციელება და არსებული ინფრასტრუქტურის რეაბილიტაცია</t>
  </si>
  <si>
    <t>მოსარგებლე ბენეფიციართა რაოდენობა შეადგენს 10000 ადამიანს</t>
  </si>
  <si>
    <t>ქ. ზუგდიდში  მრავალბინიაბი საცხოვრებელი სახლების ეზოების კეტილმოწყობა. კანალიზაციის სიტემის რეაბილიტაცია და წყალსაწრეტი არხის მოწყობა.</t>
  </si>
  <si>
    <t>მოსარგებლე ბენეფიციართა რაოდენობა შეადგენს 5000 ადამიანს</t>
  </si>
  <si>
    <t>ქ. ზუგდიდში  საბავშვო მოედნების მოწყობა.</t>
  </si>
  <si>
    <t>ქ. ზუგდიდში  განწვანების სამუშაოების განხორციელება, მინი სკვერების მოწყობა და ურბანული ფურნიტურის შესყიდვა</t>
  </si>
  <si>
    <t>ქ. ზუგდიდში  ფაიფურის დასახლებაში ვეტერანთა ხეივნის მოწყობა.</t>
  </si>
  <si>
    <t>ზუგდიდის მუნიციპალიტეტის ახალ აბასთუმნის და რუხის ადმინისტრაციული
ერთეულების (ნატანების და გაბისონიას ქუჩების) დამაკავშირებელი გზის
რეაბილიტაცია;</t>
  </si>
  <si>
    <t>მოსარგებლე ბენეფიციართა რაოდენობა შეადგენს 3000 ადამიანს</t>
  </si>
  <si>
    <t>ქ. ზუგდდში, მრავალბინიანი საცხოვრებელი სახლების სახურავების რეაბილიტაცია</t>
  </si>
  <si>
    <t>10: კომუნალური და სხვა საზოგადოებრივი მომსახურებების მოწესრიგება</t>
  </si>
  <si>
    <t>10.7 საზოგადოებრივი ტრანსპორტის ინფრასტრუქტურის მოწესრიგება თანამედროვე სტანდარტების შესაბამისად</t>
  </si>
  <si>
    <t>რუხის ადმინისტრაციულ ერთეულში, სოხუმის ქუჩის მე-6 შესახვევში ავტობუსების სადგომისა და დამხმარე ნაგებობების მოწყობა</t>
  </si>
  <si>
    <t>10.1 მოსახლეობისთვის ცენტრალური სისტემებით ხარისხიანი სასმელი წყლის უწყვეტი მიწოდების უზრუნველყოფა</t>
  </si>
  <si>
    <t>ჯიხაშკარის ადმინისტრაციულ ერთეულში, ხაფანას წყაროს წყლის ბაზაზე წყალმომარაგების ქსელის მოწყობა</t>
  </si>
  <si>
    <t>ახალკახათის სანიაღვრე არხის მოწყობა დარჩელის საზღვრამდე</t>
  </si>
  <si>
    <t>მოწყობილი სანიაღვრე არხით მოსარგებლე ბენეფიციარი შედაგენს 1200 ადამიანს.</t>
  </si>
  <si>
    <t>ჯუმთან დამაკაშირებელი გზის რეაბილიტაცია</t>
  </si>
  <si>
    <t>რეაბილიტირებული გზით იარგებლებს 2500 ადამიანი</t>
  </si>
  <si>
    <t>სანარაუშვილოს უბაში ხიდის რეაბილიტაცია</t>
  </si>
  <si>
    <t>რეაბილიტირებული ხიდით იარგებლებს 600 ადამიანი</t>
  </si>
  <si>
    <t xml:space="preserve">საბავშვო ბაღის აშენება ზემო დარჩელის ცენტრში ( ტელმანი) </t>
  </si>
  <si>
    <t>აშენებული საბავშვო ბაღით ისარგებლებს 50 აღსაზრდელი და სარგებელს მიიღებს 1200 ადამიანი.</t>
  </si>
  <si>
    <t>დავითიანში საბავშვო ბაღის აღდგენა</t>
  </si>
  <si>
    <t>აღდგენილი საბავშვო ბაღით ისარგებლებს 50 აღსაზრდელი და სარგებელს მიიღებს 300 ბენეფიციარი.</t>
  </si>
  <si>
    <t>ხიდის  რეაბილიტაცია დავითიანიდან ცაიშის გზაზე</t>
  </si>
  <si>
    <t>რეაბილიტირებული ხიდით ისარგებლებს 600 ბენეფიციარი.</t>
  </si>
  <si>
    <t>ინგირის საბავშვო ბაღის მშენებლობა</t>
  </si>
  <si>
    <t>აშენებული საბავშვო ბაღით ისარგებლებს 80 აღსაზრდელი და სარგებელს მიიღებს 2500 ადამიანი.</t>
  </si>
  <si>
    <t>კახათი შამგონას გზის რეაბილიტაცია(ჩახაია , თორია) ქუჩის რეაბილიტაცია</t>
  </si>
  <si>
    <t>რეაბილიტირებული გზით ისარგებლებს 650 ადამიანი.</t>
  </si>
  <si>
    <t>რეაბილიტირებული გზით ისარგებლებს 2300 ბენეფიციარი.</t>
  </si>
  <si>
    <t>ნალიმის  უბანში გზების რეაბილიტაცია</t>
  </si>
  <si>
    <t>რეაბილიტირებული გზით ისარგებლებს 600 ბენეფიციარი.</t>
  </si>
  <si>
    <t>რეაბილიტირებული გზით ისარგებლებს 2800 ბენეფიციარი.</t>
  </si>
  <si>
    <t>ნაცატუს საბაშვო ბაღის რეაბილიტაცია</t>
  </si>
  <si>
    <t>რეაბილიტირებული საბავშვო ბაღით ისარგებლებს 50 აღსაზრდელი და 400 ბენეფიციარი.</t>
  </si>
  <si>
    <t>გადამწონის ბინების წინ გზის რეაბილტაცია</t>
  </si>
  <si>
    <t>რეაბილიტირებული გზით ისარგებლებს 200  ბენეფიციარი.</t>
  </si>
  <si>
    <t>ხიდების რეაბილიტაცია</t>
  </si>
  <si>
    <t>რეაბილიტირებული ხიდით ისარგებლებს 1200  ბენეფიციარი.</t>
  </si>
  <si>
    <t>ოდიშის ადმინისტრაციულ ერთეულში ცენტრიდან N1 სასაფლაომდე საავტომობილო გზის რეაბილიტაცია.</t>
  </si>
  <si>
    <t>რეაბილიტირებული გზით ისარგებლებს 3200 ბენეფიციარი.</t>
  </si>
  <si>
    <t>ყულიშკარი - უჩაშონას დამაკავშირებელის გზის ბეტონის საფარით მოწყობა ( მე1 ეტაპი)</t>
  </si>
  <si>
    <t>რეაბილიტირებული გზით ისარგებლებს 1200 ბენეფიციარი.</t>
  </si>
  <si>
    <t>რუხში საბავშვო ბაღის აშენება</t>
  </si>
  <si>
    <t>აშენებული საბავშვო ბაღით ისარგებლებს 80 აღსაზრდელი და სარგებელს მიიღებს 1200 დამიანი.</t>
  </si>
  <si>
    <t>რეაბილიტირებული გზით ისარგებლებს 4200 ბენეფიციარი.</t>
  </si>
  <si>
    <t>შამგონას ახალი საბავშვო ბაღის აშენება</t>
  </si>
  <si>
    <t>აშენებული საბავშვო ბაღით ისარგებლებს 80 აღსაზრდელი და სარგებელს მიიღებს 450 დამიანი.</t>
  </si>
  <si>
    <t>ხიდი შამგონა კახათის გადასასვლელი</t>
  </si>
  <si>
    <t>რეაბილიტირებული ხიდით ისარგებლებს 1600 ბენეფიციარი</t>
  </si>
  <si>
    <t>ნაფატუს უბნის ცენტრალური გზის მოასფალტება (1.5 კმ-ზე)</t>
  </si>
  <si>
    <t>რეაბილიტირებული ხიდით ისარგებლებს 2500 ბენეფიციარი</t>
  </si>
  <si>
    <t>ჭითაწყარის საბავშვო ბაღის მშენებლობა</t>
  </si>
  <si>
    <t>აშენებული საბავშვო ბაღით ისარგებლებს 80 აღსაზრდელი და სარგებელს მიიღებს 1600 დამიანი.</t>
  </si>
  <si>
    <t>მოწყობილი საცხოვრებელი სახლების ეზოიებით მოსარგებლე ბენეფიციართა რაოდენობა შეადგენს 450 ადამიანს.</t>
  </si>
  <si>
    <t>ქალაქ ზუგდიდში სანიაღვრე არხების მშენებლობა- რეაბილიტაცია (გოჩა ჯიქიას ქუჩა; ბერიას ქუჩა; სერგიას ქუჩა; სამგორის ქუჩა; ტურგენევის შესახვევი; კედიას ჩიხი; ალ. ჭავჭავაძის ქუჩა; ბაკურიანის ქუჩა; ბორჯომის ქუჩა;)</t>
  </si>
  <si>
    <t>ქალაქ ზუგდიდშისაავტომობილო გზების რეაბილიტაცია (თავისუფლების ქუჩა; ნინოშვილის ქუჩა; თეთრი გიორგის ქუჩა; ერევნის ქუჩა; ლაზის ქუჩა; ჩიქობავას ქუჩა; გოგებაშვილის ქუჩა; თამარ მეფის ქუჩა; ჯანაშიას ქუჩა; ბარამიას ქუჩა; თათარიშვილის ქუჩა; ბორჯომის ქუჩა (შესახვევებით)</t>
  </si>
  <si>
    <t>რეაბილიტირებული გზით ისარგებლებს 2200 ბენეფიციარი.</t>
  </si>
  <si>
    <t>დამატებითი პროექტები</t>
  </si>
  <si>
    <t>ქალაქ ზუგდიდშისაავტომობილო გზების რეაბილიტაცია(თაბუკაშვილის ქუჩა; კ. გამსახურდიას ქუჩა; ი. მეუნარგიას ქუჩა)</t>
  </si>
  <si>
    <t>რეაბილიტირებული გზით ისარგებლებს 980 ადამიანი.</t>
  </si>
  <si>
    <t>11: სოციალური უზრუნველყოფისა და ჯანმრთელობის დაცვის ქმედითი სისტემის ჩამოყალიბება</t>
  </si>
  <si>
    <t>11.6.რეგიონის მოსახლეობისტვის კვალიფიციური სამედიცინო პერსონალით დაკომპლექტებული საავადმყოფოს გეოგრაფიულიდა ფინანსური ხელმისაწვდომობის უზრუნველყოფა</t>
  </si>
  <si>
    <t>ქ.ზუგდიდში სასწრაფო სამედიცინო ცენტრის მშენებლობა</t>
  </si>
  <si>
    <t>თანამედროვე სტანდარტებით, კეთილმოწყობილი სამედიცინო პუნქტი</t>
  </si>
  <si>
    <t xml:space="preserve">რეგიონში განსახორციელებელი პროექტების ფონდის (რგპფ) სარეზერვო პროექტები 2019-20 წელი </t>
  </si>
  <si>
    <t>უჩაშონას ადმინისტრაციულ ერთეულში გზის რეაბილიტაცია (გორკის ქუჩა)</t>
  </si>
  <si>
    <t>რეაბილიტირებული გზით ისარგებლებს 5000 ბენეფიციარი</t>
  </si>
  <si>
    <t>რეაბილიტირებული გზით ისარგებლებს 300 ბენეფიციარი</t>
  </si>
  <si>
    <t>ნაწულუკუს ადმინისტრაციული ერთეულიდან წალნჯიხის მუნიციპალიტეტის სოფელ ლიას საზღვრამდე  გარე განათების მოწყობა</t>
  </si>
  <si>
    <t>მოწყობილი განათების სისტემით ისარგებლებს როგორც 2 მუნიციპალიტეტის ბენეფიციარი</t>
  </si>
  <si>
    <t>ნაცატუს ადმინისტრაციულ ერთეულში გზის რეაბილიტაცია</t>
  </si>
  <si>
    <t>რეაბილიტირებული გზით ისარგებლებს 500 ბენეფიციარი</t>
  </si>
  <si>
    <t>ნარაზენის ადმინისტრაციულ ერთეულში (საკალანდიოს უბანში) გზის რეაბილიტაცია</t>
  </si>
  <si>
    <t>რეაბილიტირებული გზით ისარგებლებს 250  ბენეფიციარი</t>
  </si>
  <si>
    <t>ნარაზენის ადმინისტრაციულ ერთეულში (საპერტიოს აღმართის) გზის რეაბილიტაცია</t>
  </si>
  <si>
    <t>ნარაზენის ადმინისტრაციულ ერთეულში სატორონჯეს ხიდის მოწყობა)</t>
  </si>
  <si>
    <t>რეაბილიტირებული ხიდით ისარგებლებს 300  ბენეფიციარი</t>
  </si>
  <si>
    <t>ქ. ზუგდიდში კოსტავას ქუჩის რეაბილიტაცია (გზა, ტროტუარი) დადვანის ქუჩიდან კოსტავას ქუჩის ხიდამდე</t>
  </si>
  <si>
    <t>მოწყობილი გზითა და ტროტუარით ისარგებლებს ზუგდიდის მუნიციპალიტეტის მთლიანი მოსახლეობა</t>
  </si>
  <si>
    <t>რეაბილიტირებული ხიდით ისარგებლებს 1000  ბენეფიციარი</t>
  </si>
  <si>
    <t>ბაღმარანის ადმინისტრაციულ ერთეულში გზის რეაბილიტაცია</t>
  </si>
  <si>
    <t>რეაბილიტირებული ხიდით ისარგებლებს 800  ბენეფიციარი</t>
  </si>
  <si>
    <t>ნარაზენის ადმინისტრაციულ ერთეულში მინი სტადიონის მოწყობა</t>
  </si>
  <si>
    <t>მოწყობილი სტადიონით ისარგებლებს 300 ბენეფიციარი</t>
  </si>
  <si>
    <t>შამადელას ადმინისტრაციულ ერთეულში მინი სტადიონის მოწყობა</t>
  </si>
  <si>
    <t>მოწყობილი სტადიონით ისარგებლებს 150 ბენეფიციარი</t>
  </si>
  <si>
    <t>შამადელას ადმინისტრაციულ ერთეულში ცენტრში მოსაცდელის მოწყობა</t>
  </si>
  <si>
    <t>მოწყობილი მისაცელით სარგებლებს 300 ბენეფიციარი</t>
  </si>
  <si>
    <t>შამადელას ადმინისტრაციულ ერთეულში N14 სასაფლაოს შემოკავება</t>
  </si>
  <si>
    <t>პროექტით ისარგებლებს სოფლის მთლიანი მოსახლეობა</t>
  </si>
  <si>
    <t>ხეცერას ადმინისტრაციულ ერთეულშიმინი სტადიონის მოწყობა</t>
  </si>
  <si>
    <t>მოწყობილი სტადიონით ისარგებლებს 100  ბენეფიციარი</t>
  </si>
  <si>
    <t>ცაცხვის ადმინისტრაციულ ერთეულში (რკინიგზის გზის 100მ.) გზის რეაბილიტაცია</t>
  </si>
  <si>
    <t>რეაბილიტირებული გზით ისარგებლებს 5000  ბენეფიციარი</t>
  </si>
  <si>
    <t>ოქტომბრის ადმინისტრაციულ ერთეულში ცენტრში გზის რეაბილიტაცია</t>
  </si>
  <si>
    <t>რეაბილიტირებული გზით ისარგებლებს 500  ბენეფიციარი</t>
  </si>
  <si>
    <t>სულ ჯამი</t>
  </si>
  <si>
    <t>საბავშვო ბაღები 2019-2020</t>
  </si>
  <si>
    <t>ჭითაწყარის ადმინისტრაციულ ერთეულში საბავშვო ბაღის მშენებლობა</t>
  </si>
  <si>
    <t>რუხის ადმინისტრაციულ ერთეულში საბავშვო ბაღის მშენებლობა</t>
  </si>
  <si>
    <t>შამგონას ადმინისტრაციულ ერთეულში საბავშვო ბაღის მშენებლობა</t>
  </si>
  <si>
    <t>ჯუმის ადმინისტრაციულ ერთეულში საბავშვო ბაღის მშენებლობა</t>
  </si>
  <si>
    <t>კოკის ადმინისტრაციულ ერთეულში არსებულ საბავშვო ბაღში საძიენებელი ოთახის მიშენება</t>
  </si>
  <si>
    <t>ნაწულუკუს ადმინისტრაციულ ერთეულში საბავშვო ბაღის მშენებლობა</t>
  </si>
  <si>
    <t>ამბულატორიები 2019</t>
  </si>
  <si>
    <t>11. 7 სათემო ამბულატორიული დაწესებულებების ინფრასტრუქტურის რეაბილიტაცია და სოფლის ექიმების კვალიფიკაციის ამაღლების ქმედითი სისტემის ამოქმედება;</t>
  </si>
  <si>
    <t>ახალაბასთუმნის ადმინისტრაციულ ერთეულში ამბულატორიის მშენებლობა</t>
  </si>
  <si>
    <t>კახათის ადმინისტრაციულ ერთეულში ამბულატორიის მშენებლობა</t>
  </si>
  <si>
    <t>ყულიშკარი-გრიგოლიშის ადმინისტრაციული ერთეულების საზღვარზე ამბულატორიის მშენებლობა</t>
  </si>
  <si>
    <t>ინგირის ადმინისტრაციულ ერთეულში ამბულატორიის მშენებლობა</t>
  </si>
  <si>
    <t>ხურჩას ადმინისტრაციულ ერთეულში ამბულატორიის მშენებლობა</t>
  </si>
  <si>
    <t>ანაკლიის ადმინისტრაციულ ერთეულში არსებული ამბულატორიის რეაბილიტაცია</t>
  </si>
  <si>
    <t>ჩხორიას ადმინისტრაციულ ერთეულში არსებული ამბულატორიის რეაბილიტაცია</t>
  </si>
  <si>
    <t>ნარაზენის ადმინისტრაციულ ერთეულში არსებული ამბულატორიის რეაბილიტაცია</t>
  </si>
  <si>
    <t>აბასთუმნის  ადმინისტრაციულ ერთეულში არსებული ამბულატორიის რეაბილიტაცია</t>
  </si>
  <si>
    <t>ოქტომბრის ადმინისტრაციულ ერთეულში არსებული ამბულატორიის რეაბილიტაცია</t>
  </si>
  <si>
    <t>ქ. ზუგდიდში სსიპ საგანგებო სიტუაციების კოორდინაციისა და გადაუდებელი დახმარების ცენტრის სამშენებლო სამუშაოების შესყიდვა.</t>
  </si>
  <si>
    <t>საჯარო სკოლები 2019</t>
  </si>
  <si>
    <t>ზუგდიდის მუნიციპალიტეტის კორცხელის ადმინისტრაციულ ერთეულში საჯარო სკოლის შიდა სველი წერტილების მოწყობის სამუშაოების შესყიდვა.</t>
  </si>
  <si>
    <t>ზუგდიდის მუნიციპალიტეტის ცაიშის ადმინისტრაციულ ერთეულში საჯარო სკოლის სარეაბილიტაციო სამუშაოების შესყიდვა.</t>
  </si>
  <si>
    <t>ზუგდიდის მუნიციპალიტეტის კახათის ადმინისტრაციულ ერთეულში N2 საჯარო სკოლის შიდა სველი წერტილების მოწყობის სამუშაოების შესყიდვა.</t>
  </si>
  <si>
    <t>ზუგდიდის მუნიციპალიტეტის ინგირის ადმინისტრაციულ ერთეულში N1 საჯარო სკოლაში შიდა სველი წერტილების მოწყობის სამუშაოები</t>
  </si>
  <si>
    <t>ზუგდიდის მუნიციპალიტეტის ახალსოფლის ადმინისტრაციულ ერთეულში საჯარო სკოლის შიდა სველი წერტილების მოწყობის სამუშაოების შესყიდვა.</t>
  </si>
  <si>
    <t>ზუგდიდის მუნიციპალიტეტის ანაკლიისა და შამგონის ადმინისტრაციულ ერთეულებში საჯარო სკოლების შიდა სველი წერტილების მოწყობის სამუშაოების სესყიდვა.</t>
  </si>
  <si>
    <t>ზუგდიდის მუნიციპალიტეტის ქალაქ ზუგდიდის №9 საჯარო სკოლაში შიდა სველი წერტილების მოწყობის სამუშაოების შესყიდვა.</t>
  </si>
  <si>
    <t>ზუგდიდის მუნიციპალიტეტის ჭითაწყარის ადმინისტრაციული ერთეულის საჯარო სკოლაში და ქალაქ ზუგდიდის N5 საჯარო სკოლაში შიდა სველი წერტილების მოწყობის სამუშაოები</t>
  </si>
  <si>
    <t>ზუგდიდის მუნიციპალიტეტის ქალაქ ზუგდიდის N7 საჯარო სკოლაში შიდა სველი წერტილების მოწყობის სამუშაოები</t>
  </si>
  <si>
    <t>ზუგდიდის მუნიციპალიტეტის კოკის ადმინისტრაციულ ერთეულში საჯარო სკოლის შენობის გადახურვის სამუშაოები</t>
  </si>
  <si>
    <t> ზუგდიდის მუნიციპალიტეტის ოდიშის ადმინისტრაციულ ერთეულში N2 საჯარო სკოლაში შიდა სველი წერტილების მოწყობის სამუშაოები</t>
  </si>
  <si>
    <t>ზუგდიდის მუნიციპალიტეტის დარჩელის ადმინისტრაციულ ერთეულში N2 საჯარო სკოლაში შიდა სველი წერტილების მოწყობის სამუშაოები</t>
  </si>
  <si>
    <t> ზუგდიდის მუნიციპალიტეტის ჯიხაშკარის ადმინისტრაციულ ერთეულში N1 საჯარო სკოლაში შიდა სველი წერტილების მოწყობის სამუშაოები</t>
  </si>
  <si>
    <t>ზუგდიდის მუნიციპალიტეტის დიდინეძის ადმინისტრაციულ ერთეულში საჯარო სკოლაში შიდა სველი წერტილების მოწყობის სამუშაოები</t>
  </si>
  <si>
    <t>ზუგდიდის მუნიციპალიტეტის ქალაქ ზუგდიდის N11 საჯარო სკოლაში შიდა სველი წერტილების მოწყობის სამუშაოები</t>
  </si>
  <si>
    <t>ზუგდიდის მუნიციპალიტეტის ორულუს ადმინისტრაციულ ერთეულში საჯარო სკოლაში შიდა სველი წერტილების მოწყობის სამუშაოები</t>
  </si>
  <si>
    <t>ზუგდიდის მუნიციპალიტეტის კახათის ადმინისტრაციული ერთეულის N1 საჯარო სკოლაში შიდა სველი წერტილების მოწყობის სამუშაოები</t>
  </si>
  <si>
    <t>ზუგდიდის მუნიციპალიტეტის ქალაქ ზუგდიდის II საჯარო სკოლის სახურავის წინა ნაწილის (I ეტაპი) სარეაბილიტაციო სამუშაოები</t>
  </si>
  <si>
    <t>ზუგდიდის მუნიციპალიტეტის N5 საჯარო სკოლაში შშმ პირებისათვის განკუთვნილი შიდა სველი წერტილების მოწყობის სამუშაოები</t>
  </si>
  <si>
    <t>სტიქია 2019</t>
  </si>
  <si>
    <t>ზუგდიდის მუნიციპალიტეტის ჯუმის ადმინისტრაციულ ერთეულში, საროგაოს უბანში ხიდის მოწყობის სამუშაოები.</t>
  </si>
  <si>
    <t>აბასთუმნის ადმინისტრაციულ ერთეულში, მენჯის უბანში, ხიდის მოწყობის სამუშაოების შესყიდვა.</t>
  </si>
  <si>
    <t>ხეცერას ადმინისტრაციულ ერთეულში (საბერაიოს უბანი), სტიქიის შედეგად დაზიანებული გზის სარეაბილიტაციო სამუშაოების შესყიდვა.</t>
  </si>
  <si>
    <t>ცაცხვის ადმინისტრაციულ ერთეულში, სტიქიის შედეგად დაზიანებული გზის სარეაბილიტაციო სამუშაოების შესყიდვა.</t>
  </si>
  <si>
    <t>ზუგდიდის მუნიციპალიტეტის ჭაქვინჯის ადმინისტრაციულ ერთეულში (საჯაბუოს უბანი), შიდა საავტომობილო გზის სარეაბილიტაციო სამუშაოები</t>
  </si>
  <si>
    <t>აბასთუმნის ადმინისტრაციულ ერთეულში, საგაბისონიოს უბანში, ხიდის მოწყობის სამუშაოების შესყიდვა.</t>
  </si>
  <si>
    <t>განმუხურის ადმინისტრაციულ ერთეულში ამფითეატრის სარეაბილიტაციო სამუშაოების შესყიდვა.</t>
  </si>
  <si>
    <t>ზუგდიდის მუნიციპალიტეტის ხეცერას ადმინისტრაციულ ერთეულში (საროგაოს უბანი), შიდა საავტომობილო გზის სარეაბილიტაციო სამუშაოების შესყიდვა.</t>
  </si>
  <si>
    <t>ზუგდიდის მუნიციპალიტეტის ქალაქ ზუგდიდის ჩიქოვანის ქუჩა N41-ში მდებარე მრავალბინიანი საცხოვრებელი სახლის სახურავის სარეაბილიტაციო სამუშაოების შესყიდვა.</t>
  </si>
  <si>
    <t>სტიქიის შედეგების სალიკვიდაციო ღონისძიებების განხორციელების თაობაზე ზუგდიდის მუნიციპალიტეტის ხურჩას ადმინისტრაციულ ერთეულში არსებული ფოლადის ხიდის საყრდენ-სარეგულაციო კედლების მოწყობის სამუშაოები</t>
  </si>
  <si>
    <t>2021 წელი</t>
  </si>
  <si>
    <t>რეგიონში განსახორციელებელი პროექტების ფონდის (რგპფ) პროექტები</t>
  </si>
  <si>
    <t>2.საბაზისო ინფრასტრუქტურის გაუმჯობესება</t>
  </si>
  <si>
    <t>2.1 მხარის საგზაო ინფრასტრუქტურის (შიდასახელმწიფოებრივი და ადგილობრივიმნიშვნელობის,მათ შორის სასოფლო გზები) არარეაბილიტირებული ნაწილის,მისი პრიორიტეტული გზების რეაბილიტაცია</t>
  </si>
  <si>
    <r>
      <t>ქ</t>
    </r>
    <r>
      <rPr>
        <sz val="11"/>
        <color rgb="FF000000"/>
        <rFont val="Calibri"/>
        <family val="2"/>
      </rPr>
      <t xml:space="preserve">. </t>
    </r>
    <r>
      <rPr>
        <sz val="11"/>
        <color rgb="FF000000"/>
        <rFont val="Sylfaen"/>
        <family val="1"/>
      </rPr>
      <t>მარტვილში</t>
    </r>
    <r>
      <rPr>
        <sz val="11"/>
        <color rgb="FF000000"/>
        <rFont val="Calibri"/>
        <family val="2"/>
      </rPr>
      <t xml:space="preserve"> </t>
    </r>
    <r>
      <rPr>
        <sz val="11"/>
        <color rgb="FF000000"/>
        <rFont val="Sylfaen"/>
        <family val="1"/>
      </rPr>
      <t>საავტომობილო</t>
    </r>
    <r>
      <rPr>
        <sz val="11"/>
        <color rgb="FF000000"/>
        <rFont val="Calibri"/>
        <family val="2"/>
      </rPr>
      <t xml:space="preserve"> </t>
    </r>
    <r>
      <rPr>
        <sz val="11"/>
        <color rgb="FF000000"/>
        <rFont val="Sylfaen"/>
        <family val="1"/>
      </rPr>
      <t>გზების</t>
    </r>
    <r>
      <rPr>
        <sz val="11"/>
        <color rgb="FF000000"/>
        <rFont val="Calibri"/>
        <family val="2"/>
      </rPr>
      <t xml:space="preserve"> </t>
    </r>
    <r>
      <rPr>
        <sz val="11"/>
        <color rgb="FF000000"/>
        <rFont val="Sylfaen"/>
        <family val="1"/>
      </rPr>
      <t>ა</t>
    </r>
    <r>
      <rPr>
        <sz val="11"/>
        <color rgb="FF000000"/>
        <rFont val="Calibri"/>
        <family val="2"/>
      </rPr>
      <t>/</t>
    </r>
    <r>
      <rPr>
        <sz val="11"/>
        <color rgb="FF000000"/>
        <rFont val="Sylfaen"/>
        <family val="1"/>
      </rPr>
      <t>ბეტონის</t>
    </r>
    <r>
      <rPr>
        <sz val="11"/>
        <color rgb="FF000000"/>
        <rFont val="Calibri"/>
        <family val="2"/>
      </rPr>
      <t xml:space="preserve"> </t>
    </r>
    <r>
      <rPr>
        <sz val="11"/>
        <color rgb="FF000000"/>
        <rFont val="Sylfaen"/>
        <family val="1"/>
      </rPr>
      <t>საფარით</t>
    </r>
    <r>
      <rPr>
        <sz val="11"/>
        <color rgb="FF000000"/>
        <rFont val="Calibri"/>
        <family val="2"/>
      </rPr>
      <t xml:space="preserve"> </t>
    </r>
    <r>
      <rPr>
        <sz val="11"/>
        <color rgb="FF000000"/>
        <rFont val="Sylfaen"/>
        <family val="1"/>
      </rPr>
      <t>რეაბილიტაცია</t>
    </r>
  </si>
  <si>
    <t>რეაბილიტირებული და კეთილმოწყობილი იქნება 3.43 კმ გზის სავალი ნაწილი, დამხმარე კომუნიკაციები, სანიაღვრე არხები. გზის მოცულობა შეადგენს 17000 კვ/მ-ს ერთეულის სავარაუდო ღირებულება 44 ლარს.</t>
  </si>
  <si>
    <t>ქ. მარტვილი</t>
  </si>
  <si>
    <t>03</t>
  </si>
  <si>
    <t>07</t>
  </si>
  <si>
    <t>მარტვილის მუნიციპალიტეტის მერია</t>
  </si>
  <si>
    <r>
      <t>მარტვილის</t>
    </r>
    <r>
      <rPr>
        <sz val="11"/>
        <color rgb="FF000000"/>
        <rFont val="Calibri"/>
        <family val="2"/>
      </rPr>
      <t xml:space="preserve"> </t>
    </r>
    <r>
      <rPr>
        <sz val="11"/>
        <color rgb="FF000000"/>
        <rFont val="Sylfaen"/>
        <family val="1"/>
      </rPr>
      <t>მუნიციპალიტეტის</t>
    </r>
    <r>
      <rPr>
        <sz val="11"/>
        <color rgb="FF000000"/>
        <rFont val="Calibri"/>
        <family val="2"/>
      </rPr>
      <t xml:space="preserve"> </t>
    </r>
    <r>
      <rPr>
        <sz val="11"/>
        <color rgb="FF000000"/>
        <rFont val="Sylfaen"/>
        <family val="1"/>
      </rPr>
      <t>სოფ</t>
    </r>
    <r>
      <rPr>
        <sz val="11"/>
        <color rgb="FF000000"/>
        <rFont val="Calibri"/>
        <family val="2"/>
      </rPr>
      <t xml:space="preserve">. </t>
    </r>
    <r>
      <rPr>
        <sz val="11"/>
        <color rgb="FF000000"/>
        <rFont val="Sylfaen"/>
        <family val="1"/>
      </rPr>
      <t>ხუნწისა</t>
    </r>
    <r>
      <rPr>
        <sz val="11"/>
        <color rgb="FF000000"/>
        <rFont val="Calibri"/>
        <family val="2"/>
      </rPr>
      <t xml:space="preserve"> </t>
    </r>
    <r>
      <rPr>
        <sz val="11"/>
        <color rgb="FF000000"/>
        <rFont val="Sylfaen"/>
        <family val="1"/>
      </rPr>
      <t>და</t>
    </r>
    <r>
      <rPr>
        <sz val="11"/>
        <color rgb="FF000000"/>
        <rFont val="Calibri"/>
        <family val="2"/>
      </rPr>
      <t xml:space="preserve"> </t>
    </r>
    <r>
      <rPr>
        <sz val="11"/>
        <color rgb="FF000000"/>
        <rFont val="Sylfaen"/>
        <family val="1"/>
      </rPr>
      <t>სოფ</t>
    </r>
    <r>
      <rPr>
        <sz val="11"/>
        <color rgb="FF000000"/>
        <rFont val="Calibri"/>
        <family val="2"/>
      </rPr>
      <t xml:space="preserve">. </t>
    </r>
    <r>
      <rPr>
        <sz val="11"/>
        <color rgb="FF000000"/>
        <rFont val="Sylfaen"/>
        <family val="1"/>
      </rPr>
      <t>ნაგვაზაოს</t>
    </r>
    <r>
      <rPr>
        <sz val="11"/>
        <color rgb="FF000000"/>
        <rFont val="Calibri"/>
        <family val="2"/>
      </rPr>
      <t xml:space="preserve"> </t>
    </r>
    <r>
      <rPr>
        <sz val="11"/>
        <color rgb="FF000000"/>
        <rFont val="Sylfaen"/>
        <family val="1"/>
      </rPr>
      <t>დამაკავშირებელი</t>
    </r>
    <r>
      <rPr>
        <sz val="11"/>
        <color rgb="FF000000"/>
        <rFont val="Calibri"/>
        <family val="2"/>
      </rPr>
      <t xml:space="preserve"> </t>
    </r>
    <r>
      <rPr>
        <sz val="11"/>
        <color rgb="FF000000"/>
        <rFont val="Sylfaen"/>
        <family val="1"/>
      </rPr>
      <t>გზისა</t>
    </r>
    <r>
      <rPr>
        <sz val="11"/>
        <color rgb="FF000000"/>
        <rFont val="Calibri"/>
        <family val="2"/>
      </rPr>
      <t>/</t>
    </r>
    <r>
      <rPr>
        <sz val="11"/>
        <color rgb="FF000000"/>
        <rFont val="Sylfaen"/>
        <family val="1"/>
      </rPr>
      <t>ბეტონის</t>
    </r>
    <r>
      <rPr>
        <sz val="11"/>
        <color rgb="FF000000"/>
        <rFont val="Calibri"/>
        <family val="2"/>
      </rPr>
      <t xml:space="preserve"> </t>
    </r>
    <r>
      <rPr>
        <sz val="11"/>
        <color rgb="FF000000"/>
        <rFont val="Sylfaen"/>
        <family val="1"/>
      </rPr>
      <t>საფარით</t>
    </r>
    <r>
      <rPr>
        <sz val="11"/>
        <color rgb="FF000000"/>
        <rFont val="Calibri"/>
        <family val="2"/>
      </rPr>
      <t xml:space="preserve"> </t>
    </r>
    <r>
      <rPr>
        <sz val="11"/>
        <color rgb="FF000000"/>
        <rFont val="Sylfaen"/>
        <family val="1"/>
      </rPr>
      <t>რეაბილიტაცია</t>
    </r>
    <r>
      <rPr>
        <sz val="11"/>
        <color rgb="FF000000"/>
        <rFont val="Calibri"/>
        <family val="2"/>
      </rPr>
      <t xml:space="preserve"> (</t>
    </r>
    <r>
      <rPr>
        <sz val="11"/>
        <color rgb="FF000000"/>
        <rFont val="Sylfaen"/>
        <family val="1"/>
      </rPr>
      <t>მეორე</t>
    </r>
    <r>
      <rPr>
        <sz val="11"/>
        <color rgb="FF000000"/>
        <rFont val="Calibri"/>
        <family val="2"/>
      </rPr>
      <t xml:space="preserve"> </t>
    </r>
    <r>
      <rPr>
        <sz val="11"/>
        <color rgb="FF000000"/>
        <rFont val="Sylfaen"/>
        <family val="1"/>
      </rPr>
      <t>ეტაპი</t>
    </r>
    <r>
      <rPr>
        <sz val="11"/>
        <color rgb="FF000000"/>
        <rFont val="Calibri"/>
        <family val="2"/>
      </rPr>
      <t>)</t>
    </r>
  </si>
  <si>
    <t>განხორციელდა 3905 კმ-გზის რეაბილიტაცია, სანიაღვრე არხები გზის მთლიან მონაკვეთზე. გზის მოცულობა შეადგენს 19346 კვ/მ-ს, ერთეულის(1კვ/მ) სავარაუდო ღირებულება 43ლარს.</t>
  </si>
  <si>
    <t>მარტვილი. სოფ. ხუნწი</t>
  </si>
  <si>
    <t>06</t>
  </si>
  <si>
    <t>09</t>
  </si>
  <si>
    <r>
      <t>მარტვილის</t>
    </r>
    <r>
      <rPr>
        <sz val="11"/>
        <color rgb="FF000000"/>
        <rFont val="Calibri"/>
        <family val="2"/>
      </rPr>
      <t xml:space="preserve"> </t>
    </r>
    <r>
      <rPr>
        <sz val="11"/>
        <color rgb="FF000000"/>
        <rFont val="Sylfaen"/>
        <family val="1"/>
      </rPr>
      <t>მუნიციპალიტეტის</t>
    </r>
    <r>
      <rPr>
        <sz val="11"/>
        <color rgb="FF000000"/>
        <rFont val="Calibri"/>
        <family val="2"/>
      </rPr>
      <t xml:space="preserve"> </t>
    </r>
    <r>
      <rPr>
        <sz val="11"/>
        <color rgb="FF000000"/>
        <rFont val="Sylfaen"/>
        <family val="1"/>
      </rPr>
      <t>სოფ</t>
    </r>
    <r>
      <rPr>
        <sz val="11"/>
        <color rgb="FF000000"/>
        <rFont val="Calibri"/>
        <family val="2"/>
      </rPr>
      <t xml:space="preserve">. </t>
    </r>
    <r>
      <rPr>
        <sz val="11"/>
        <color rgb="FF000000"/>
        <rFont val="Sylfaen"/>
        <family val="1"/>
      </rPr>
      <t>სალხინოსა</t>
    </r>
    <r>
      <rPr>
        <sz val="11"/>
        <color rgb="FF000000"/>
        <rFont val="Calibri"/>
        <family val="2"/>
      </rPr>
      <t xml:space="preserve"> </t>
    </r>
    <r>
      <rPr>
        <sz val="11"/>
        <color rgb="FF000000"/>
        <rFont val="Sylfaen"/>
        <family val="1"/>
      </rPr>
      <t>და</t>
    </r>
    <r>
      <rPr>
        <sz val="11"/>
        <color rgb="FF000000"/>
        <rFont val="Calibri"/>
        <family val="2"/>
      </rPr>
      <t xml:space="preserve"> </t>
    </r>
    <r>
      <rPr>
        <sz val="11"/>
        <color rgb="FF000000"/>
        <rFont val="Sylfaen"/>
        <family val="1"/>
      </rPr>
      <t>წაჩხურას</t>
    </r>
    <r>
      <rPr>
        <sz val="11"/>
        <color rgb="FF000000"/>
        <rFont val="Calibri"/>
        <family val="2"/>
      </rPr>
      <t xml:space="preserve"> </t>
    </r>
    <r>
      <rPr>
        <sz val="11"/>
        <color rgb="FF000000"/>
        <rFont val="Sylfaen"/>
        <family val="1"/>
      </rPr>
      <t>უბნის</t>
    </r>
    <r>
      <rPr>
        <sz val="11"/>
        <color rgb="FF000000"/>
        <rFont val="Calibri"/>
        <family val="2"/>
      </rPr>
      <t xml:space="preserve"> </t>
    </r>
    <r>
      <rPr>
        <sz val="11"/>
        <color rgb="FF000000"/>
        <rFont val="Sylfaen"/>
        <family val="1"/>
      </rPr>
      <t>დამაკავშირებელი</t>
    </r>
    <r>
      <rPr>
        <sz val="11"/>
        <color rgb="FF000000"/>
        <rFont val="Calibri"/>
        <family val="2"/>
      </rPr>
      <t xml:space="preserve"> </t>
    </r>
    <r>
      <rPr>
        <sz val="11"/>
        <color rgb="FF000000"/>
        <rFont val="Sylfaen"/>
        <family val="1"/>
      </rPr>
      <t>გზისა</t>
    </r>
    <r>
      <rPr>
        <sz val="11"/>
        <color rgb="FF000000"/>
        <rFont val="Calibri"/>
        <family val="2"/>
      </rPr>
      <t>/</t>
    </r>
    <r>
      <rPr>
        <sz val="11"/>
        <color rgb="FF000000"/>
        <rFont val="Sylfaen"/>
        <family val="1"/>
      </rPr>
      <t>ბეტონის</t>
    </r>
    <r>
      <rPr>
        <sz val="11"/>
        <color rgb="FF000000"/>
        <rFont val="Calibri"/>
        <family val="2"/>
      </rPr>
      <t xml:space="preserve"> </t>
    </r>
    <r>
      <rPr>
        <sz val="11"/>
        <color rgb="FF000000"/>
        <rFont val="Sylfaen"/>
        <family val="1"/>
      </rPr>
      <t>საფარით</t>
    </r>
    <r>
      <rPr>
        <sz val="11"/>
        <color rgb="FF000000"/>
        <rFont val="Calibri"/>
        <family val="2"/>
      </rPr>
      <t xml:space="preserve"> </t>
    </r>
    <r>
      <rPr>
        <sz val="11"/>
        <color rgb="FF000000"/>
        <rFont val="Sylfaen"/>
        <family val="1"/>
      </rPr>
      <t>რეაბილიტაცია</t>
    </r>
    <r>
      <rPr>
        <sz val="11"/>
        <color rgb="FF000000"/>
        <rFont val="Calibri"/>
        <family val="2"/>
      </rPr>
      <t xml:space="preserve"> (</t>
    </r>
    <r>
      <rPr>
        <sz val="11"/>
        <color rgb="FF000000"/>
        <rFont val="Sylfaen"/>
        <family val="1"/>
      </rPr>
      <t>მეოთხე</t>
    </r>
    <r>
      <rPr>
        <sz val="11"/>
        <color rgb="FF000000"/>
        <rFont val="Calibri"/>
        <family val="2"/>
      </rPr>
      <t xml:space="preserve"> </t>
    </r>
    <r>
      <rPr>
        <sz val="11"/>
        <color rgb="FF000000"/>
        <rFont val="Sylfaen"/>
        <family val="1"/>
      </rPr>
      <t>ეტაპი</t>
    </r>
    <r>
      <rPr>
        <sz val="11"/>
        <color rgb="FF000000"/>
        <rFont val="Calibri"/>
        <family val="2"/>
      </rPr>
      <t>)</t>
    </r>
  </si>
  <si>
    <t>რეაბილიტირებული და კეთილმოწყობილი იქნება 1.43  კმ გზის სავალი ნაწილი, დამხმარე კომუნიკაციები, სანიაღვრე არხები გზის მთლიან მონაკვეთზე. გზის მოცულობა შეადგენს 5700 კვ/მ-ს ერთეულის სავარაუდო ღირებულება 74 ლარს.</t>
  </si>
  <si>
    <t>მარტვილი. სოფ. სალხინო</t>
  </si>
  <si>
    <r>
      <t>სოფ</t>
    </r>
    <r>
      <rPr>
        <sz val="11"/>
        <color rgb="FF000000"/>
        <rFont val="Calibri"/>
        <family val="2"/>
      </rPr>
      <t xml:space="preserve">. </t>
    </r>
    <r>
      <rPr>
        <sz val="11"/>
        <color rgb="FF000000"/>
        <rFont val="Sylfaen"/>
        <family val="1"/>
      </rPr>
      <t>დოშაყესა</t>
    </r>
    <r>
      <rPr>
        <sz val="11"/>
        <color rgb="FF000000"/>
        <rFont val="Calibri"/>
        <family val="2"/>
      </rPr>
      <t xml:space="preserve"> </t>
    </r>
    <r>
      <rPr>
        <sz val="11"/>
        <color rgb="FF000000"/>
        <rFont val="Sylfaen"/>
        <family val="1"/>
      </rPr>
      <t>და</t>
    </r>
    <r>
      <rPr>
        <sz val="11"/>
        <color rgb="FF000000"/>
        <rFont val="Calibri"/>
        <family val="2"/>
      </rPr>
      <t xml:space="preserve"> </t>
    </r>
    <r>
      <rPr>
        <sz val="11"/>
        <color rgb="FF000000"/>
        <rFont val="Sylfaen"/>
        <family val="1"/>
      </rPr>
      <t>სოფ</t>
    </r>
    <r>
      <rPr>
        <sz val="11"/>
        <color rgb="FF000000"/>
        <rFont val="Calibri"/>
        <family val="2"/>
      </rPr>
      <t xml:space="preserve">. </t>
    </r>
    <r>
      <rPr>
        <sz val="11"/>
        <color rgb="FF000000"/>
        <rFont val="Sylfaen"/>
        <family val="1"/>
      </rPr>
      <t>დიდიჭყონის</t>
    </r>
    <r>
      <rPr>
        <sz val="11"/>
        <color rgb="FF000000"/>
        <rFont val="Calibri"/>
        <family val="2"/>
      </rPr>
      <t xml:space="preserve"> </t>
    </r>
    <r>
      <rPr>
        <sz val="11"/>
        <color rgb="FF000000"/>
        <rFont val="Sylfaen"/>
        <family val="1"/>
      </rPr>
      <t>დამაკავშირებელი</t>
    </r>
    <r>
      <rPr>
        <sz val="11"/>
        <color rgb="FF000000"/>
        <rFont val="Calibri"/>
        <family val="2"/>
      </rPr>
      <t xml:space="preserve"> </t>
    </r>
    <r>
      <rPr>
        <sz val="11"/>
        <color rgb="FF000000"/>
        <rFont val="Sylfaen"/>
        <family val="1"/>
      </rPr>
      <t>გზის</t>
    </r>
    <r>
      <rPr>
        <sz val="11"/>
        <color rgb="FF000000"/>
        <rFont val="Calibri"/>
        <family val="2"/>
      </rPr>
      <t xml:space="preserve"> </t>
    </r>
    <r>
      <rPr>
        <sz val="11"/>
        <color rgb="FF000000"/>
        <rFont val="Sylfaen"/>
        <family val="1"/>
      </rPr>
      <t>ა</t>
    </r>
    <r>
      <rPr>
        <sz val="11"/>
        <color rgb="FF000000"/>
        <rFont val="Calibri"/>
        <family val="2"/>
      </rPr>
      <t>/</t>
    </r>
    <r>
      <rPr>
        <sz val="11"/>
        <color rgb="FF000000"/>
        <rFont val="Sylfaen"/>
        <family val="1"/>
      </rPr>
      <t>ბეტონის</t>
    </r>
    <r>
      <rPr>
        <sz val="11"/>
        <color rgb="FF000000"/>
        <rFont val="Calibri"/>
        <family val="2"/>
      </rPr>
      <t xml:space="preserve"> </t>
    </r>
    <r>
      <rPr>
        <sz val="11"/>
        <color rgb="FF000000"/>
        <rFont val="Sylfaen"/>
        <family val="1"/>
      </rPr>
      <t>საფარით</t>
    </r>
    <r>
      <rPr>
        <sz val="11"/>
        <color rgb="FF000000"/>
        <rFont val="Calibri"/>
        <family val="2"/>
      </rPr>
      <t xml:space="preserve"> </t>
    </r>
    <r>
      <rPr>
        <sz val="11"/>
        <color rgb="FF000000"/>
        <rFont val="Sylfaen"/>
        <family val="1"/>
      </rPr>
      <t>მოწყობის</t>
    </r>
    <r>
      <rPr>
        <sz val="11"/>
        <color rgb="FF000000"/>
        <rFont val="Calibri"/>
        <family val="2"/>
      </rPr>
      <t xml:space="preserve"> </t>
    </r>
    <r>
      <rPr>
        <sz val="11"/>
        <color rgb="FF000000"/>
        <rFont val="Sylfaen"/>
        <family val="1"/>
      </rPr>
      <t>სამუშაო</t>
    </r>
    <r>
      <rPr>
        <sz val="11"/>
        <color rgb="FF000000"/>
        <rFont val="Calibri"/>
        <family val="2"/>
      </rPr>
      <t xml:space="preserve"> (</t>
    </r>
    <r>
      <rPr>
        <sz val="11"/>
        <color rgb="FF000000"/>
        <rFont val="Sylfaen"/>
        <family val="1"/>
      </rPr>
      <t>პირველი</t>
    </r>
    <r>
      <rPr>
        <sz val="11"/>
        <color rgb="FF000000"/>
        <rFont val="Calibri"/>
        <family val="2"/>
      </rPr>
      <t xml:space="preserve"> </t>
    </r>
    <r>
      <rPr>
        <sz val="11"/>
        <color rgb="FF000000"/>
        <rFont val="Sylfaen"/>
        <family val="1"/>
      </rPr>
      <t>ეტაპი</t>
    </r>
    <r>
      <rPr>
        <sz val="11"/>
        <color rgb="FF000000"/>
        <rFont val="Calibri"/>
        <family val="2"/>
      </rPr>
      <t>)</t>
    </r>
  </si>
  <si>
    <t>მოხდება 3000 კმ-გზის რეაბილიტაცია, სანიაღვრე არხები გზის მთლიან მონაკვეთზე. გზის მოცულობა შეადგენს 15000 კვ/მ-ს, ერთეულის(1კვ/მ) სავარაუდო ღირებულება 68 ლარს.</t>
  </si>
  <si>
    <t>მარტვილი. სოფ. დოშაყე</t>
  </si>
  <si>
    <t>01</t>
  </si>
  <si>
    <t>04</t>
  </si>
  <si>
    <r>
      <t>სოფ</t>
    </r>
    <r>
      <rPr>
        <sz val="11"/>
        <color rgb="FF000000"/>
        <rFont val="Calibri"/>
        <family val="2"/>
      </rPr>
      <t xml:space="preserve">. </t>
    </r>
    <r>
      <rPr>
        <sz val="11"/>
        <color rgb="FF000000"/>
        <rFont val="Sylfaen"/>
        <family val="1"/>
      </rPr>
      <t>ინჩხურის</t>
    </r>
    <r>
      <rPr>
        <sz val="11"/>
        <color rgb="FF000000"/>
        <rFont val="Calibri"/>
        <family val="2"/>
      </rPr>
      <t xml:space="preserve"> </t>
    </r>
    <r>
      <rPr>
        <sz val="11"/>
        <color rgb="FF000000"/>
        <rFont val="Sylfaen"/>
        <family val="1"/>
      </rPr>
      <t>პატარა</t>
    </r>
    <r>
      <rPr>
        <sz val="11"/>
        <color rgb="FF000000"/>
        <rFont val="Calibri"/>
        <family val="2"/>
      </rPr>
      <t xml:space="preserve"> </t>
    </r>
    <r>
      <rPr>
        <sz val="11"/>
        <color rgb="FF000000"/>
        <rFont val="Sylfaen"/>
        <family val="1"/>
      </rPr>
      <t>ინჩხურის</t>
    </r>
    <r>
      <rPr>
        <sz val="11"/>
        <color rgb="FF000000"/>
        <rFont val="Calibri"/>
        <family val="2"/>
      </rPr>
      <t xml:space="preserve"> </t>
    </r>
    <r>
      <rPr>
        <sz val="11"/>
        <color rgb="FF000000"/>
        <rFont val="Sylfaen"/>
        <family val="1"/>
      </rPr>
      <t>უბანში</t>
    </r>
    <r>
      <rPr>
        <sz val="11"/>
        <color rgb="FF000000"/>
        <rFont val="Calibri"/>
        <family val="2"/>
      </rPr>
      <t xml:space="preserve"> </t>
    </r>
    <r>
      <rPr>
        <sz val="11"/>
        <color rgb="FF000000"/>
        <rFont val="Sylfaen"/>
        <family val="1"/>
      </rPr>
      <t>ს</t>
    </r>
    <r>
      <rPr>
        <sz val="11"/>
        <color rgb="FF000000"/>
        <rFont val="Calibri"/>
        <family val="2"/>
      </rPr>
      <t>/</t>
    </r>
    <r>
      <rPr>
        <sz val="11"/>
        <color rgb="FF000000"/>
        <rFont val="Sylfaen"/>
        <family val="1"/>
      </rPr>
      <t>გზისა</t>
    </r>
    <r>
      <rPr>
        <sz val="11"/>
        <color rgb="FF000000"/>
        <rFont val="Calibri"/>
        <family val="2"/>
      </rPr>
      <t>/</t>
    </r>
    <r>
      <rPr>
        <sz val="11"/>
        <color rgb="FF000000"/>
        <rFont val="Sylfaen"/>
        <family val="1"/>
      </rPr>
      <t>ბეტონის</t>
    </r>
    <r>
      <rPr>
        <sz val="11"/>
        <color rgb="FF000000"/>
        <rFont val="Calibri"/>
        <family val="2"/>
      </rPr>
      <t xml:space="preserve"> </t>
    </r>
    <r>
      <rPr>
        <sz val="11"/>
        <color rgb="FF000000"/>
        <rFont val="Sylfaen"/>
        <family val="1"/>
      </rPr>
      <t>საფარით</t>
    </r>
    <r>
      <rPr>
        <sz val="11"/>
        <color rgb="FF000000"/>
        <rFont val="Calibri"/>
        <family val="2"/>
      </rPr>
      <t xml:space="preserve"> </t>
    </r>
    <r>
      <rPr>
        <sz val="11"/>
        <color rgb="FF000000"/>
        <rFont val="Sylfaen"/>
        <family val="1"/>
      </rPr>
      <t>მოწყობა</t>
    </r>
  </si>
  <si>
    <t>რეაბილიტირებული და კეთილმოწყობილი იქნება 2.0 კმ გზის სავალი ნაწილი, დამხმარე კომუნიკაციები, სანიაღვრე არხები გზის მთლიან მონაკვეთზე. გზის მოცულობა შეადგენს 10000 კვ/მ-ს ერთეულის სავარაუდო ღირებულება 63 ლარს.</t>
  </si>
  <si>
    <t>მარტვილი. სოფ. ინჩხური</t>
  </si>
  <si>
    <r>
      <t>სოფ</t>
    </r>
    <r>
      <rPr>
        <sz val="11"/>
        <color rgb="FF000000"/>
        <rFont val="Calibri"/>
        <family val="2"/>
      </rPr>
      <t xml:space="preserve">. </t>
    </r>
    <r>
      <rPr>
        <sz val="11"/>
        <color rgb="FF000000"/>
        <rFont val="Sylfaen"/>
        <family val="1"/>
      </rPr>
      <t>ნაჯახაოში</t>
    </r>
    <r>
      <rPr>
        <sz val="11"/>
        <color rgb="FF000000"/>
        <rFont val="Calibri"/>
        <family val="2"/>
      </rPr>
      <t xml:space="preserve"> </t>
    </r>
    <r>
      <rPr>
        <sz val="11"/>
        <color rgb="FF000000"/>
        <rFont val="Sylfaen"/>
        <family val="1"/>
      </rPr>
      <t>წმ</t>
    </r>
    <r>
      <rPr>
        <sz val="11"/>
        <color rgb="FF000000"/>
        <rFont val="Calibri"/>
        <family val="2"/>
      </rPr>
      <t xml:space="preserve">. </t>
    </r>
    <r>
      <rPr>
        <sz val="11"/>
        <color rgb="FF000000"/>
        <rFont val="Sylfaen"/>
        <family val="1"/>
      </rPr>
      <t>ბარბარეს</t>
    </r>
    <r>
      <rPr>
        <sz val="11"/>
        <color rgb="FF000000"/>
        <rFont val="Calibri"/>
        <family val="2"/>
      </rPr>
      <t xml:space="preserve"> </t>
    </r>
    <r>
      <rPr>
        <sz val="11"/>
        <color rgb="FF000000"/>
        <rFont val="Sylfaen"/>
        <family val="1"/>
      </rPr>
      <t>ტაძართან</t>
    </r>
    <r>
      <rPr>
        <sz val="11"/>
        <color rgb="FF000000"/>
        <rFont val="Calibri"/>
        <family val="2"/>
      </rPr>
      <t xml:space="preserve"> </t>
    </r>
    <r>
      <rPr>
        <sz val="11"/>
        <color rgb="FF000000"/>
        <rFont val="Sylfaen"/>
        <family val="1"/>
      </rPr>
      <t>მისასვლელი</t>
    </r>
    <r>
      <rPr>
        <sz val="11"/>
        <color rgb="FF000000"/>
        <rFont val="Calibri"/>
        <family val="2"/>
      </rPr>
      <t xml:space="preserve"> </t>
    </r>
    <r>
      <rPr>
        <sz val="11"/>
        <color rgb="FF000000"/>
        <rFont val="Sylfaen"/>
        <family val="1"/>
      </rPr>
      <t>გზის</t>
    </r>
    <r>
      <rPr>
        <sz val="11"/>
        <color rgb="FF000000"/>
        <rFont val="Calibri"/>
        <family val="2"/>
      </rPr>
      <t xml:space="preserve"> </t>
    </r>
    <r>
      <rPr>
        <sz val="11"/>
        <color rgb="FF000000"/>
        <rFont val="Sylfaen"/>
        <family val="1"/>
      </rPr>
      <t>ა</t>
    </r>
    <r>
      <rPr>
        <sz val="11"/>
        <color rgb="FF000000"/>
        <rFont val="Calibri"/>
        <family val="2"/>
      </rPr>
      <t>/</t>
    </r>
    <r>
      <rPr>
        <sz val="11"/>
        <color rgb="FF000000"/>
        <rFont val="Sylfaen"/>
        <family val="1"/>
      </rPr>
      <t>ბეტონის</t>
    </r>
    <r>
      <rPr>
        <sz val="11"/>
        <color rgb="FF000000"/>
        <rFont val="Calibri"/>
        <family val="2"/>
      </rPr>
      <t xml:space="preserve"> </t>
    </r>
    <r>
      <rPr>
        <sz val="11"/>
        <color rgb="FF000000"/>
        <rFont val="Sylfaen"/>
        <family val="1"/>
      </rPr>
      <t>საფარით</t>
    </r>
    <r>
      <rPr>
        <sz val="11"/>
        <color rgb="FF000000"/>
        <rFont val="Calibri"/>
        <family val="2"/>
      </rPr>
      <t xml:space="preserve"> </t>
    </r>
    <r>
      <rPr>
        <sz val="11"/>
        <color rgb="FF000000"/>
        <rFont val="Sylfaen"/>
        <family val="1"/>
      </rPr>
      <t>მოწყობის</t>
    </r>
    <r>
      <rPr>
        <sz val="11"/>
        <color rgb="FF000000"/>
        <rFont val="Calibri"/>
        <family val="2"/>
      </rPr>
      <t xml:space="preserve"> </t>
    </r>
    <r>
      <rPr>
        <sz val="11"/>
        <color rgb="FF000000"/>
        <rFont val="Sylfaen"/>
        <family val="1"/>
      </rPr>
      <t>სამუშაოები</t>
    </r>
  </si>
  <si>
    <t>რეაბილიტირებული და კეთილმოწყობილი იქნება 1.5 კმ გზის სავალი ნაწილი, დამხმარე კომუნიკაციები, სანიაღვრე არხები გზის მთლიან მონაკვეთზე. გზის მოცულობა შეადგენს 8994 კვ/მ-ს ერთეულის სავარაუდო ღირებულება 67 ლარს.</t>
  </si>
  <si>
    <t>მარტვილი. სოფ. ნაჯახაო</t>
  </si>
  <si>
    <r>
      <t>სოფ</t>
    </r>
    <r>
      <rPr>
        <sz val="11"/>
        <color rgb="FF000000"/>
        <rFont val="Calibri"/>
        <family val="2"/>
      </rPr>
      <t xml:space="preserve">. </t>
    </r>
    <r>
      <rPr>
        <sz val="11"/>
        <color rgb="FF000000"/>
        <rFont val="Sylfaen"/>
        <family val="1"/>
      </rPr>
      <t>თამაკონში</t>
    </r>
    <r>
      <rPr>
        <sz val="11"/>
        <color rgb="FF000000"/>
        <rFont val="Calibri"/>
        <family val="2"/>
      </rPr>
      <t xml:space="preserve"> </t>
    </r>
    <r>
      <rPr>
        <sz val="11"/>
        <color rgb="FF000000"/>
        <rFont val="Sylfaen"/>
        <family val="1"/>
      </rPr>
      <t>მაცხოვრის</t>
    </r>
    <r>
      <rPr>
        <sz val="11"/>
        <color rgb="FF000000"/>
        <rFont val="Calibri"/>
        <family val="2"/>
      </rPr>
      <t xml:space="preserve"> </t>
    </r>
    <r>
      <rPr>
        <sz val="11"/>
        <color rgb="FF000000"/>
        <rFont val="Sylfaen"/>
        <family val="1"/>
      </rPr>
      <t>ამაღლების</t>
    </r>
    <r>
      <rPr>
        <sz val="11"/>
        <color rgb="FF000000"/>
        <rFont val="Calibri"/>
        <family val="2"/>
      </rPr>
      <t xml:space="preserve"> </t>
    </r>
    <r>
      <rPr>
        <sz val="11"/>
        <color rgb="FF000000"/>
        <rFont val="Sylfaen"/>
        <family val="1"/>
      </rPr>
      <t>სახელობის</t>
    </r>
    <r>
      <rPr>
        <sz val="11"/>
        <color rgb="FF000000"/>
        <rFont val="Calibri"/>
        <family val="2"/>
      </rPr>
      <t xml:space="preserve"> </t>
    </r>
    <r>
      <rPr>
        <sz val="11"/>
        <color rgb="FF000000"/>
        <rFont val="Sylfaen"/>
        <family val="1"/>
      </rPr>
      <t>ტაძართან</t>
    </r>
    <r>
      <rPr>
        <sz val="11"/>
        <color rgb="FF000000"/>
        <rFont val="Calibri"/>
        <family val="2"/>
      </rPr>
      <t xml:space="preserve"> </t>
    </r>
    <r>
      <rPr>
        <sz val="11"/>
        <color rgb="FF000000"/>
        <rFont val="Sylfaen"/>
        <family val="1"/>
      </rPr>
      <t>მისასვლელი</t>
    </r>
    <r>
      <rPr>
        <sz val="11"/>
        <color rgb="FF000000"/>
        <rFont val="Calibri"/>
        <family val="2"/>
      </rPr>
      <t xml:space="preserve"> </t>
    </r>
    <r>
      <rPr>
        <sz val="11"/>
        <color rgb="FF000000"/>
        <rFont val="Sylfaen"/>
        <family val="1"/>
      </rPr>
      <t>გზის</t>
    </r>
    <r>
      <rPr>
        <sz val="11"/>
        <color rgb="FF000000"/>
        <rFont val="Calibri"/>
        <family val="2"/>
      </rPr>
      <t xml:space="preserve"> </t>
    </r>
    <r>
      <rPr>
        <sz val="11"/>
        <color rgb="FF000000"/>
        <rFont val="Sylfaen"/>
        <family val="1"/>
      </rPr>
      <t>ა</t>
    </r>
    <r>
      <rPr>
        <sz val="11"/>
        <color rgb="FF000000"/>
        <rFont val="Calibri"/>
        <family val="2"/>
      </rPr>
      <t>/</t>
    </r>
    <r>
      <rPr>
        <sz val="11"/>
        <color rgb="FF000000"/>
        <rFont val="Sylfaen"/>
        <family val="1"/>
      </rPr>
      <t>ბეტონის</t>
    </r>
    <r>
      <rPr>
        <sz val="11"/>
        <color rgb="FF000000"/>
        <rFont val="Calibri"/>
        <family val="2"/>
      </rPr>
      <t xml:space="preserve"> </t>
    </r>
    <r>
      <rPr>
        <sz val="11"/>
        <color rgb="FF000000"/>
        <rFont val="Sylfaen"/>
        <family val="1"/>
      </rPr>
      <t>საფარით</t>
    </r>
    <r>
      <rPr>
        <sz val="11"/>
        <color rgb="FF000000"/>
        <rFont val="Calibri"/>
        <family val="2"/>
      </rPr>
      <t xml:space="preserve"> </t>
    </r>
    <r>
      <rPr>
        <sz val="11"/>
        <color rgb="FF000000"/>
        <rFont val="Sylfaen"/>
        <family val="1"/>
      </rPr>
      <t>მოწყობის</t>
    </r>
    <r>
      <rPr>
        <sz val="11"/>
        <color rgb="FF000000"/>
        <rFont val="Calibri"/>
        <family val="2"/>
      </rPr>
      <t xml:space="preserve"> </t>
    </r>
    <r>
      <rPr>
        <sz val="11"/>
        <color rgb="FF000000"/>
        <rFont val="Sylfaen"/>
        <family val="1"/>
      </rPr>
      <t>სამუშაოები</t>
    </r>
    <r>
      <rPr>
        <sz val="11"/>
        <color rgb="FF000000"/>
        <rFont val="Calibri"/>
        <family val="2"/>
      </rPr>
      <t>(1,1</t>
    </r>
    <r>
      <rPr>
        <sz val="11"/>
        <color rgb="FF000000"/>
        <rFont val="Sylfaen"/>
        <family val="1"/>
      </rPr>
      <t>კმ</t>
    </r>
    <r>
      <rPr>
        <sz val="11"/>
        <color rgb="FF000000"/>
        <rFont val="Calibri"/>
        <family val="2"/>
      </rPr>
      <t>)</t>
    </r>
  </si>
  <si>
    <t>რეაბილიტირებული და კეთილმოწყობილი იქნება 1.1 კმ გზის სავალი ნაწილი, დამხმარე კომუნიკაციები, სანიაღვრე არხები გზის მთლიან მონაკვეთზე. გზის მოცულობა შეადგენს 5000 კვ/მ-ს ერთეულის სავარაუდო ღირებულება 48 ლარს.</t>
  </si>
  <si>
    <t>მარტვილი. სოფ. თამაკონი</t>
  </si>
  <si>
    <t>ქ. მარტვილისა და სოფ. ნახუნაოს დამაკავშირებელი საავტომობილო გზის ა/ბეტონის საფარით რეაბილიტაცია</t>
  </si>
  <si>
    <t>რეაბილიტირებული და კეთილმოწყობილი იქნება 4 კმ გზის სავალი ნაწილი, დამხმარე კომუნიკაციები, სანიაღვრე არხები გზის მთლიან მონაკვეთზე. გზის მოცულობა შეადგენს 26000 კვ/მ-ს ერთეულის სავარაუდო ღირებულება 40 ლარს.</t>
  </si>
  <si>
    <t>მარტვილი, სოფ. ნახუნაო</t>
  </si>
  <si>
    <t>ქ. მარტვილში, ნალეფსაოს უბანში საავტომობილო გზის ა/ბეტონის საფარით მოწყობის სამუშაოები</t>
  </si>
  <si>
    <t>რეაბილიტირებული და კეთილმოწყობილი იქნება 1.6 კმ გზის სავალი ნაწილი, დამხმარე კომუნიკაციები, სანიაღვრე არხები გზის მთლიან მონაკვეთზე. გზის მოცულობა შეადგენს 8441 კვ/მ-ს ერთეულის სავარაუდო ღირებულება 53 ლარს.</t>
  </si>
  <si>
    <t>მარტვილი, ნალეფსაო</t>
  </si>
  <si>
    <t>02</t>
  </si>
  <si>
    <t>05</t>
  </si>
  <si>
    <r>
      <t>სოფ</t>
    </r>
    <r>
      <rPr>
        <sz val="11"/>
        <color rgb="FF000000"/>
        <rFont val="Calibri"/>
        <family val="2"/>
      </rPr>
      <t xml:space="preserve">. </t>
    </r>
    <r>
      <rPr>
        <sz val="11"/>
        <color rgb="FF000000"/>
        <rFont val="Sylfaen"/>
        <family val="1"/>
      </rPr>
      <t>ინჩხური</t>
    </r>
    <r>
      <rPr>
        <sz val="11"/>
        <color rgb="FF000000"/>
        <rFont val="Calibri"/>
        <family val="2"/>
      </rPr>
      <t xml:space="preserve">, </t>
    </r>
    <r>
      <rPr>
        <sz val="11"/>
        <color rgb="FF000000"/>
        <rFont val="Sylfaen"/>
        <family val="1"/>
      </rPr>
      <t>დიდი</t>
    </r>
    <r>
      <rPr>
        <sz val="11"/>
        <color rgb="FF000000"/>
        <rFont val="Calibri"/>
        <family val="2"/>
      </rPr>
      <t xml:space="preserve"> </t>
    </r>
    <r>
      <rPr>
        <sz val="11"/>
        <color rgb="FF000000"/>
        <rFont val="Sylfaen"/>
        <family val="1"/>
      </rPr>
      <t>ინჩხურის</t>
    </r>
    <r>
      <rPr>
        <sz val="11"/>
        <color rgb="FF000000"/>
        <rFont val="Calibri"/>
        <family val="2"/>
      </rPr>
      <t xml:space="preserve"> </t>
    </r>
    <r>
      <rPr>
        <sz val="11"/>
        <color rgb="FF000000"/>
        <rFont val="Sylfaen"/>
        <family val="1"/>
      </rPr>
      <t>უბანში</t>
    </r>
    <r>
      <rPr>
        <sz val="11"/>
        <color rgb="FF000000"/>
        <rFont val="Calibri"/>
        <family val="2"/>
      </rPr>
      <t xml:space="preserve"> </t>
    </r>
    <r>
      <rPr>
        <sz val="11"/>
        <color rgb="FF000000"/>
        <rFont val="Sylfaen"/>
        <family val="1"/>
      </rPr>
      <t>ს</t>
    </r>
    <r>
      <rPr>
        <sz val="11"/>
        <color rgb="FF000000"/>
        <rFont val="Calibri"/>
        <family val="2"/>
      </rPr>
      <t>/</t>
    </r>
    <r>
      <rPr>
        <sz val="11"/>
        <color rgb="FF000000"/>
        <rFont val="Sylfaen"/>
        <family val="1"/>
      </rPr>
      <t>გზისა</t>
    </r>
    <r>
      <rPr>
        <sz val="11"/>
        <color rgb="FF000000"/>
        <rFont val="Calibri"/>
        <family val="2"/>
      </rPr>
      <t>/</t>
    </r>
    <r>
      <rPr>
        <sz val="11"/>
        <color rgb="FF000000"/>
        <rFont val="Sylfaen"/>
        <family val="1"/>
      </rPr>
      <t>ბეტონის</t>
    </r>
    <r>
      <rPr>
        <sz val="11"/>
        <color rgb="FF000000"/>
        <rFont val="Calibri"/>
        <family val="2"/>
      </rPr>
      <t xml:space="preserve"> </t>
    </r>
    <r>
      <rPr>
        <sz val="11"/>
        <color rgb="FF000000"/>
        <rFont val="Sylfaen"/>
        <family val="1"/>
      </rPr>
      <t>საფარით</t>
    </r>
    <r>
      <rPr>
        <sz val="11"/>
        <color rgb="FF000000"/>
        <rFont val="Calibri"/>
        <family val="2"/>
      </rPr>
      <t xml:space="preserve"> </t>
    </r>
    <r>
      <rPr>
        <sz val="11"/>
        <color rgb="FF000000"/>
        <rFont val="Sylfaen"/>
        <family val="1"/>
      </rPr>
      <t>მოწყობის</t>
    </r>
    <r>
      <rPr>
        <sz val="11"/>
        <color rgb="FF000000"/>
        <rFont val="Calibri"/>
        <family val="2"/>
      </rPr>
      <t xml:space="preserve"> </t>
    </r>
    <r>
      <rPr>
        <sz val="11"/>
        <color rgb="FF000000"/>
        <rFont val="Sylfaen"/>
        <family val="1"/>
      </rPr>
      <t>სამუშაო</t>
    </r>
  </si>
  <si>
    <t>რეაბილიტირებული და კეთილმოწყობილი იქნება 2.1 კმ გზის სავალი ნაწილი, დამხმარე კომუნიკაციები, სანიაღვრე არხები გზის მთლიან მონაკვეთზე. გზის მოცულობა შეადგენს 10000 კვ/მ-ს ერთეულის სავარაუდო ღირებულება 90 ლარს.</t>
  </si>
  <si>
    <t>სოფ. ინჩხური</t>
  </si>
  <si>
    <t>10</t>
  </si>
  <si>
    <t>სოფ.ბანძა ვედიდკარი-მუხურჩის დამაკავშირებელი ს/გზის ა/ბეტონის საფარით მოწყობის სამუშაოები</t>
  </si>
  <si>
    <t>რეაბილიტირებული და კეთილმოწყობილი იქნება 5 კმ გზის სავალი ნაწილი, დამხმარე კომუნიკაციები, სანიაღვრე არხები გზის მთლიან მონაკვეთზე. გზის მოცულობა შეადგენს 25000 კვ/მ-ს ერთეულის სავარაუდო ღირებულება 80 ლარს.</t>
  </si>
  <si>
    <t>სოფ. ვედიდკარი</t>
  </si>
  <si>
    <t>ქ.მარტვილის 9 აპრილის ქუჩიდან სოფ.ხუნწის მიმართულებით გზის ა/ბეტონის საფარით მოწყობა</t>
  </si>
  <si>
    <t>რეაბილიტირებული და კეთილმოწყობილი იქნება 2.7 კმ გზის სავალი ნაწილი, დამხმარე კომუნიკაციები, სანიაღვრე არხები გზის მთლიან მონაკვეთზე. გზის მოცულობა შეადგენს 12000 კვ/მ-ს ერთეულის სავარაუდო ღირებულება 52 ლარს.</t>
  </si>
  <si>
    <t>ქ. მარტვილი, სოფ. ხუნწი</t>
  </si>
  <si>
    <t>მარტვილის მუნიციპალიტეტის სოფ: აბედათში გზის ასფალტობეტონის საფარით მოწყობის სამუშაოები</t>
  </si>
  <si>
    <t>რეაბილიტირებული და კეთილმოწყობილი იქნება 4.5 კმ გზის სავალი ნაწილი, დამხმარე კომუნიკაციები, სანიაღვრე არხები გზის მთლიან მონაკვეთზე. გზის მოცულობა შეადგენს 20500 კვ/მ-ს ერთეულის სავარაუდო ღირებულება 56 ლარს.</t>
  </si>
  <si>
    <t>სოფ. აბედათი</t>
  </si>
  <si>
    <t>08</t>
  </si>
  <si>
    <t>11.8 სასწრაფო დახმარების ბრიგადების აღჭურვილობის განახლება თანამედროვე სტანდარტების შესაბამისად.</t>
  </si>
  <si>
    <t>დიდიჭყონის ადმინისტრაციულ ერთეულში სასწრაფო სამედიცინო დახმარების ცენტრის შენობის მშენებლობის სამუშაოები</t>
  </si>
  <si>
    <t>სასწრაფო სამედიცინო დახმარების თანამშრომლებს გაუუმჯობესდებათ  ყოველდღიური სამუშაო პირობები</t>
  </si>
  <si>
    <t>დიდიჭყონი</t>
  </si>
  <si>
    <t>სოფ. ნაგვაზაოსა და სოფ. ხუნწის დამაკავშირებელი გზის ა/ბეტონის საფარით მოწყობის სამუშაოები(პირველი ეტაპი)</t>
  </si>
  <si>
    <t>რეაბილიტირებული და კეთილმოწყობილი იქნება 6 კმ გზის სავალი ნაწილი, დამხმარე კომუნიკაციები, სანიაღვრე არხები გზის მთლიან მონაკვეთზე. გზის მოცულობა შეადგენს 30000 კვ/მ-ს ერთეულის სავარაუდო ღირებულება 63 ლარს.</t>
  </si>
  <si>
    <t>სოფ. ნაგვაზაო, ხუნწი</t>
  </si>
  <si>
    <t>სოფ. ტალერის ნობულევის უბანში გზის ასფალტობეტონის საფარით მოწყობის სამუშაოები</t>
  </si>
  <si>
    <t>რეაბილიტირებული და კეთილმოწყობილი იქნება 2 კმ გზის სავალი ნაწილი, დამხმარე კომუნიკაციები, სანიაღვრე არხები გზის მთლიან მონაკვეთზე. გზის მოცულობა შეადგენს 10000 კვ/მ-ს ერთეულის სავარაუდო ღირებულება 60 ლარს.</t>
  </si>
  <si>
    <t>ტალერი, ნობულევი</t>
  </si>
  <si>
    <t>ქ. მარტვილის შიდა ქუჩების ა/ბეტონის საფარით მოწყობა</t>
  </si>
  <si>
    <t>რეაბილიტირებული და კეთილმოწყობილი იქნება 5 კმ გზის სავალი ნაწილი, დამხმარე კომუნიკაციები, სანიაღვრე არხები გზის მთლიან მონაკვეთზე. გზის მოცულობა შეადგენს 20000 კვ/მ-ს ერთეულის სავარაუდო ღირებულება 50 ლარს.</t>
  </si>
  <si>
    <t>ქ. მარტვილი, ნახარებაო</t>
  </si>
  <si>
    <t>ქ. მარტვილის ნახარებაოს უბანში გვალიების დასახლებაში ს/გზის ა/ბეტონის საფარით მოწყობა</t>
  </si>
  <si>
    <t>რეაბილიტირებული და კეთილმოწყობილი იქნება 1.2 კმ გზის სავალი ნაწილი, დამხმარე კომუნიკაციები, სანიაღვრე არხები გზის მთლიან მონაკვეთზე. გზის მოცულობა შეადგენს 7000 კვ/მ-ს ერთეულის სავარაუდო ღირებულება 65 ლარს.</t>
  </si>
  <si>
    <t>მარტვილის მუნიციპალიტეტის სოფ. კურზუში, დღვანას უბანში გზის ა/ბეტონის საფარით მოწყობის სამუშაოები</t>
  </si>
  <si>
    <t>რეაბილიტირებული და კეთილმოწყობილი იქნება 1.3 კმ გზის სავალი ნაწილი, დამხმარე კომუნიკაციები, სანიაღვრე არხები გზის მთლიან მონაკვეთზე. გზის მოცულობა შეადგენს 5500 კვ/მ-ს ერთეულის სავარაუდო ღირებულება 54 ლარს.</t>
  </si>
  <si>
    <t>კურზუ, დღვანა</t>
  </si>
  <si>
    <t>სოფ. კიწიას ალერტის უბანში არსებულ წმ. გიორგის სახელობის ტაძართან მისასვლელი გზის  ა/ბეტონის საფარით მოწყობის სამუშაოები</t>
  </si>
  <si>
    <t>რეაბილიტირებული და კეთილმოწყობილი იქნება 2.4 კმ გზის სავალი ნაწილი, დამხმარე კომუნიკაციები, სანიაღვრე არხები გზის მთლიან მონაკვეთზე. გზის მოცულობა შეადგენს 9700 კვ.მ სავარაუდო ღირებულება 52 ლარს.</t>
  </si>
  <si>
    <t>კიწია, ალერტი</t>
  </si>
  <si>
    <r>
      <t xml:space="preserve"> </t>
    </r>
    <r>
      <rPr>
        <sz val="12"/>
        <color indexed="8"/>
        <rFont val="Sylfaen"/>
        <family val="1"/>
        <charset val="204"/>
      </rPr>
      <t>12: განათლების, მეცნიერების, კულტურის და სპორტის განვითარება</t>
    </r>
  </si>
  <si>
    <t>საჯარო სკოლებისა და სკოლამდელი აღზრდის დაწესებულებების ინფრასტრუქტურის სრული
რეაბილიტაცია თანამედროვე სტანდარტების შესაბამისად და პედაგოგების/ადმინისტრაციული
პერსონალის კვალიფიკაციის ამაღლების ქმედითი სისტემის ჩამოყალიბება</t>
  </si>
  <si>
    <t>მარტვილის მუნიციპალიტეტში სკოლების სარეაბილიტაციო სამუშაოები.</t>
  </si>
  <si>
    <t>რეაბილიტირებული იქნება მარტვილის მუნიციპალიტეტში არსებული სკოლები, მოსწავლეებს და პედაგოგებს მიეცემათ საშუალება უფრო ეფექტურად წარმართონ სასწავლო პროცესები</t>
  </si>
  <si>
    <t>მარტვილი</t>
  </si>
  <si>
    <t>სოფ. ლეხაინდრაოსა და ნოჯიხევის უბნის დამაკავშირებელი გზის ა/ბეტონის საფარით მოწყობა</t>
  </si>
  <si>
    <t>რეაბილიტირებული და კეთილმოწყობილი იქნება 3.5 კმ გზის სავალი ნაწილი, დამხმარე კომუნიკაციები, სანიაღვრე არხები გზის მთლიან მონაკვეთზე. გზის მოცულობა შეადგენს 16.700 კვ.მ სავარაუდო ღირებულება 56 ლარს.</t>
  </si>
  <si>
    <t>ლეხაინდრაო, ნოჯიხევი</t>
  </si>
  <si>
    <t>მარტვილის მუნიციპალიტეტის სოფელ სალხინოს ცენტრთან დამაკავშირებელი შიდა საავტომობილო გზის ა/ბეტონის
საფარით მოწყობის სამუშაოები</t>
  </si>
  <si>
    <t>რეაბილიტირებული და კეთილმოწყობილი იქნება 1 კმ გზის სავალი ნაწილი, დამხმარე კომუნიკაციები, სანიაღვრე არხები გზის მთლიან მონაკვეთზე. გზის მოცულობა შეადგენს 5000 კვ.მ სავარაუდო ღირებულება 90 ლარს.</t>
  </si>
  <si>
    <t>სალხინო</t>
  </si>
  <si>
    <t>ქ. მარტვილის ცენტრის კეთილმოწყობის სამუშაოები</t>
  </si>
  <si>
    <t>რეაბილიტირებული იქნება ქ. მარტვილის ცენტრი, საგზაო ინფრასტრუქტურა მოეწყობა ქვაფენილებით, გაიზრდება ტურისტული პოტენციალი</t>
  </si>
  <si>
    <t xml:space="preserve">დიდიჭყონი-მეორე ნამიკოლაოს დამაკავშირებელი გზის ა/ბეტონის საფარით მოწყობის სამუშაო </t>
  </si>
  <si>
    <t>რეაბილიტირებული და კეთილმოწყობილი იქნება 9 კმ გზის სავალი ნაწილი, დამხმარე კომუნიკაციები, სანიაღვრე არხები გზის მთლიან მონაკვეთზე. გზის მოცულობა შეადგენს 45000 კვ.მ სავარაუდო ღირებულება 56 ლარს.</t>
  </si>
  <si>
    <t>დიდი ჭყონი, მეორე ნამიკოლაო თამაკონი</t>
  </si>
  <si>
    <t>12.1  სკოლამდელი აღზრდის დაწესებულებების ინფრასტრუქტურის სრული რეაბილიტაცია თანამედროვე სტანდარტების შესაბამისად და პედაგოგების/ადმინისტრაციული პერსონალის კვალიფიკაციის ამაღლების ქმედითი სისტემის ჩამოყალიბება</t>
  </si>
  <si>
    <t>მარტვილის მუნიციპალიტეტის სოფ. დიდიჭყონში საბავშვო ბაღის მშენებლობა</t>
  </si>
  <si>
    <t>მოხდება საბავშვო ბაღის მშენებლობა, ფართი გათვალისწინებულ იქნება 100 აღსაზრდელზე. საბავშვო ბაღი იქნება მაღალი სტანდარტების შესაბამისი</t>
  </si>
  <si>
    <t>12</t>
  </si>
  <si>
    <t>მარტვილის მუნიციპალიტეტის სოფ. ბანძაში საბავშვო ბაღის მშენებლობა</t>
  </si>
  <si>
    <t>ბანძა</t>
  </si>
  <si>
    <t>მარტვილის მუნიციპალიტეტის სოფ. ხუნწში საბავშვო ბაღის მშენებლობა</t>
  </si>
  <si>
    <t>მოხდება საბავშვო ბაღის მშენებლობა, ფართი გათვალისწინებულ იქნება 50 აღსაზრდელზე. საბავშვო ბაღი იქნება მაღალი სტანდარტების შესაბამისი</t>
  </si>
  <si>
    <t>ხუნწი</t>
  </si>
  <si>
    <t>მარტვილის მუნიციპალიტეტის სოფ. მამულში საბავშვო ბაღის მშენებლობა</t>
  </si>
  <si>
    <t>მამული</t>
  </si>
  <si>
    <t>მარტვილის მუნიციპალიტეტის სოფ. ონოღიაში საბავშვო ბაღის მშენებლობა</t>
  </si>
  <si>
    <t>ონოღია</t>
  </si>
  <si>
    <t>......</t>
  </si>
  <si>
    <t>2019 წელს ადგილობრივი ბიუჯეტიდან რეგ ფონდის თანადაფინანსების თანხა</t>
  </si>
  <si>
    <t>სტიქიის პრევენციის სახელმწიფო პროგრამის დამტკიცების პროგრამა  2019 წ</t>
  </si>
  <si>
    <t>ქ.მარტვილში, თბილისის ქუჩაზე, მდ.ინჩხიაზე ლითონკონსტრუქციის ხიდის მარჯვენა ბურჯთან არსებული გაბიონის სარეაბილიტაციო სამუშაოები</t>
  </si>
  <si>
    <t>რეაბირიტირებულ იქნება ხიდის დამცავი ნაგებობა, და ხიდის სავალი ნაწილი, რაც უზრუნველყოფს ხიდის დაცვას და მოძრაობის უსაფრთხოებას</t>
  </si>
  <si>
    <t>აბედათის ადმინისტრაციული ერთეულში მდ.ქვაღარაზე ნაპირსამაგრის მოწყობა</t>
  </si>
  <si>
    <t>მოწყობილ იქნება გზის სავალი ნაწილი, და დამხმარე კომუნიკაციები, შესაბამისად დაცული იქნება გზა ჩამდინარე წყლებისგან.</t>
  </si>
  <si>
    <t>ნაგვაზაოს ადმინისტრაციულ ერთეულში, კუდავების უბანში გზის გადამკვეთი მილხიდის მოწყობა და სასაფლაოსთან შესასვლელი ტერიტორიის გაფართოების სამუშაოები</t>
  </si>
  <si>
    <t xml:space="preserve">პროექტის განხორციელება უზრუნველყოფს გზის დაცვას, მოხდება გზის დაზიანების პრევენცია და სასაფლაოს მიმდებარე ტერიტორიის დაცვა. </t>
  </si>
  <si>
    <t>ნაგვაზაო</t>
  </si>
  <si>
    <t>ჯანმრთელობისათვის უსაფრთხო გარემოს უზრუნველყოფის ხელშეწყობის სახელმწიფო პროგრამა (ამბულატორია 2019წ)</t>
  </si>
  <si>
    <t>საექიმო ამბულატორიის მოწყობა სოფ. ლეხაინდრაოში</t>
  </si>
  <si>
    <t>მოხდება შენობების რეაბილიტაცია და მათი კეთილმოწყობა, მოსახლეობას მიეცემა საშუალება მიიღოს შესაბამისი ამბულატორიული მომსახურება, ნორმალურ პირობებში</t>
  </si>
  <si>
    <t>ლეხაინდრაო</t>
  </si>
  <si>
    <t>საექიმო ამბულატორიის მოწყობა სოფ. ნახუნაოში</t>
  </si>
  <si>
    <t>ნახუნაო</t>
  </si>
  <si>
    <t>საექიმო ამბულატორიის მოწყობა სოფ. ონოღიაში</t>
  </si>
  <si>
    <t>საექიმო ამბულატორიის მოწყობა სოფ. სერგიეთში</t>
  </si>
  <si>
    <t>სერგიეთი</t>
  </si>
  <si>
    <t>ზედა ნაგვაზაოს საჯარო სკოლა</t>
  </si>
  <si>
    <t>ლეცავეს საჯარო სკოლა</t>
  </si>
  <si>
    <t>ჯოლევის საჯარო სკოლა</t>
  </si>
  <si>
    <t>ვედიდკარის საჯარო სკოლა</t>
  </si>
  <si>
    <t>დიდიჭყონის N1საჯარო სკოლა</t>
  </si>
  <si>
    <t>ტალერის საჯარო სკოლა</t>
  </si>
  <si>
    <t>კურზუს საჯარო სკოლა</t>
  </si>
  <si>
    <t>თამაკონის საჯარო სკოლა</t>
  </si>
  <si>
    <t>გაჭედილის საჯარო სკოლა</t>
  </si>
  <si>
    <t>მე-2 ნამიკოლაოს საჯარო სკოლა</t>
  </si>
  <si>
    <t>ბანძის საჯარო სკოლა</t>
  </si>
  <si>
    <t>გურძემის საჯარო სკოლა</t>
  </si>
  <si>
    <t>სერგიეთის საჯარო სკოლა</t>
  </si>
  <si>
    <t>დიდიჭყონის N1 საჯარო სკოლა</t>
  </si>
  <si>
    <t>ბალდის საჯარო სკოლა</t>
  </si>
  <si>
    <t xml:space="preserve">ტალერის საჯარო სკოლა </t>
  </si>
  <si>
    <t>2015 წელი</t>
  </si>
  <si>
    <t>2016 წელი</t>
  </si>
  <si>
    <t>2017 წელი</t>
  </si>
  <si>
    <t>7.4.1</t>
  </si>
  <si>
    <t>7.4.2</t>
  </si>
  <si>
    <t>7.4.3</t>
  </si>
  <si>
    <t xml:space="preserve">2.1 მხარის საგზაო ინფრასტრუქტურის (ადგილობრივი მნიშვლეობის,მათ შორის სასოფლო გზები) არარეაბილიტირებული ნაწილის,მისი პრიორიტეტული გზების რეაბილიტაცია. </t>
  </si>
  <si>
    <t xml:space="preserve">დაბა მესტიაში უშბის ქუჩისა და მასში შემავალი ჩიხების გზის რეაბილიტაცია,საყრდენი კედლების,სანიაღვრე არხებისა და ღობეების მშენებლობა (მეორე ეტაპი) </t>
  </si>
  <si>
    <t xml:space="preserve">გაუმჯობესდება უშბის ქუჩაზე მცხოვრებთა საყოფაცხოვრებო პირობები,ისარგებლებს მესტიის მოსახლეობის 30%.პროექტის განხორციელების შედეგად ჯამში ჩვენ მივიღებთ 1,6 კმ -იან მოასფალტებულ გზას და კეთილმოწყობილ ქუჩებს,  სანიაღვრე არხებს ქუჩების მთელ სიგრძეზე(1,6კმ) ,საყრდენ კედლებს, ღობეებს.   </t>
  </si>
  <si>
    <t>დაბა მესტია</t>
  </si>
  <si>
    <t>მესტიის მუნიციპალიტეტის გამგეობა</t>
  </si>
  <si>
    <t xml:space="preserve">2014-2015 წლებში განხორციელდა პირველი ეტაპი,762206 ლარი, რომელიც მოიცავდა უშბის ქუჩაზე საყრდენი კედლების მშენებლობას, ხოლო მეორე ეტაპზე უნდა დაიგოს ასფალტის საფარი, </t>
  </si>
  <si>
    <t>დაბა მესტიაში აღმაშენებლისა და გელოვანის ქუჩების რეაბილიტაცია</t>
  </si>
  <si>
    <t>აღმაშენებლისა და გელოვანის ქუჩები ერთ-ერთი მნიშვნელოვანი ქუჩებია,სადაც ცხოვრობს მესტიის მოსახლეობის თითქმის 40%,პროექტის განხორციელების შედეგად გაუმჯობესდა აღნიშნული ქუჩების მცოვრებთა საყოფაცხოვრებო პირობები და ისარგებლებს დაახლოებით 2500 ადამიანი,როგორც ამ ქუჩის მოსახლეობა,ასევე მთლიანად დაბის მოსახლეობა და ტურისტი.</t>
  </si>
  <si>
    <t>19.05</t>
  </si>
  <si>
    <t>15.04.</t>
  </si>
  <si>
    <t>30.05</t>
  </si>
  <si>
    <t>ხაიში-საგერგლი-ჭუბერის გზის 4,4 კმ -იანი გზის მონაკვეთის რეაბილიტაცია</t>
  </si>
  <si>
    <t>პროექტის განხორციელება დაიწყო 2015 წელს, 4,4 კმ-დან დღეის მდგომარეობით დაგებულია 2,5 კმ ბეტონის საფარი, 1800მ3 გზის დამცავი  გაბიონი, 3 რკინა-ბეტონიის მილხიდი და 4 პლასმასის მილხიდი.</t>
  </si>
  <si>
    <t>სოფელი ჭუბერი</t>
  </si>
  <si>
    <t>4.09</t>
  </si>
  <si>
    <t>15.04</t>
  </si>
  <si>
    <t xml:space="preserve"> 12: განათლების, მეცნიერების, კულტურის და სპორტის განვითარება</t>
  </si>
  <si>
    <t>მესტიის მუნიციპალიტეტის სოფ. ნაკრისა და ჭუბერის საბავშვო ბაღების მშენებლობა</t>
  </si>
  <si>
    <t>ბაღების პრობლემა უმთვრესია მესტიის მთელ ტეროტორიაზე, პროექტის განხორციელების შედეგად მივიღებთ ყველა სოფელში ახლად აშენებულ,თანამედროვე სტანდარტების შესაბამის საბავშვო ბაღებს.ბენეფიციართა რაოდენობა დაახლოებით 500 ბავშვია. აპროექტი დასრულდა.</t>
  </si>
  <si>
    <t>მესტიის მუნიციპალიტეტი,სოფელი ნაკრა, ჭუბერი</t>
  </si>
  <si>
    <t>1.04</t>
  </si>
  <si>
    <t>პროექტი დასრულდა ნაკრის საბავშვო ბაღი გადაცემულია ექსპლოატაციაში</t>
  </si>
  <si>
    <t>მესტიის მუნიციპალიტეტის სოფ. იდლიანის საბავშვო ბაღის მშენებლობა</t>
  </si>
  <si>
    <t>ბაღების პრობლემა უმთვრესია მესტიის მთელ ტეროტორიაზე, პროექტის განხორციელების შედეგად მივიღებთ ყველა სოფელში ახლად აშენებულ,თანამედროვე სტანდარტების შესაბამის საბავშვო ბაღებს.ბენეფიციართა რაოდენობა დაახლოებით 500 ბავშვია, საბავშვო ბაღი გათვლილია 50 აღსაზრდელზე. პროექტი დასრულდა</t>
  </si>
  <si>
    <t>მესტიის მუნიციპალიტეტი,სოფლები:ცხუმარი,ი,ხაიში,მულახი(ჭოლაში),მაზერი,ჭუბერი(ცენტრი),,ეცერი(ცენტრი),ლენჯერი,ლატალი, ,მესტია,</t>
  </si>
  <si>
    <t>30.11</t>
  </si>
  <si>
    <t>პროექტი დასრულდა იდლიანის საბავშვო ბაღი გადაცემულია ექსპლოატაციაში</t>
  </si>
  <si>
    <t>მესტიის მუნიციპალიტეტის სოფ. ხაიშის საბავშვო ბაღის მშენებლობა</t>
  </si>
  <si>
    <t>პროექტი დასრულდა, აშენდა საბავშვო ბაღი</t>
  </si>
  <si>
    <t>მესტიის მუნიციპალიტეტის სოფ. ეცერში (ცენტრში) საბავშვო ბაღის მშენებლობა</t>
  </si>
  <si>
    <t>12.4 რეგიონში კულტურული და სპორტული ინფრასტრუქტურის რეაბილიტაცია და განვითარება</t>
  </si>
  <si>
    <t>მესტიის მუნიციპალიტეტის სოფელ  ხაიშში  სპორტული დარბაზის მშენებლობა</t>
  </si>
  <si>
    <t>პროეტის განხორციელების შედეგად აშენდება სორტული დარბაზი, ზომებით 20 X12, ორსართულიანი, სადაც განთავსდება დარბაზი სხვადასხვა სპორტული აქტივობებისთვის, გასახდელები, სან.კვანძები, სამაყურებლო აივანი, ადმინისტრაციის ოთახი. პროექტის განხორციელება ხელს შეუწყობს ახალგაზრდა თაობაში სპორტული და ცხოვრების ჯანსაღი წესის დამკვიდრებას</t>
  </si>
  <si>
    <t>სოფელი ხაიში</t>
  </si>
  <si>
    <t>10.05</t>
  </si>
  <si>
    <t>პროექტის ჯამური ღირებულება 224 038 ლარი, აღნიშნული თანხიდან 67985 ლარი დაფინანსდა 2016 წლის სოფლის პროგრამის ფარგლებში, რომელზეც ტენდერი გამოცხადდა და ხელშეკრულება გაფორმდა 2016 წელს</t>
  </si>
  <si>
    <t>სოფელ ნაკრაში  სპორტული დარბაზის მშენებლობა</t>
  </si>
  <si>
    <t>პროეტის განხორციელების შედეგად აშენდება სორტული დარბაზი, ზომებით 24 X21, ორსართულიანი, სადაც განთავსდება დარბაზი სხვადასხვა სპორტული აქტივობებისთვის, გასახდელები, სან.კვანძები, სამაყურებლო აივანი, ადმინისტრაციის ოთახი და სამედიცინო პუნქტის ოთახი.  პროექტის განხორციელება ხელს შეუწყობს ახალგაზრდა თაობაში სპორტული და ცხოვრების ჯანსაღი წესის დამკვიდრებას.</t>
  </si>
  <si>
    <t>სოფელი ნაკრა</t>
  </si>
  <si>
    <t>პროექტის ჯამური ღირებულება 259930 ლარი, აღნიშნული თანხიდან 67985 ლარი დაფინანსდა 2016 წლის სოფლის პროგრამის ფარგლებში, რომელზეც ტენდერი გამოცხადდა და ხელშეკრულება გაფორმდა 2016 წელს</t>
  </si>
  <si>
    <t>მესტიის მუნიციპალიტეტის სოფელ ფარში  სპორტული დარბაზის მშენებლობა</t>
  </si>
  <si>
    <t>პროეტის განხორციელების შედეგად აშენდება სპორტული დარბაზი, ზომებით 20X10, ორსართულიანი, სადაც განთავსდება დარბაზი სხვადასხვა სპორტული აქტივობებისთვის, გასახდელები, სან.კვანძები, სამაყურებლო აივანი, ადმინისტრაციის ოთახი და სპორტული ნივთების შესანახი სათავსო.  პროექტის განხორციელება ხელს შეუწყობს ახალგაზრდა თაობაში სპორტული და ცხოვრების ჯანსაღი წესის დამკვიდრებას.</t>
  </si>
  <si>
    <t>სოფელი ფარი</t>
  </si>
  <si>
    <t>პროექტის ჯამური ღირებულება 303048  ლარი, 2019 წელს ტენდერი არ შედგა გა გამოცხადდება 2020 წელს</t>
  </si>
  <si>
    <t xml:space="preserve"> 12: განათლების, მეცნიერების, კულტურის და სპორტის განვითარება                1. საჯარო ხელისუფლების შესაძლებლობების განვითარება</t>
  </si>
  <si>
    <t>12.4 რეგიონში კულტურული და სპორტული ინფრასტრუქტურის რეაბილიტაცია და განვითარება                1.2 რეგიონული ადმინისტრაციისა და მუნიციპალიტეტების ადმინისტრაციული ინფრასტრუქტურის გაუმჯობესება</t>
  </si>
  <si>
    <t>სოფელ ლენჯერში არსებული შენობის  დემონტაჟი და  სპორტული დარბაზის მშენებლობა</t>
  </si>
  <si>
    <t>პროეტის განხორციელების შედეგად აშენდება სორტული დარბაზი, ზომებით 13X20, ორსართულიანი, სადაც განთავსდება დარბაზი სხვადასხვა სპორტული აქტივობებისთვის, გასახდელები, სან.კვანძები, სამაყურებლო აივანი, ადმინისტრაციის ოთახი,სპორტული ნივთების შესანახი სათავსო და გამგებლის წარმომადგენილათვის ოთახი.  პროექტის განხორციელება ხელს შეუწყობს ახალგაზრდა თაობაში სპორტული და ცხოვრების ჯანსაღი წესის დამკვიდრებას.</t>
  </si>
  <si>
    <t>სოფელი ლენჯერი</t>
  </si>
  <si>
    <t>პროექტის ჯამური ღირებულება 225 698  ლარი, 2019 წელს ტენდერი არ შედგა გა გამოცხადდება 2020 წელს</t>
  </si>
  <si>
    <t xml:space="preserve">12.4 რეგიონში კულტურული და სპორტული ინფრასტრუქტურის რეაბილიტაცია და განვითარება            12.1  სკოლამდელი აღზრდის დაწესებულებების ინფრასტრუქტურის სრული რეაბილიტაცია თანამედროვე სტანდარტების შესაბამისად </t>
  </si>
  <si>
    <t>მულახის თემის სოფელ მურშკელში  ერთ სართულიანი საერთო სარგებლობის შენობის მშენებლობა</t>
  </si>
  <si>
    <t xml:space="preserve">პროეტის განხორციელების შედეგად აშენდება საერთო სარგებლობის შენობა , ზომებით 10X10, ერთ სართულიანი, სადაც განთავსდება ბიბლიოთეკა, ჯგუფის ოთახი და ერთი კაბინეტი. მოეწყობა სან.კვანძი. </t>
  </si>
  <si>
    <t>სოფელი მურშკელი</t>
  </si>
  <si>
    <t>პროექტის ჯამური ღირებულება 92001  ლარი, აღნიშნული თანხიდან 18118   ლარი დაფინანსდა 2016 წლის სოფლის პროგრამის ფარგლებში, რომელზეც ტენდერი გამოცხადდა და ხელშეკრულება გაფორმდა 2016 წელს</t>
  </si>
  <si>
    <t xml:space="preserve"> 12: განათლების, მეცნიერების, კულტურის და სპორტის განვითარება                1. საჯარო ხელისუფლების შესაძლებლობების განვითარება                   11.სოციალური უზრუნველყოფისა და ჯანმრთელობის დაცვის ქმედითი სისტემის ჩამოყალიბება</t>
  </si>
  <si>
    <t>12.4 რეგიონში კულტურული და სპორტული ინფრასტრუქტურის რეაბილიტაცია და განვითარება                1.2 რეგიონული ადმინისტრაციისა და მუნიციპალიტეტების ადმინისტრაციული ინფრასტრუქტურის გაუმჯობესება          11.7 სათემო ამბულატორიული დაწესებულებების ინფრასტრუქტურის რეაბილიტაცია</t>
  </si>
  <si>
    <t>სოფელ იელიში  ორ სართულიანი საერთო სარგებლობის შენობის მშენებლობა</t>
  </si>
  <si>
    <t>პროეტის განხორციელების შედეგად აშენდება მრავალფუნქციური შენობა, ზომებით 10X12, ორ სართულიანი, პირველ სართულზე  განთავსდება საბავშვო ბაღის ჯგუფის ოთახი და საძინებელი , სააქტო დარბაზი და სან.კვანძი. მეორე სართულზე განთავსდება ბიბლიოთეკა, სოფლის წარმომადგენლის კაბინეტი და ამბულატორია. მრავალფუნქციური შენობის მშენებლობის მიზანია საზოგადოებრივი მომსახურებების ხელშეწწობა და ხელმისაწვდომობის გაზრდა მოსახლეობისათვის.</t>
  </si>
  <si>
    <t>სოფელი იელი</t>
  </si>
  <si>
    <t xml:space="preserve"> 11: სოციალური უზრუნველყოფისა და ჯანმრთელობის დაცვის ქმედითი სისტემის ჩამოყალიბება</t>
  </si>
  <si>
    <t>საგანგებო სიტუაციების კოორდინაციისა და გადაუდებელი დახმარების ცენტრი“-ს მესტიის ოფისის მშენებლობა</t>
  </si>
  <si>
    <t>მესტიის მუნიციპალიტეტში სსიპ „საგანგებო სიტუაციების კოორდინაციისა და გადაუდებელი დახმარების ცენტრი“-ს რაიონულ სამსახურს არ გააჩნია საკუთარი ოფისი, რაც უარყოფითად აისახება სამუშაო პროცესზე. პროექტის განხორციელების შედეგად აშენდება ოფისი,სადაც განთავსდება მესტიის სასწრაფო დახმარების ბრიგადები. ჯანდაცვის სამინისტროს მიერ შემუშავებულ იქნა სასწრაფო სამედიცინო დახმარების რაიონული სამსახურების ოფისების ასაშენებლად სრული ტიპიური საპროექტო და საინჟინრო დოკუმენტაცია, რომლის მიხედვითაც შენობის საპროექტო ფართია 164 კვ.მ</t>
  </si>
  <si>
    <t>1.08</t>
  </si>
  <si>
    <t>მესტიის მუნიციპალიტეტის სოფ. ლატალის  საბავშვო ბაღის მშენებლობა</t>
  </si>
  <si>
    <t>ბაღების პრობლემა უმთვრესია მესტიის მთელ ტეროტორიაზე,არსებული საბავშვო ბაღი ამორტიზებულია და საფრთხეს წარმოადგენს აღსაზრდელთათვის.  პროექტის განხორციელების შედეგად მივიღებთ  ახლად აშენებულ,თანამედროვე სტანდარტების შესაბამის საბავშვო ბაღებს.ბავშვია, საბავშვო ბაღი გათვლილია 50 აღსაზრდელზე. მიმდინარეობს სამშენებლო სამუშაოები</t>
  </si>
  <si>
    <t>სოფელი ლატალი</t>
  </si>
  <si>
    <t xml:space="preserve">30.03.2018 </t>
  </si>
  <si>
    <t>30.10.2018</t>
  </si>
  <si>
    <t>დაბა მესტიის შიდა გზების რეაბილიტაცია (20 ქუჩა,10.4 კმ.)</t>
  </si>
  <si>
    <t xml:space="preserve">პროექტის განხორციელება ძალზედ მნიშვნელოვანია როგორც  ადგილობრივი მოსახლისათვის ასევე ტურისტებისთვისაც, რომლებიც ზაფხულის პერიოდში 30 000 ათასამდე ფიქსირდება. პროექტის ფაგლებში კეთილმოეწყობა დაბის 20-მდე ქუჩა, ქუჩების საერთო სიგრძეა- 11 კმ. მოეწყობა გზის საფარი, საყრდენი კედლები, სანიაღვრე სისტემები. პროექტის განხორციელების შემთხვევაში ისარგებლებს  დაბა მესტიის 817 კომლის 3075 მდე მოსახლე და ვიზიტორები. დაბა მესტიის სარეაბილიტცაიო შიდა გზები უკავშირდება ტურისტულ ატრაქციებს, რაც უფრო მნიშვნელოვანს და გადაუდებელს ხდის პროექტის განხორციელებას. პროექტი განხორციელდება 2018-2019-2020 წლებში, ეტაპობრივად. 2018 წელს დაიწყო პროექტის განხორციელება, მიმდინარეობს ტენდერი 5 ქუჩის რეაბილიტაციის სამუშაოების შესყიდვაზე. </t>
  </si>
  <si>
    <t>15.06.2018</t>
  </si>
  <si>
    <t>15.11.2018</t>
  </si>
  <si>
    <t>01.04.2019</t>
  </si>
  <si>
    <t>30.11.2019</t>
  </si>
  <si>
    <r>
      <t>დაბა</t>
    </r>
    <r>
      <rPr>
        <b/>
        <sz val="12"/>
        <rFont val="Calibri"/>
        <family val="2"/>
        <scheme val="minor"/>
      </rPr>
      <t xml:space="preserve"> </t>
    </r>
    <r>
      <rPr>
        <b/>
        <sz val="12"/>
        <rFont val="Sylfaen"/>
        <family val="1"/>
      </rPr>
      <t>მესტიაში</t>
    </r>
    <r>
      <rPr>
        <b/>
        <sz val="12"/>
        <rFont val="Calibri"/>
        <family val="2"/>
        <scheme val="minor"/>
      </rPr>
      <t xml:space="preserve"> </t>
    </r>
    <r>
      <rPr>
        <b/>
        <sz val="12"/>
        <rFont val="Sylfaen"/>
        <family val="1"/>
      </rPr>
      <t>ავთანდილ</t>
    </r>
    <r>
      <rPr>
        <b/>
        <sz val="12"/>
        <rFont val="Calibri"/>
        <family val="2"/>
        <scheme val="minor"/>
      </rPr>
      <t xml:space="preserve"> </t>
    </r>
    <r>
      <rPr>
        <b/>
        <sz val="12"/>
        <rFont val="Sylfaen"/>
        <family val="1"/>
      </rPr>
      <t>ხერგიანის</t>
    </r>
    <r>
      <rPr>
        <b/>
        <sz val="12"/>
        <rFont val="Calibri"/>
        <family val="2"/>
        <scheme val="minor"/>
      </rPr>
      <t xml:space="preserve"> </t>
    </r>
    <r>
      <rPr>
        <b/>
        <sz val="12"/>
        <rFont val="Sylfaen"/>
        <family val="1"/>
      </rPr>
      <t>ქუჩის</t>
    </r>
    <r>
      <rPr>
        <b/>
        <sz val="12"/>
        <rFont val="Calibri"/>
        <family val="2"/>
        <scheme val="minor"/>
      </rPr>
      <t xml:space="preserve"> </t>
    </r>
    <r>
      <rPr>
        <b/>
        <sz val="12"/>
        <rFont val="Sylfaen"/>
        <family val="1"/>
      </rPr>
      <t>რეაბილიტაცია, დაბა</t>
    </r>
    <r>
      <rPr>
        <b/>
        <sz val="12"/>
        <rFont val="Calibri"/>
        <family val="2"/>
        <scheme val="minor"/>
      </rPr>
      <t xml:space="preserve"> </t>
    </r>
    <r>
      <rPr>
        <b/>
        <sz val="12"/>
        <rFont val="Sylfaen"/>
        <family val="1"/>
      </rPr>
      <t>მესტიაში</t>
    </r>
    <r>
      <rPr>
        <b/>
        <sz val="12"/>
        <rFont val="Calibri"/>
        <family val="2"/>
        <scheme val="minor"/>
      </rPr>
      <t xml:space="preserve"> </t>
    </r>
    <r>
      <rPr>
        <b/>
        <sz val="12"/>
        <rFont val="Sylfaen"/>
        <family val="1"/>
      </rPr>
      <t>ერეკლე</t>
    </r>
    <r>
      <rPr>
        <b/>
        <sz val="12"/>
        <rFont val="Calibri"/>
        <family val="2"/>
        <scheme val="minor"/>
      </rPr>
      <t xml:space="preserve"> </t>
    </r>
    <r>
      <rPr>
        <b/>
        <sz val="12"/>
        <rFont val="Sylfaen"/>
        <family val="1"/>
      </rPr>
      <t>ფარჯიანის</t>
    </r>
    <r>
      <rPr>
        <b/>
        <sz val="12"/>
        <rFont val="Calibri"/>
        <family val="2"/>
        <scheme val="minor"/>
      </rPr>
      <t xml:space="preserve"> </t>
    </r>
    <r>
      <rPr>
        <b/>
        <sz val="12"/>
        <rFont val="Sylfaen"/>
        <family val="1"/>
      </rPr>
      <t>მეორე</t>
    </r>
    <r>
      <rPr>
        <b/>
        <sz val="12"/>
        <rFont val="Calibri"/>
        <family val="2"/>
        <scheme val="minor"/>
      </rPr>
      <t xml:space="preserve"> </t>
    </r>
    <r>
      <rPr>
        <b/>
        <sz val="12"/>
        <rFont val="Sylfaen"/>
        <family val="1"/>
      </rPr>
      <t>ჩიხის</t>
    </r>
    <r>
      <rPr>
        <b/>
        <sz val="12"/>
        <rFont val="Calibri"/>
        <family val="2"/>
        <scheme val="minor"/>
      </rPr>
      <t xml:space="preserve"> </t>
    </r>
    <r>
      <rPr>
        <b/>
        <sz val="12"/>
        <rFont val="Sylfaen"/>
        <family val="1"/>
      </rPr>
      <t>რეაბილიტაცია, მაქსიმე</t>
    </r>
    <r>
      <rPr>
        <b/>
        <sz val="12"/>
        <rFont val="Calibri"/>
        <family val="2"/>
        <scheme val="minor"/>
      </rPr>
      <t xml:space="preserve"> </t>
    </r>
    <r>
      <rPr>
        <b/>
        <sz val="12"/>
        <rFont val="Sylfaen"/>
        <family val="1"/>
      </rPr>
      <t>გვარლიანის</t>
    </r>
    <r>
      <rPr>
        <b/>
        <sz val="12"/>
        <rFont val="Calibri"/>
        <family val="2"/>
        <scheme val="minor"/>
      </rPr>
      <t xml:space="preserve"> </t>
    </r>
    <r>
      <rPr>
        <b/>
        <sz val="12"/>
        <rFont val="Sylfaen"/>
        <family val="1"/>
      </rPr>
      <t>ქუჩის</t>
    </r>
    <r>
      <rPr>
        <b/>
        <sz val="12"/>
        <rFont val="Calibri"/>
        <family val="2"/>
        <scheme val="minor"/>
      </rPr>
      <t xml:space="preserve"> </t>
    </r>
    <r>
      <rPr>
        <b/>
        <sz val="12"/>
        <rFont val="Sylfaen"/>
        <family val="1"/>
      </rPr>
      <t>რეაბილიტაცია,ნუგზარ</t>
    </r>
    <r>
      <rPr>
        <b/>
        <sz val="12"/>
        <rFont val="Calibri"/>
        <family val="2"/>
        <scheme val="minor"/>
      </rPr>
      <t xml:space="preserve"> </t>
    </r>
    <r>
      <rPr>
        <b/>
        <sz val="12"/>
        <rFont val="Sylfaen"/>
        <family val="1"/>
      </rPr>
      <t>ჯაფარიძის</t>
    </r>
    <r>
      <rPr>
        <b/>
        <sz val="12"/>
        <rFont val="Calibri"/>
        <family val="2"/>
        <scheme val="minor"/>
      </rPr>
      <t xml:space="preserve"> </t>
    </r>
    <r>
      <rPr>
        <b/>
        <sz val="12"/>
        <rFont val="Sylfaen"/>
        <family val="1"/>
      </rPr>
      <t>ქუჩა,ჯონდო</t>
    </r>
    <r>
      <rPr>
        <b/>
        <sz val="12"/>
        <rFont val="Calibri"/>
        <family val="2"/>
        <scheme val="minor"/>
      </rPr>
      <t xml:space="preserve"> </t>
    </r>
    <r>
      <rPr>
        <b/>
        <sz val="12"/>
        <rFont val="Sylfaen"/>
        <family val="1"/>
      </rPr>
      <t>ხაფთანის</t>
    </r>
    <r>
      <rPr>
        <b/>
        <sz val="12"/>
        <rFont val="Calibri"/>
        <family val="2"/>
        <scheme val="minor"/>
      </rPr>
      <t xml:space="preserve"> </t>
    </r>
    <r>
      <rPr>
        <b/>
        <sz val="12"/>
        <rFont val="Sylfaen"/>
        <family val="1"/>
      </rPr>
      <t>ქუჩის</t>
    </r>
    <r>
      <rPr>
        <b/>
        <sz val="12"/>
        <rFont val="Calibri"/>
        <family val="2"/>
        <scheme val="minor"/>
      </rPr>
      <t xml:space="preserve"> </t>
    </r>
    <r>
      <rPr>
        <b/>
        <sz val="12"/>
        <rFont val="Sylfaen"/>
        <family val="1"/>
      </rPr>
      <t>რეაბილიტაცია, ბეთლემის</t>
    </r>
    <r>
      <rPr>
        <b/>
        <sz val="12"/>
        <rFont val="Calibri"/>
        <family val="2"/>
        <scheme val="minor"/>
      </rPr>
      <t xml:space="preserve">  </t>
    </r>
    <r>
      <rPr>
        <b/>
        <sz val="12"/>
        <rFont val="Sylfaen"/>
        <family val="1"/>
      </rPr>
      <t>ჩიხის</t>
    </r>
    <r>
      <rPr>
        <b/>
        <sz val="12"/>
        <rFont val="Calibri"/>
        <family val="2"/>
        <scheme val="minor"/>
      </rPr>
      <t xml:space="preserve"> </t>
    </r>
    <r>
      <rPr>
        <b/>
        <sz val="12"/>
        <rFont val="Sylfaen"/>
        <family val="1"/>
      </rPr>
      <t>რეაბილიტაცია, დ</t>
    </r>
    <r>
      <rPr>
        <b/>
        <sz val="12"/>
        <rFont val="Calibri"/>
        <family val="2"/>
        <scheme val="minor"/>
      </rPr>
      <t xml:space="preserve">. </t>
    </r>
    <r>
      <rPr>
        <b/>
        <sz val="12"/>
        <rFont val="Sylfaen"/>
        <family val="1"/>
      </rPr>
      <t>აღმაშენებლის</t>
    </r>
    <r>
      <rPr>
        <b/>
        <sz val="12"/>
        <rFont val="Calibri"/>
        <family val="2"/>
        <scheme val="minor"/>
      </rPr>
      <t xml:space="preserve"> </t>
    </r>
    <r>
      <rPr>
        <b/>
        <sz val="12"/>
        <rFont val="Sylfaen"/>
        <family val="1"/>
      </rPr>
      <t>ჩიხის</t>
    </r>
    <r>
      <rPr>
        <b/>
        <sz val="12"/>
        <rFont val="Calibri"/>
        <family val="2"/>
        <scheme val="minor"/>
      </rPr>
      <t xml:space="preserve"> </t>
    </r>
    <r>
      <rPr>
        <b/>
        <sz val="12"/>
        <rFont val="Sylfaen"/>
        <family val="1"/>
      </rPr>
      <t>რეაბილიტაცია,ილიკო</t>
    </r>
    <r>
      <rPr>
        <b/>
        <sz val="12"/>
        <rFont val="Calibri"/>
        <family val="2"/>
        <scheme val="minor"/>
      </rPr>
      <t xml:space="preserve"> </t>
    </r>
    <r>
      <rPr>
        <b/>
        <sz val="12"/>
        <rFont val="Sylfaen"/>
        <family val="1"/>
      </rPr>
      <t>გაბლიანის</t>
    </r>
    <r>
      <rPr>
        <b/>
        <sz val="12"/>
        <rFont val="Calibri"/>
        <family val="2"/>
        <scheme val="minor"/>
      </rPr>
      <t xml:space="preserve"> </t>
    </r>
    <r>
      <rPr>
        <b/>
        <sz val="12"/>
        <rFont val="Sylfaen"/>
        <family val="1"/>
      </rPr>
      <t>ქუჩის</t>
    </r>
    <r>
      <rPr>
        <b/>
        <sz val="12"/>
        <rFont val="Calibri"/>
        <family val="2"/>
        <scheme val="minor"/>
      </rPr>
      <t xml:space="preserve"> </t>
    </r>
    <r>
      <rPr>
        <b/>
        <sz val="12"/>
        <rFont val="Sylfaen"/>
        <family val="1"/>
      </rPr>
      <t>მონაკვეთის</t>
    </r>
    <r>
      <rPr>
        <b/>
        <sz val="12"/>
        <rFont val="Calibri"/>
        <family val="2"/>
        <scheme val="minor"/>
      </rPr>
      <t xml:space="preserve"> </t>
    </r>
    <r>
      <rPr>
        <b/>
        <sz val="12"/>
        <rFont val="Sylfaen"/>
        <family val="1"/>
      </rPr>
      <t>რეაბილიტაცია, ბექნუ</t>
    </r>
    <r>
      <rPr>
        <b/>
        <sz val="12"/>
        <rFont val="Calibri"/>
        <family val="2"/>
        <scheme val="minor"/>
      </rPr>
      <t xml:space="preserve"> </t>
    </r>
    <r>
      <rPr>
        <b/>
        <sz val="12"/>
        <rFont val="Sylfaen"/>
        <family val="1"/>
      </rPr>
      <t>ხერგიანის</t>
    </r>
    <r>
      <rPr>
        <b/>
        <sz val="12"/>
        <rFont val="Calibri"/>
        <family val="2"/>
        <scheme val="minor"/>
      </rPr>
      <t xml:space="preserve"> </t>
    </r>
    <r>
      <rPr>
        <b/>
        <sz val="12"/>
        <rFont val="Sylfaen"/>
        <family val="1"/>
      </rPr>
      <t>ქუჩის</t>
    </r>
    <r>
      <rPr>
        <b/>
        <sz val="12"/>
        <rFont val="Calibri"/>
        <family val="2"/>
        <scheme val="minor"/>
      </rPr>
      <t xml:space="preserve"> </t>
    </r>
    <r>
      <rPr>
        <b/>
        <sz val="12"/>
        <rFont val="Sylfaen"/>
        <family val="1"/>
      </rPr>
      <t>რეაბილიტაცია, დაბა</t>
    </r>
    <r>
      <rPr>
        <b/>
        <sz val="12"/>
        <rFont val="Calibri"/>
        <family val="2"/>
        <scheme val="minor"/>
      </rPr>
      <t xml:space="preserve"> </t>
    </r>
    <r>
      <rPr>
        <b/>
        <sz val="12"/>
        <rFont val="Sylfaen"/>
        <family val="1"/>
      </rPr>
      <t>მესტიაში</t>
    </r>
    <r>
      <rPr>
        <b/>
        <sz val="12"/>
        <rFont val="Calibri"/>
        <family val="2"/>
        <scheme val="minor"/>
      </rPr>
      <t xml:space="preserve"> </t>
    </r>
    <r>
      <rPr>
        <b/>
        <sz val="12"/>
        <rFont val="Sylfaen"/>
        <family val="1"/>
      </rPr>
      <t>ერეკლე</t>
    </r>
    <r>
      <rPr>
        <b/>
        <sz val="12"/>
        <rFont val="Calibri"/>
        <family val="2"/>
        <scheme val="minor"/>
      </rPr>
      <t xml:space="preserve"> </t>
    </r>
    <r>
      <rPr>
        <b/>
        <sz val="12"/>
        <rFont val="Sylfaen"/>
        <family val="1"/>
      </rPr>
      <t>ფარჯიანის</t>
    </r>
    <r>
      <rPr>
        <b/>
        <sz val="12"/>
        <rFont val="Calibri"/>
        <family val="2"/>
        <scheme val="minor"/>
      </rPr>
      <t xml:space="preserve"> </t>
    </r>
    <r>
      <rPr>
        <b/>
        <sz val="12"/>
        <rFont val="Sylfaen"/>
        <family val="1"/>
      </rPr>
      <t>პირველი</t>
    </r>
    <r>
      <rPr>
        <b/>
        <sz val="12"/>
        <rFont val="Calibri"/>
        <family val="2"/>
        <scheme val="minor"/>
      </rPr>
      <t xml:space="preserve"> </t>
    </r>
    <r>
      <rPr>
        <b/>
        <sz val="12"/>
        <rFont val="Sylfaen"/>
        <family val="1"/>
      </rPr>
      <t>ჩიხის</t>
    </r>
    <r>
      <rPr>
        <b/>
        <sz val="12"/>
        <rFont val="Calibri"/>
        <family val="2"/>
        <scheme val="minor"/>
      </rPr>
      <t xml:space="preserve"> </t>
    </r>
    <r>
      <rPr>
        <b/>
        <sz val="12"/>
        <rFont val="Sylfaen"/>
        <family val="1"/>
      </rPr>
      <t>რეაბილიტაცია (10 ქუჩა)</t>
    </r>
  </si>
  <si>
    <t>მესტიის მუნიციპალიტეტის მულახის თემის სოფელ მუჟალსა და ჭოლაშში საბავშვო ბაღების მშენებლობა, ასევე სოფელ ეცერსა (ბარში) და ბეჩოში (მაზერი) საბავშვო ბაღების მშენებლობა (4 ბაღი)</t>
  </si>
  <si>
    <t>სოფელ მუჟალის საბავშვო ბაღი ავარიულ მდომარეობაში, ამ ეტაპზე საბავშვო ბაღი ფუნქციონირებს, თუმცა დარღვეულია ყველანაირი სტანდარტი. ჭილაშის ბაღი ამ ეტაპზე განთავსებულია ქირით, ერთ-ერთ საცხოვრებელ სახლში, შენობის არ ქონის გამო. ეცერის თემის სოფელ ბარში  და ბეჩოს თემის სოფელ მაზერში  არსებული შენობები დანგრევის პირას არის მისული, შენობა ამორტიზებულია და არ არის ხელსყრელი  პირობები სასწავლო პროცესისათვის.   პროექტის განხორციელების შედეგად მივიღებთ  ახლად აშენებულ,თანამედროვე სტანდარტების შესაბამის საბავშვო ბაღებს., საბავშვო ბაღები გათვლილია 50 აღსაზრდელზე.</t>
  </si>
  <si>
    <t>ესტიის მუნიციპალიტეტი- მუჟალი, ჭოლაში, მაზერი, ბარში.</t>
  </si>
  <si>
    <t>მაზერის საბავშვო ბაღის მშენებლობასთან დაკავშირებით ტენდერი შედგა, პრედენტენტი გამოვლენილია და აშენდება 2020 წელს ღირებულება 810 000 ლარი.</t>
  </si>
  <si>
    <t>ნაკრის ტერიტორიულ ერთეულში მრავალფუნქციური შენობის მშენებლობა</t>
  </si>
  <si>
    <t>არსებული შენობა აშენებულია 50-იან წლებში, რომელიც დანგრევის პირას არის მისული და ექვემდებარება სრულ დემონტაჟს. ახალ შენობაში განთავსდება ადმინისტრაციის ოთახი, ბიბლიოთეკა, ამბულატორია და დარბაზი, სადაც შესაძლებელი იქნება სხვადასხვა კულტურული ღონისძიებებისა და შეხვედრებოს გამართვა.</t>
  </si>
  <si>
    <t>1.05.2019</t>
  </si>
  <si>
    <t>10.1. მოსახლეობისთვის ცენტრალური სისტემებით ხარისხიანი სასმელი წყლის უწყვეტი მიწოდება</t>
  </si>
  <si>
    <t>წვირმის ტერიტორიულ ერთეულში წყლისა და საკანალიზაციო სისტემის მოწყობა</t>
  </si>
  <si>
    <t xml:space="preserve">დღეის მდგომარეობით სოფელში წყალმომარაგებისა და კანალიზაციის ქსელი არ არსებობს. მოწყობილია კუსტარულად, რომელიც ვერ აკმაყოფილებს მოსახლეობის მოთხოვნებს. ბენეფიციარების რაოდენობა -300. პროექტის განხორციელების შედეგად, უზრუნველყოფილი იქნება მოსახლეობა წყლიტა და კანალიზაციით, რაც მათ სოციალურ და ეკონომიკურ პირობებს გააუმჯობესებს. </t>
  </si>
  <si>
    <t>ლახამულას ტერიტორიული ერთეულის სოფელ ლახამულაში დაკიდული ხიდის მშენებლობა მდ. ენგურზე</t>
  </si>
  <si>
    <t>არსებული ხიდი წარმოადგენს  35 მეტრიან, ხის კონსტრუქციას, მასზე გადაადგილება სახიფათოა, ვინაიდან ამორტიზებულია. პროექტის განხორციელების შედეგად, გაუმჯობესდება ადგილობრივი მოსახლეობის სიციალურ-ეკონომიკური მდგომარეობა, ვინაიდან გამოიყენებს სასოფლო-სამეურნეო მიზნებისთვის. ბენეფიციარების რაოდენობა -80</t>
  </si>
  <si>
    <t>მუნიციპალიტეტის ბიუჯეტიდან დასაფინანსებელი პროექტები 2015-2017 წლებში</t>
  </si>
  <si>
    <t>ქვ.იფარის დამაკავშირებელი დაკიდული ხიდის მშენებლობა</t>
  </si>
  <si>
    <t>ხიდის მშენებლობა ხელს შეუწყობს მოსახლეობის უსაფრთხო  გადაადგილებას</t>
  </si>
  <si>
    <t>მესტიის მუნიციპალიტეტი სოფ.ლახამულა</t>
  </si>
  <si>
    <t>04.09</t>
  </si>
  <si>
    <t>სოფ.უშგულის შიდა სასოფლო -სამეურნეო ხის ხიდების რეაბილიტაცია</t>
  </si>
  <si>
    <t>ხელს შეუწყობს მოსახლეობის აქტივობის ზრდას მეურნეობის დარგში, მიმდინარეობს სამი ხიდის მშენებლობა/რეაბილიტაცია</t>
  </si>
  <si>
    <t>მესტიის მუნიციპალიტეტი სოფ.უშგული</t>
  </si>
  <si>
    <t>17.09</t>
  </si>
  <si>
    <t>სოფ.ლახუშდში "ლაკას ხიდის  მშენებლობა</t>
  </si>
  <si>
    <t>ხიდის მშენებლობა ხელს შეუწყობს მოსახლეობის უსაფრთხო  გადაადგილებას, პროექტი დასრულებულია,აშენდა რკინის ხიდი</t>
  </si>
  <si>
    <t>მესტიის მუნიციპალიტეტი  სოფ.ლატალი</t>
  </si>
  <si>
    <t>27.03</t>
  </si>
  <si>
    <t>30.07</t>
  </si>
  <si>
    <t>სოფ.სვიფში მდ. ენგურის "ღენის" დაკიდული ხიდის რეაბილიტაცია</t>
  </si>
  <si>
    <t>ხიდის მშენებლობამ  ხელი შეუწყო მოსახლეობის უსაფრთხო  გადაადგილებას</t>
  </si>
  <si>
    <t>მესტიის მუნიციპალიტეტი  სოფ.ცხუმარი</t>
  </si>
  <si>
    <t>2.7 ურბანული ინფრასტრუქტურის განვითარება,მუნიციპალური ცნტრებისინფრასტრუქტურული იერსახის გაუმჯობესება</t>
  </si>
  <si>
    <t xml:space="preserve">დ.მესტიაში ლეხთაგის უბანში, ზ.ჩართოლანისა და ლ.ჯაფარიძის საცხოვრებელი სახლების ,ეზოების საყრდენი კედლების რეაბილიტაცია </t>
  </si>
  <si>
    <t>საყრდენი კედლები დაზიანებული იყო და აღდგა და გამაგრდა საყრდენი კედლები 162მ3</t>
  </si>
  <si>
    <t>მესტიის მუნიციპალიტეტი  დაბა მესტია</t>
  </si>
  <si>
    <t>01.06</t>
  </si>
  <si>
    <t>20.10</t>
  </si>
  <si>
    <t>დაბა მესტიაში საპატრიარქოს რეზიდენციის მიმდებარე ტერიტორიაზე გზის დამცავი კედლის რეაბილიტაცია</t>
  </si>
  <si>
    <t>კედელი დანგრეული იყო და საჭიროებდა რეაბილიტაციას,გაუმჯობესდა დაბის იერსახე, აშენდა 65 მ3 ქვის კედელი</t>
  </si>
  <si>
    <t>25.05</t>
  </si>
  <si>
    <t>დაბა მესტიაში დაზიანებული საყრდენი კედლების აღდგენა/მშენებლობა</t>
  </si>
  <si>
    <t>არსებული  გზის საყრდენი კელები ამორტიზებულია, საჭიროებს აღდგენას როგორც უსაფრთხოების თვალსაზრისით, ასევე იერსახის, აშენდება ქვის დეკორატიული წყობით</t>
  </si>
  <si>
    <t>მესტიის მუნიციპალიტეტი  დ.მესტია</t>
  </si>
  <si>
    <t xml:space="preserve">სოფ.ტვებიშში "ტვიბრის" ღელეზე რკინის ხიდის მშენებლობა   </t>
  </si>
  <si>
    <t>იმისათვის მოსახლეობა დაუკავშირდეს სოფელს აუცილებეია ხიდის მშენებლობა</t>
  </si>
  <si>
    <t>მესტიის მუნიციპალიტეტი სოფ.ბეჩო</t>
  </si>
  <si>
    <t>15.05</t>
  </si>
  <si>
    <t>25.11</t>
  </si>
  <si>
    <t>სოფ.კალაშში გვალდირის დამაკავშირებელი დაკიდული ხიდის რეაბილიტაცია</t>
  </si>
  <si>
    <t>მესტიის მუნიციპალიტეტი  სოფ.ეცერი</t>
  </si>
  <si>
    <t>20.05</t>
  </si>
  <si>
    <t>ბეჩოს თემის სოფელ ჭოხულდში ხიდის რეაბილიტაცია</t>
  </si>
  <si>
    <t>20.09</t>
  </si>
  <si>
    <t>საპროექტო–სახარჯთაღრიცხვო დოკუმენტაციის შესყიდვის ხარჯები</t>
  </si>
  <si>
    <t>სამშენებლო სამუშაოების დროულად და შეუფერხებლად შესრულება</t>
  </si>
  <si>
    <t>მესტიის მუნიციპალიტეტი</t>
  </si>
  <si>
    <t>2. საბაზისო ინფრასტრუქტურის გაუმჯობესება                                        12  განათლების, მეცნიერების, კულტურის და სპორტის განვითარება</t>
  </si>
  <si>
    <t xml:space="preserve">2.1 მხარის საგზაო ინფრასტრუქტურის (ადგილობრივი მნიშვლეობის,მათ შორის სასოფლო გზები) არარეაბილიტირებული ნაწილის,მისი პრიორიტეტული გზების რეაბილიტაცია.                         12.1 სკოლამდელი აღზრდის დაწესებულებების ინფრასტრუქტურის სრული რეაბილიტაცია თანამედროვე სტანდარტების შესაბამისად                    </t>
  </si>
  <si>
    <t xml:space="preserve">რეგიონში განსახორციელებელი პროექტების ფონდის ფარგლებში განსახორციელებელი პროექტების თანადაფინანსება </t>
  </si>
  <si>
    <t>საქართველოს მთავრობის განკარგულებით, საქართველოს რეგიონებში განსახორციელებელი პროექტების ფონდიდან გამოყოფილი თანხით განსახორციელებელი პროექტების 5%-იანი თანადაფინანსება</t>
  </si>
  <si>
    <t>1.02</t>
  </si>
  <si>
    <t>ლახამულა,ქვედა იფარის სამანქანო ხიდის რეაბილიტაცია</t>
  </si>
  <si>
    <t>ლატალში წყლის სისტემის რეაბილიტაცია</t>
  </si>
  <si>
    <t>მესტიის მუნიციპალიტეტი  სოფ. ლატალი</t>
  </si>
  <si>
    <t>ცხუმარი,ლაბსყალდის სამანქანო გზაზე "ლაბსყალდის ღელეზე" სახიდე გადასასვლელის მოწყობა</t>
  </si>
  <si>
    <t>აღნიშნული გზით სარგებლობ ცხუმარის მოსახლეობა და აუცილებელ საჭიროებას წარმოადგენს სახიდე გადასასვლელის მოწყობა</t>
  </si>
  <si>
    <t>მესტიის მუნიციპალიტეტი სოფ.ცხუმარი</t>
  </si>
  <si>
    <t>11.სოციალური უზრუნველყოფისა და ჯამრთელობის დაცვის ქმედითი სისტემის ჩამოყალიბება.</t>
  </si>
  <si>
    <t>11.7 სათემო ამბულატორიული დაწესბულებების  რეაბილიტაცია და ინფრასტრუქტურის მოწყობა.</t>
  </si>
  <si>
    <t>მესტიის მუნიციპალიტეტში ამბულატორიების შენობების რეაბილიტაცია</t>
  </si>
  <si>
    <t>რეაბილიტირებული ამბულატორიები მოემსახურება 8 ტერიტორიული ერთეულის  5409 მოსახლეს</t>
  </si>
  <si>
    <t>მესტიის მუნიციპალიტეტი კალის, წვირმის; ლატალის; ბეჩოს; ცხუმარის; ფარის; ნაკრის; ხაიშის ტერიტორიული  ერთეულები</t>
  </si>
  <si>
    <t>11. სოციალური უზრუნველყოფისა და ჯამრთელობის დაცვის ქმედითი სისტემის ჩამოყალიბება</t>
  </si>
  <si>
    <t>11.1 სახელმწიფო სადაზღვევო პაკეტების შემდგომი გაფართოება და მოსახლეობისთვის ჯამრთელობის დაცვის ფინანსური ხელმისაწვდომობის მნიშვნელოვანი გაუმჯობესება</t>
  </si>
  <si>
    <t>მესტიის მუნიციპალიტეტის მოსახლეობის სოციალური დახმარება (06 02)</t>
  </si>
  <si>
    <t xml:space="preserve">  სოციალურად დაუცველი მძიმე კატეგორიის ავადმყოფები, ერთჯერადი მატერიალური დახმარება . სოციალურად დაუცველი( სიღატაკის ზღვარზე მყოფი)ოჯახების, რომელთა სარეიტინგო ქულა არ აღემატება 35000-ს  ერთჯერადი მატერიალური დახმარება  .სამშობლოს დაცვისთვის დაღუპული მეომრების სარიტუალო თანხები . იძულებით გადაადგილებულ პირთა გარდაცვალების შემთხვევაში სარიტუალო თანხები .ომის მონაწილე ვეტერნებზე ერთჯერადი მატერიალური დახმარება . მესტიის  მუნიციპალიტეტში მცხოვრები უხუცესების (90 და  მეტი წლის) ერთჯერადი მატერიალური დახმარება .მარჩენალდაკარგული ოჯახები რომლებსაც ჰყავთ არასრულწლოვანი შვილები ერთჯერადი მატერიალური დახმარება . შეზღუდული შესაძლებლობის მჰონე ბავშვები (18 წლამდე) ერთჯერადი მატერიალური დახმარება .</t>
  </si>
  <si>
    <t xml:space="preserve">სტიქიით დაზარალებულთა დახმარება ( პროგრამული კოდი (06 04) </t>
  </si>
  <si>
    <t xml:space="preserve"> ხანძრის შედეგად დაზარალებული ოჯახები, ერთჯერადი მატერიალური დახმარება . სხვა სტიქიური მოვლენების შედეგად დაზარალებული ოჯახები ერთჯერადი მატერიალური დახმარება .</t>
  </si>
  <si>
    <t>01.12</t>
  </si>
  <si>
    <t xml:space="preserve"> სოც. დაუცველი ავადმყოფებისთვის გადაუდებელი ქირურგიული ოპერაციის დაფინანსება (06 03 01)</t>
  </si>
  <si>
    <t xml:space="preserve"> სოც. დაუცველი ავადმყოფებისთვის გადაუდებელი ქირურგიული ოპერაციის დაფინანსება 30% (რასაც სახ.პროგრამა არ აფინანსებს)  .</t>
  </si>
  <si>
    <t xml:space="preserve">მესტიის რაიონის ოჯახებისა და ბავშვების სოციალური დაცვა (კოდი 06 03)                                                        </t>
  </si>
  <si>
    <t>ახალშობილები ერთჯერადი მატერიალური დახმარება . მრავალშვილიანი ოჯახები, ერთჯერადი მატერიალური დახმარება  . მკვეთრად გამოხატული შეზღუდული შესაძლებლობის მქონე პირები ერთჯერადი მატერიალური დახმარება. ონკოლოგიური, დიალიზით მოსარგებლე და ფსიქოლოგიურად დაავადებული პირები ერთჯერადი მატერიალური დახმარება .</t>
  </si>
  <si>
    <t>თავდაცვა,საზოგადოებრივი წესრიგი და უსაფრთხოება (02 00)</t>
  </si>
  <si>
    <t>ქვეყნის თავდაცვისუნარიანობის ამაღლება  და მოსახლეობის დაცვა,სამაშველო სამსახური,რომელიც უზრუნველყოფს მოსახლობის დაცვას.ბენეფიციართა რაოდენობა - 9000 ადამიანი</t>
  </si>
  <si>
    <t>10.კომუნალური და სხვა საზოგადოებრივი მომსახურების მოწესრიგება</t>
  </si>
  <si>
    <t>ააიპ მესტიის მუნიციპალიტეტის გარე განათების სამსახური (03 02 01)</t>
  </si>
  <si>
    <t>სამსახურის საქმიანობის შედეგად მესტიის მოსახლეობა (2000 მდე მოსახლე) ჩამოსული სტუმარი უსაფრთხოდ გადაადგილდება ღამე, განათებულ ქუჩებში.</t>
  </si>
  <si>
    <t>მესტიის მუნიციპალიტეტი ,დაბა მესტია</t>
  </si>
  <si>
    <t>10.6 მუნიციპალურ ცენტრებში,დაბებსა და საკურორტო დასახლებებში ქუჩების რეგულარული დასუფთავების უზრუნველყოფა.</t>
  </si>
  <si>
    <t>ააიპ მესტია დასუფთავება</t>
  </si>
  <si>
    <t>ააიპ -ის დაფინანსების შედეგად ჩვენ ვიღებთ მესტიის მუნიციპალიტეტის მასშტაბით დასუფთავებულ ქუჩებს მთელი წლის განმავლობაში,სულ სუფთავდება დაბის 11 ქუჩა,</t>
  </si>
  <si>
    <t xml:space="preserve">მესტიის მუნიციპალიტეტი </t>
  </si>
  <si>
    <t>12.განათლების,მეცნიერების,კულტურისა და სპორტის განვითარება</t>
  </si>
  <si>
    <t>განათლება - ააიპ სკოლამდელი  აღზრდის დაწესებულებების გაერთიანება</t>
  </si>
  <si>
    <t>სკოლამდელი დაწესებულებების დაფინანსების შედეგად სარგებლობს 500 -მდე ბავშვი, ბაღების რაოდენობა -16. გაზრდილი ბიუჯეტის შედეგად გაუმჯობესდა მდგომარეობა საბავშვო ბაღებში, კვებაზე ერთ ბავშვზე იხარჯება 2.5 ლარი, ნაცვლად 70 თეთრისა.</t>
  </si>
  <si>
    <t>ახალგაზრდული პროგრამების დაფინანსება</t>
  </si>
  <si>
    <t>გათვალისწინებულია ყველა პირველ კურსელის დაფინანსება 1000 ლარით, ვინც ერთიანი ეროვნული გამოცდების საფუძველზე ჩაირიცხა უმაღლეს სასწავლებელში,2014 წელს დაფინანსდა 65 სტუდენტი.2015 წელს დაფინანსდა 77 სტუდენტი</t>
  </si>
  <si>
    <t>20.12</t>
  </si>
  <si>
    <t>სხვა პროექტები</t>
  </si>
  <si>
    <t xml:space="preserve">პროექტის განხორციელება ძალზედ მნიშვნელოვანია როგორც  ადგილობრივი მოსახლისათვის ასევე ტურისტებისთვისაც, რომლებიც ზაფხულის პერიოდში 30 000 ათასამდე ფიქსირდება. პროექტის ფაგლებში კეთილმოეწყობა დაბის 20-მდე ქუჩა, ქუჩების საერთო სიგრძეა- 10.4 კმ. მოეწყობა გზის საფარი, საყრდენი კედლები, სანიაღვრე სისტემები. პროექტის განხორციელების შემთხვევაში ისარგებლებს  დაბა მესტიის 817 კომლის 3075 მდე მოსახლე და ვიზიტორები. დაბა მესტიის სარეაბილიტცაიო შიდა გზები უკავშირდება ტურისტულ ატრაქციებს, რაც უფრო მნიშვნელოვანს და გადაუდებელს ხდის პროექტის განხორციელებას. </t>
  </si>
  <si>
    <t>10. კომუნალური და სხვა საზოგადოებრივი მომსახურების მოწესრიგება</t>
  </si>
  <si>
    <t xml:space="preserve">10.2 სტრატეგიული ამოცანა: მუნიციპალურ ცენტრებში, დაბებსა და საკურორტო დასახლებებში  საკანალიზაციო სისტემის მოწესრიგება </t>
  </si>
  <si>
    <t>სოფ უშგულის თემში შემავალი სოფლბის საკანალიზაციო სისტემის მშენებლობა</t>
  </si>
  <si>
    <t xml:space="preserve">აღნიშნული პროექტის განხორციელების შედეგად გადაიჭრება  უშგულისა თემში შემავალი სოფლების საკანალიზაციო სისტემის პრობლემა. სოფ. უშგული წარმოადგენს ტურისტულ ზონას, წლის განმავლობაში საშუალოდ 20 000 ვიზიტორი ჰყავს. პროექტის განხორციელების შემთხვევაში ახალი საკანალიზაციო სისტემით ისარგებლებს 68 კომლის 280 მდე მოსახლე. </t>
  </si>
  <si>
    <t>სოფ.უშგული</t>
  </si>
  <si>
    <t>25.03</t>
  </si>
  <si>
    <t>ცენტრალური გზიდან სოფ.ცხუმარამდე საავტომობილო გზის სარეაბილიტაციო სამუშაოები</t>
  </si>
  <si>
    <t>პროექტის განხორციელების შედეგად შევძლებთ თავიდან ავიცილოთ მოსალოდნელი საფრთხეები და რისკები,გარდა იმისა რომ მოსახლეობა შეძლებს უსაფრთხო და კომფორტულ გადაადგილებას,  პროექტის განხორცილების შედეგად ისარგებლებს მთლიანად ცხუმარის  მოსახლეობა, რომელიც შეადგენს 242 კომლს და დაახლოებით 480 მოსახლეს.მოეწყობა 6 კმიანი ბეტონის საავტმომობილო გზა</t>
  </si>
  <si>
    <t>25.04</t>
  </si>
  <si>
    <t>დაბა მესტიაში სპორტული დარბაზის რეაბილიტაცია და საცურაო აუზის მშენებლობა</t>
  </si>
  <si>
    <t>შესყიდულია საპროექტო სახარჯთაღრიცხვო დოკუმენტაცია</t>
  </si>
  <si>
    <t>დაბა მესტიაში N1 ბაგა-ბაღის  მშენებლობა</t>
  </si>
  <si>
    <t xml:space="preserve">დაბა მესტიაში, ამ ეტაპზე არსებული საბავშვო ბაღი, ვეღარ იტევს კონტიგენტს, ბაგის აღსაზრდელები განთავსებულნი არიან ბაღის შენობაში. პროექტის განხორციელების შედეგად მივიღებთ  ახლად აშენებულ,თანამედროვე სტანდარტების შესაბამის საბავშვო ბაღებს. ბენეფიციარების რაოდენობა -109 აღსაზრდელი. საპროექტო-სახარჯთაღრიცხვო დოკუმენტაცია მზად არის. </t>
  </si>
  <si>
    <t>დაბა მესტია. ცხუმარი</t>
  </si>
  <si>
    <t>მშენებლობა განხორციელდება 2020 წელს</t>
  </si>
  <si>
    <t xml:space="preserve">მესტიის მუნიციპალიტეტის სოფელ  ბეჩოში (მაზერი) საბავშვო ბაღის მშენებლობა </t>
  </si>
  <si>
    <t xml:space="preserve"> ბეჩოს თემის სოფელ მაზერში  არსებული შენობa დანგრევის პირას არის მისული, შენობა ამორტიზებულია და არ არის ხელსყრელი  პირობები სასწავლო პროცესისათვის.   პროექტის განხორციელების შედეგად მივიღებთ  ახლად აშენებულ,თანამედროვე სტანდარტების შესაბამის საბავშვო ბაღს. საბავშვო ბაღები გათვლილია 50 აღსაზრდელზე.  ბენეფიციართა რაოდენობა -28 აღსაზრდელი. საპროექტო-სახარჯთაღრიცხვო დოკუმენტაცია მზად არის. </t>
  </si>
  <si>
    <t>ნაპირსამაგრი ღელის განტვირთვა</t>
  </si>
  <si>
    <t>მულახის ტერიტორიულ ერთეულში სოფ.ჩვაბიანიში ღელის განტვირთვა და ქვის გაბიონების მოწყობა</t>
  </si>
  <si>
    <t>მესტიის მუნიციპალიტეტის მერია</t>
  </si>
  <si>
    <t>სამუშაოები დასრულდა</t>
  </si>
  <si>
    <t>მულახის ტერიტორიულ ერთეულში სოფ.ჯაბეშის ღელის განტვირთვა და ქვის გაბიონების მოწყობა</t>
  </si>
  <si>
    <t>ცხუმარის თემში და ბეჩოს თემის სოფ.მაზერში წყლის სისტემების რეაბილიტაცია</t>
  </si>
  <si>
    <t>ტენდერი არ შედგა</t>
  </si>
  <si>
    <t>წყლის სისტემების მოწყობა</t>
  </si>
  <si>
    <t>ჭუბერის თემში წყლის სისტემების რეაბილიტაცია</t>
  </si>
  <si>
    <t>ამბულატორიების მშენებლობა</t>
  </si>
  <si>
    <t>სოფ.ნაკრის ამბულატორიის მშენებლობა</t>
  </si>
  <si>
    <t>მოხდება შენობების მშენებლობა და მათი კეთილმოწყობა, მოსახლეობას მიეცემა საშუალება მიიღოს შესაბამისი ამბულატორიული მომსახურება, ნორმალურ პირობებში</t>
  </si>
  <si>
    <t>მიმდინარეობს მშენებლობა</t>
  </si>
  <si>
    <t>სოფ.ეცერის ამბულატორიის მშენებლობა</t>
  </si>
  <si>
    <t>სოფ.ლენჯერის ამბულატორიის მშენებლობა</t>
  </si>
  <si>
    <t>ამბულატორიის რეაბილიტაცია</t>
  </si>
  <si>
    <t>სოფ.ლახამულის ამბულატორიის რეაბილიტაცია</t>
  </si>
  <si>
    <t>სოფ.ლატალის ამბულატორიის რეაბილიტაცია</t>
  </si>
  <si>
    <t xml:space="preserve">ჩაუტარდათ რემონტი </t>
  </si>
  <si>
    <t>სოფ.ხაიშის ამბულატორიის რეაბილიტაცია</t>
  </si>
  <si>
    <t>სოფ.ჭუბერის ამბულატორიის რეაბილიტაცია</t>
  </si>
  <si>
    <t>სოფ.მულახის ამბულატორიის რეაბილიტაცია</t>
  </si>
  <si>
    <t>სოფ.ცხუმარის ამბულატორიის რეაბილიტაცია</t>
  </si>
  <si>
    <t>სოფ.კალა ამბულატორიის რეაბილიტაცია</t>
  </si>
  <si>
    <t>სოფ.უშგული ამბულატორიის რეაბილიტაცია</t>
  </si>
  <si>
    <t>სოფ.წვირმის ამბულატორიის რეაბილიტაცია</t>
  </si>
  <si>
    <t>სოფ.ბეჩოს ამბულატორიის რეაბილიტაცია</t>
  </si>
  <si>
    <t>სკოლების პროგრამა 2019 წ</t>
  </si>
  <si>
    <t>განათლების სისტემა</t>
  </si>
  <si>
    <t>სკოლების რეაბილიტაცია</t>
  </si>
  <si>
    <t>ს. კალის საჯარო სკოლის რეაბილიტაცია</t>
  </si>
  <si>
    <t>გადაიხურა  საჯარო სკოლის შენობა</t>
  </si>
  <si>
    <t>ს.მულახი  (მუჟალი) საჯარო სკოლის რეაბილიტაცია</t>
  </si>
  <si>
    <t>მოეწყო სველი წერტილები საკანალიზაციო სისტემით და მოეწყობა წყალგაყვანილობის ქსელი</t>
  </si>
  <si>
    <t>ს. ლენჯერის N-2 საჯარო სკოლის რეაბილიტაცია</t>
  </si>
  <si>
    <t>ს.ლატალის საჯარო სკოლის რეაბილიტაცია</t>
  </si>
  <si>
    <t>მოეწყობა სველი წერტილები საკანალიზაციო სისტემით და გამოიცვალა ელექტროგაყვანილობა</t>
  </si>
  <si>
    <t>ს.ფარის საჯარო სკოლის რეაბილიტაცია</t>
  </si>
  <si>
    <t xml:space="preserve">                                                                                     რეგიონში განსახორციელებელი პროექტების ფონდის (რგპფ) პროექტები 2018-2020 წლებში</t>
  </si>
  <si>
    <t>2.1 მხარის საგზაო ინფრასტრუქტურის (შიდასახელმწიფოებრივი და ადგილობრივი მნიშვნელობის,მათ შორის სასოფლო გზები)არარეაბილიტირებული ნაწილის,მისი პრიორიტეტული გზების რეაბილიტაცია</t>
  </si>
  <si>
    <t>სენაკის მუნიციპალიტეტში ქალაქის ქუჩების რეაბილიტაცია</t>
  </si>
  <si>
    <t>ქალაქში ქუჩების კეთილდღეობა,მოასფალტირება,რის გამოც მკვეთრად გაიზრდება მოსახლეობის კეთილდღეობა გზებზე გადაადგილება გაადვილდება</t>
  </si>
  <si>
    <t>სენაკის მუნიციპალიტეტი</t>
  </si>
  <si>
    <t>სენაკის მუნიციპალიტეტის მერია</t>
  </si>
  <si>
    <t>აღნიშნული პროექტის განხორციელება ხელს შეუწყობს ქალაქის ქუჩების დაზიანებული ნაწილის რეაბილიტაციას,საგზაო ინფრასტრუქტურის მოწესრიგებას,ავტოსატრანსპორტო საშუალებების უსაფრთხო გადაადგილებას. ამ პროექტით ისარგებლებს მუნიციპალიტეტის მთლიანი მოსახლეობა –50 000 მცხოვრები.</t>
  </si>
  <si>
    <t>სენაკის მუნიციპალიტეტის თემებში ასფალტობეტონის საფარის მოწყობა</t>
  </si>
  <si>
    <t>თემებში საავტომობილო გზების კეთილ მოწყობა,მოასფალტირება რის გამოც მკვეთრად გაიზრდება მოსახლეობის კეთილდღეობა,გზებზე გადაადგილება გაადვილდება</t>
  </si>
  <si>
    <t>სენაკის მუნიციპალიტეტის თემები</t>
  </si>
  <si>
    <t>გზების ასფალტირებით გაუმჯობესდება თემების ინფრასტრუქტურა, მოსახლეობას მიეცემა შეუფერხებელი გადაადგილების საშუალება,როგორც ფეხით ასევე ავტომანქანით. პროექტის განხორციელებით ისარგებლებს მუნიციპალიტეტის 35 000 მოსახლე და სტუმარი.</t>
  </si>
  <si>
    <t>2.7 ურბანული ინფრასტრუქტურის განვითარება.მუნიციპალური ცენტრების ინფრასტრუქტურული იერსახის გაუმჯობესებისა და არქიტექტურული სამშენებლო სფეროს რეგულირების ქმედითი სისტემის ჩამოყალიბება</t>
  </si>
  <si>
    <t>ქალაქში ტროტუარებისა და ბორდიურების მოწყობისა და აღდგენის სამუშაოები</t>
  </si>
  <si>
    <t>ქალაქის ინფრასტრუქტურის გაუმჯობესება,მისი იერ-სახის ამაღლება თანამედროვე დონეზე</t>
  </si>
  <si>
    <t>პროექტის განხორციელებით გაუმჯობესდება ქალაქის იერ–სახე, კომფორტული გახდება ფეხითმოსიარულეთა გადაადგილება.ტროტუარებით ისარგებლებს დაახლოებით 25 000 როგორც ადგილობრივი მაცხოვრებლი ასევე ჩამოსული სტუმარი.</t>
  </si>
  <si>
    <t>13.ქმედითი გარემოსდაცვითი საქმიანობის განხორციელება</t>
  </si>
  <si>
    <t>13.3 ნაპირსამაგრი ღონისძიების გეგმის შემუშავება და განხორციელება</t>
  </si>
  <si>
    <t>სანიაღვრე არხების სისტემის რეაბილიტაცია</t>
  </si>
  <si>
    <t>არხების და ღელეების კალაპოტის გამაგრება ტერიტორიების წყლის ნაკადისგან და ღვარცოფებისგან დაცვა</t>
  </si>
  <si>
    <t>ქალაქში არსებული სანიაღვრე არხების უმეტესი ნაწილი მოითხოვს კალაპოტის გამაგრებას წყლის ნაკადისაგან და ღვარცოფისაგან  და საცხოვრებელი სახლების დატბორვისაგან თავდასაცავად.  ამ პროექტის განხორციელება სარგებლობას მოუტანს 5 500 მაცხოვრებელს.</t>
  </si>
  <si>
    <t>ბიბლიოთეკებისა და კულტურის სახლების რეაბილიტაცია</t>
  </si>
  <si>
    <t>მუნიციპალიტეტში ბიბლიოთეკებისა და კულტურის ობიექტების იერსახის გაუმჯობესება</t>
  </si>
  <si>
    <t>აღნიშნული პროექტის განხორციელებით სენაკს შეემატება ახალი კეთილმოწყობილი თანამედროვე სტანდარტებით აგებული საბავშვო ბაგა-ბაღის შენობა, სადაც სკოლამდელი აღზრდის ბავშვები მიიღებენ საჭირო და კვალიფიციურ განათლებას.</t>
  </si>
  <si>
    <t>მრავალბინიანი კორპუსების რეაბილიტაცია(გადახურვა, ფასადები, ეზოს კეთილმოწყობა)</t>
  </si>
  <si>
    <t>აღნიშნული სამუშაოების განხორციელებით კეთილმოეწობა ქალაქის იერსახე, გაუმჯობესდება დასასვენებელი ადგილები. პროექტი იმუშავებს ზედმეტი ხარჯების გარეშე 5 წლის განმავლობაში. ამ სიკეთით ისარგებლებს 50 000 მოსახლე.</t>
  </si>
  <si>
    <t>11. სოციალური უზრუნველყოფისა და ჯანმრთელობის  დაცვის ქმედითი სისტემის ჩამოყალიბება</t>
  </si>
  <si>
    <t>11.8 სასწრაფო დახმარების ბრიგადების აღჭურვილობის განახლება თანამედროვე სტანდარტების შესაბამისად</t>
  </si>
  <si>
    <t>სსიპ საგანგებო სიტუაციების კოორდინაციისა და გადაუდებელი დახმარების ცენტრის სასწრაფო სამედიცინო დახმარების რაიონული სამსახურის შენობის მშენებლობა</t>
  </si>
  <si>
    <t>პროექტის განხორციელება ხელს შეუწყობს სასწრაფო სამედიცინო დახმარების გაწევის ხარისხის ამაღლებას</t>
  </si>
  <si>
    <t xml:space="preserve">ქ სენაკი </t>
  </si>
  <si>
    <t>სენაკის მუნიციპალიტეტში უნა აშენდეს ახალი თანამედროვე მოთხოვნების შესაბამისი სასწრაფო დახმარების ცენტრის შენობა. შედეგად უფრო მობილური და ეფექტური გახდება სასწრაფო სამედიცინო დახმარება. პროექტის განხორციელებით ისარგებლებს სრულიად მუნიციპასლიტეტის მოსახლეობა და სტუმარი დაახლოებით 50 000 კაცი.</t>
  </si>
  <si>
    <t>12.განათლების, მეცნიერების, კულტურისა და სპორტის განვითარება</t>
  </si>
  <si>
    <t>ცენტრალური სტადიონის სარემონტო სამუშაოები</t>
  </si>
  <si>
    <t>პროექტის განხორციელება ხელს შეუწყობს ქალაქში ყველა ასაკის ადამიანის ჯანსაღი ცხოვრების წესის დამკვიდრებას</t>
  </si>
  <si>
    <t>ჭყონდიდელის ქუჩაზე არსებული მინი მოედანი ამორტიზებულია და საჭიროებს რეაბილიტაცია-რეკონსტრუქციას. პროექტის განხორციელებით ისარგებლებს 6000 მცხოვრები.</t>
  </si>
  <si>
    <t>ჭყონდიდელის, რუსთაველის (ჟიული შარტავას სახელობის პარკი), რუსთაველის (N7 საჯარო სკოლა) და მშვიდობის (მექანიკური ბინები)  ქუჩაზე არსებული მინი მოედნის რეაბილიტაცია</t>
  </si>
  <si>
    <t>აღნიშნული მოედნების რეკონსტრუქცია და განახლება ხელს შეუწყობს ქალაქის მოსახლეობაში ჯანსაღი ცხოვრების წესის დამკვიდრებას. ამ პროექტით ისარგებლებს დაახლოებით 6 000 ბენეფიციარი.</t>
  </si>
  <si>
    <t>რკინიგზის სადგურის მოედნის რეაბილიტაცია</t>
  </si>
  <si>
    <t>აღნიშნული მოედნის რეკონსტრუქცია და განახლება ხელს შეუწყობს ქალაქის იერსახის გაუმჯობესებას. ამ პროექტით ისარგებლებს დაახლოებით 6 000 ბენეფიციარი.</t>
  </si>
  <si>
    <t>ცენტრალური სტადიონის რეაბილიტაცია</t>
  </si>
  <si>
    <t>ცენტრალური სტადიონის შენობა ნაგებობები ამორტიზებულია და საჭიროებს რეაბილიტაცია-რეკონსტრუქციას. პროექტის განხორციელებით ისარგებლებს 20 000 მცხოვრები.</t>
  </si>
  <si>
    <t>ჭავჭავაძის ქუჩაზე გაზონების განაშენიანება</t>
  </si>
  <si>
    <t>ჭავჭავაძის ქუჩის რეაბილიტაციის შედეგად ქუჩის ორივე მხარეს მოეწყო გამწვანების ზოლი. აუცილებელია გაზონების განაშენიანება მრავალწლიანი ხეებით, რითაც გაუმჯობესდება ქალაქის იერსახე.</t>
  </si>
  <si>
    <t>ცენტრალური პარკის რეაბილიტაცია</t>
  </si>
  <si>
    <t>ქალაქის ცენტრალური პარკის ტერიტორია მოითხოვს განახლებას და რეაბილიტაციას, რითაც გაუმჯობესდება ქალაქის იერსახე. მოსარგებლეთა რაოდენობა 15 000 კაცი იქნება.</t>
  </si>
  <si>
    <t>საჯარო სკოლების შენობების რეაბილიტაცია</t>
  </si>
  <si>
    <t>სკოლის შენობების ინფრასტრუქტურის განვითარება</t>
  </si>
  <si>
    <t>აღნიშნული პროექტის განხორციელებით მოწესრიგდება სასკოლო შენობის ინფრასტრუქტურა</t>
  </si>
  <si>
    <t>ნოქალაქევის ბალნეოლოგიურ წყლებთან მისასვლელი გზის რეაბილიტაცია</t>
  </si>
  <si>
    <t>ქუთაისის ქუჩაზე ც. დადიანის ქუჩიდან თეკლათის დედათა მონასტრის მიმართულებით გზის რეაბილიტაცია და ორმული შეკეთება</t>
  </si>
  <si>
    <t>300 169.  0</t>
  </si>
  <si>
    <t>315 967.0</t>
  </si>
  <si>
    <t>იუსიტიციის სახლის მიმდებარედ სკვერისა და კალათბურთის მოედნის მოწყობა</t>
  </si>
  <si>
    <t>201 066.00</t>
  </si>
  <si>
    <t>10 582.0</t>
  </si>
  <si>
    <t>211 648.0</t>
  </si>
  <si>
    <t>ნოქალაქევის ადმინისტრაციულ ერთეულში მდინარე ტეხურის ლითონის ხიდთან და ბალნეოლოგიურ წყლებთან  ჩასასვლელი გზების  რეაბილიტაცია</t>
  </si>
  <si>
    <t>359 567.0</t>
  </si>
  <si>
    <t>18 925.0</t>
  </si>
  <si>
    <t>378 492.0</t>
  </si>
  <si>
    <t>ნოქალაქევის სასაფლაოსთან მისასვლელი გზის რეაბილიტაცია</t>
  </si>
  <si>
    <t>სამხედრო ქალაქში დევნილთა დასახლებაში ეზოების და გზის  ასფალტირება</t>
  </si>
  <si>
    <t>147 779.0</t>
  </si>
  <si>
    <t>7 778.0</t>
  </si>
  <si>
    <t>ლეძაძამეს ადმინისტრაციულ ერთეულში ლეგოგიეს უბანში გზის რეაბილიტაცია და კიუვეტის მოწყობა</t>
  </si>
  <si>
    <t>მენჯის ადმინისტრაციულ ერთეულში სოფ. ბათარიის მაშავების უბანში გზის რეაბილიტაცია</t>
  </si>
  <si>
    <t>140 210.0</t>
  </si>
  <si>
    <t>7 379.0</t>
  </si>
  <si>
    <t>147 589.0</t>
  </si>
  <si>
    <t>ჭავჭავაძის ქუჩის გასწვრის სანიაღვრე არხის მოწყობა, კლდიაშვილის და აკ.ელიავას ქუჩების კევთასთან სანიაღვრე არხის რეაბილიტაცია, რუსთაველის ქ.N220-თან ჯებირის ამაღლება, აღმაშენებლის ქუჩის გასწვრივ სანიაღვრე არხის მოწყობა, ცენტრალური საავადმყოფოს ტერიტორიაზე საკანალიზაციო ქსელის რეაბილიტაცია, რუსთაველის ქ.N159-თან ღელე ,,ფიცუ''-ს გადახურვა</t>
  </si>
  <si>
    <t xml:space="preserve">ახალგაზრდობის ხეივნის რეაბილიტაცია რუსთაველის ქუჩიდან ჭავჭავაძის ქუჩამდე </t>
  </si>
  <si>
    <t>143 162.0</t>
  </si>
  <si>
    <t>7535.0</t>
  </si>
  <si>
    <t>150 697.0</t>
  </si>
  <si>
    <t>ა.არჩაიას ქუჩის რეაბილიტაცია</t>
  </si>
  <si>
    <t>57460.0</t>
  </si>
  <si>
    <t>3024.0</t>
  </si>
  <si>
    <t>60 484.0</t>
  </si>
  <si>
    <t>თეფანიას ქუჩაზე ღელე ,,ფიცუ''-ს გასწვრივ საყრდენი კედლის მოწყობა და ჩიხის ასფალტირება</t>
  </si>
  <si>
    <t>ჩხეტიას ქუჩის პირველი ჩიხის რეაბილიტაცია</t>
  </si>
  <si>
    <t>88287.0</t>
  </si>
  <si>
    <t>4647.0</t>
  </si>
  <si>
    <t>92 934.0</t>
  </si>
  <si>
    <r>
      <t xml:space="preserve">ჭავჭავაძის </t>
    </r>
    <r>
      <rPr>
        <sz val="11"/>
        <color theme="1"/>
        <rFont val="Calibri"/>
        <family val="2"/>
        <charset val="204"/>
        <scheme val="minor"/>
      </rPr>
      <t>35-ში მდებარე რვასართულიანი კორპუსის ფასადების რეაბილიტაცია</t>
    </r>
  </si>
  <si>
    <t>145836.0</t>
  </si>
  <si>
    <t>7676.0</t>
  </si>
  <si>
    <t>153 512.0</t>
  </si>
  <si>
    <t>ძმათა სასაფლაოსა და ქალაქის დამაკავშირებელი უმოკლესი გზა ფეხით მოსაიარულეთათვის</t>
  </si>
  <si>
    <t>ფალიაშვილის და ძმ.კანკავების ქუჩების დამაკავშირებელი ას საფეხურიანი კიბის რეკონსტრუქცია-რეაბილიტაცია</t>
  </si>
  <si>
    <t>122 865.0</t>
  </si>
  <si>
    <t>6467.0</t>
  </si>
  <si>
    <t>129 332.0</t>
  </si>
  <si>
    <t>რუსთაველის ქუჩიდან ყოფილ საკირემდე ტროტუარისა და ბორდიურის მოწყობა</t>
  </si>
  <si>
    <t>სტალინის ქუჩაზე, შხეფის სასაფლაოს მიმდებარედ, მთავარანგელოზთა სახელობის ეკლესიის წინ ტროტუარის მოწყობა მონოლითური რკ. ბეტონით</t>
  </si>
  <si>
    <t>115 156.0</t>
  </si>
  <si>
    <t>6 061.0</t>
  </si>
  <si>
    <t>121 217.0</t>
  </si>
  <si>
    <t>სამხედრო ქალაქის ტერიტორიის მიმდებარედ არსებული ქალაქის ცენტრალური კოლექტორის რეაბილიტაცია</t>
  </si>
  <si>
    <t>40 115.0</t>
  </si>
  <si>
    <t>2 111.0</t>
  </si>
  <si>
    <t>42 226.0</t>
  </si>
  <si>
    <t>ჭავჭავაძის ქუჩიდან რკინიგზის მაგისტრალამდე სანიაღვრე არხზე რკ. ბეტონის ჯებირის მოწყობა (არხის ორივე მხარეს).</t>
  </si>
  <si>
    <t>106 080.0</t>
  </si>
  <si>
    <t>,,ძმათა სასაფლაოს" შიდა გზის ასფალტირება და სანიაღვრე არხის მოწყობა.</t>
  </si>
  <si>
    <t>ბორჯომის ქუჩის (ჩიხით) რეაბილიტაცია</t>
  </si>
  <si>
    <t xml:space="preserve">ახალსოფლის ადმინისტრაციული ერთეულის სოფ. ისულაში მდ. რიონის მარჯვენა სანაპიროზე მოწყობილი ქვანაყარი ბერმის ამაღლება 1მ-მდე და არსებული ნაპირსამაგრის გაგრძელება            </t>
  </si>
  <si>
    <t>საყოფაცხოვრებო ინფრასტრუქტურის გაუმჯობესება</t>
  </si>
  <si>
    <t>საკანალიზაციო სისტემის მოწესრიგება</t>
  </si>
  <si>
    <t>რუსთაველის N126-ში მრავალბინიანი საცხოვრებელი კორპუსის საკანალიზაციო სისტემის რეაბილიტაცია</t>
  </si>
  <si>
    <t>მოსახლეობაში ანტისანიტარიული ღონისძიებების განხორციელება</t>
  </si>
  <si>
    <t>მშვიდობის N223 (ხალიჩების კორპუსი), ჭავჭავაძის N35 კორპუსის მიმდებარედ, სამხედრო ქალაქში, რუსთაველის N126 კორპუსის მიმდებარედ, N1 საჯარო სკოლის (კალათბურთის მოედანი) მინი სპორტული მოედნების რეაბილიტაცია-მოწყობა</t>
  </si>
  <si>
    <t xml:space="preserve"> ქიაჩელისა და ტაბიძის ქუჩების რეაბილიტაცია (სანიაღვრე არხებით)</t>
  </si>
  <si>
    <t xml:space="preserve">სოფ.ზანის საკვაშილაოს უბნის გზის ბეტონის საფარის მოწყობა </t>
  </si>
  <si>
    <t>ძვ.სენაკის ადმინისტრაციული ერთეულში საჩიქობაოს უბანში მუზეუმამდე მისასვლელი გზის ბეტონის საფარის მოწყობა</t>
  </si>
  <si>
    <t>ხორშის ცენტრამდე გზის ასფალტირება</t>
  </si>
  <si>
    <t>მენჯი-სახარბედიოს დამაკავშირებელი გზის რეაბილიტაცია (ძველი გზა)</t>
  </si>
  <si>
    <t>მენჯის ადმინისტრაციული ერთეულის სოფ. სახარბედიოში თხილის საამქროსთან  (სასაფლაოს წინ)გამავალი გზის ბეტონის საფარის მოწყობა</t>
  </si>
  <si>
    <t>ნოსირი სანაყინეს გვერდით ქუჩის ასფალტირება</t>
  </si>
  <si>
    <t>ქ.სენაკი რუსთაველის   #170 #182 #239 #241 #245 #247 #251 ქუჩაზე მდებარე კორპუსების ფასადების (7 კორპუსი) რეაბილიტაცია (3500კვმ.მ)</t>
  </si>
  <si>
    <t>ძვ.სენაკის ცენტრის კეთილმოწყობა ცენტრამდე, ტროტუარის მოწყობა ორივე მხარეს და საბავშვო ბაღამდე გზის ასფალტირება</t>
  </si>
  <si>
    <t>მენჯის ადმ.ერთეულის სოფ.საგაბესკირიოს გზის ბეტონის საფარის მოწყობა (4,20 x 650)</t>
  </si>
  <si>
    <t>ბორჯომის ქუჩისა და ჩიხის რეაბილიტაცია</t>
  </si>
  <si>
    <t>აღმაშენებლის ქუჩაზე საკირასთან, შხეფში სტალინის ქუჩის მიმდებარედ (სახოკიას ქუჩის დასაწყისი), მე-3 საჯარო სკოლის მეორე კორპუსთან  არსებული მინი მოედნების რემონტი</t>
  </si>
  <si>
    <t>მშვიდობის N105 და N111 ბინების მიმდებარე ტერიტორიისა და ეზოების კეთილმოწყობა</t>
  </si>
  <si>
    <t>თეკლათის ადმინისტრაციულ ერთეულში რკინიგზის გასწვრივ გზის ასფალტირება (ღვალაძის ქუჩა)</t>
  </si>
  <si>
    <t>ხორში, საგუგუნაოს უბანში ხიდამდე მისასვლელი გზის ბეტონის საფარის მოწყობა</t>
  </si>
  <si>
    <t>ლეძაძამეს ადმინისტრაციულ ერთეულში სოფ.კვაუთში მდ.ტეხურზე ბეწვის ხიდის მოწყობა</t>
  </si>
  <si>
    <t>კანკიას 1 შესახვევის რეაბილიტაცია</t>
  </si>
  <si>
    <t>შელეგიას ქუჩის რეაბილიტაცია</t>
  </si>
  <si>
    <t>ლეძაძამეს ადმინისტრაციულ ერთეულში სოფ.კვაუთში ეკლესიამდე მისასვლელი გზის ბეტონის საფარის მოწყობა</t>
  </si>
  <si>
    <t>დ. თავდადებულის ქუჩის რეაბილიტაცია</t>
  </si>
  <si>
    <t>ქალაქის ცენტრალური ქუჩების ორმული შეკეთება</t>
  </si>
  <si>
    <t>აღმაშენებლის ქუჩაზე არსებული რკინიგზის ქვეშ გასასვლელზე  ხიდის რეკონსტრუქცია და ნაფეტვარიძის ქუჩის რეაბილიტაცია (დეპოს მიმართულებით)</t>
  </si>
  <si>
    <t>უშაფათის ადმინისტრაციულ ერთეულში ხიდის რეაბილიტაცია</t>
  </si>
  <si>
    <t>ნოქალაქევში მუზეუმ ნაკრძალის მიმდებარედ პარკინგის ასფალტირება</t>
  </si>
  <si>
    <t>ჭავჭავაძის ქუჩის ასფალტირება სამხატვრო გალერიიდან ხორავას ქუჩამდე</t>
  </si>
  <si>
    <t>საკალანდარიშვილო სასაფლაოს შიდა გზის რეაბილიტაცია</t>
  </si>
  <si>
    <t>შალვა დადიანის ქუჩის ასფალტის საფარის მოწყობა</t>
  </si>
  <si>
    <t>ჯამი:</t>
  </si>
  <si>
    <t xml:space="preserve">                                                                                                                    მუნიციპალიტეტის ბიუჯეტიდან დასაფინანსებელი პროექტები 2018-2020 წლებში</t>
  </si>
  <si>
    <t>12.4 კულტურული ინფრასტრუქტურის რეაბილიტაცია და განვითარება</t>
  </si>
  <si>
    <t>ქ. სენაკი, ჯიხას ქუჩაზე N 5 საბავშვო ბაგა-ბაღის მშენებლობა</t>
  </si>
  <si>
    <t>აღნიშნული პროექტის განხორციელებას დიდი მნიშვნელობა აქვს სკოლამდელი ასაკის ბავშვთა მდგომარეობის გასაუმჯობესებლად. იგი ხელმისაწვდომია ყველა ბავშვისათვის</t>
  </si>
  <si>
    <t>ქ. სენაკი, აკ. ელიავას ქუჩა</t>
  </si>
  <si>
    <t>ჭყონდიდელის ქუჩაზე არსებული მინი მოედნის რეაბილიტაცია</t>
  </si>
  <si>
    <t>აღნიშნული მოედნის რეკონსტრუქცია და განახლება ხელს შეუწყობს ქალაქის მოსახლეობაში ჯანსაღი ცხოვრების წესის დამკვიდრებას. ამ პროექტით ისარგებლებს დაახლოებით 6 000 ბენეფიციარი.</t>
  </si>
  <si>
    <t xml:space="preserve"> მინი სპორტული მოედნების რეაბილიტაცია</t>
  </si>
  <si>
    <t>პროექტირების ხარჯები</t>
  </si>
  <si>
    <t>საზედამხედველო ხარჯები</t>
  </si>
  <si>
    <t>სხვა პროექტები 2018-2020 წწ</t>
  </si>
  <si>
    <t>ძვ. სენაკის ადმინისტრაციული ერთეულის სოფ. II ნოსირის საკერძაიო-საკირცხალიოს გზის რეაბილიტაცია</t>
  </si>
  <si>
    <t>თემებში საავტომობილო გზების კეთილმოწყობის გამო მკვეთრად გაიზრდება მოსახლეობის კეთილდღეობა, გზებზე გადაადგილება გაადვილდება</t>
  </si>
  <si>
    <t>ძვ. სენაკის ადმინ.ერთეული, სოფ. II ნოსირი</t>
  </si>
  <si>
    <t>აღნიშნული გზა გაუვალია და მაღალი გამავლობის ტრანსპორტის გარეშე მასზე გადაადგილება შეუძლებელია. პროექტის განხორციელებით ისარგებლებს 2000 მოსახლე და სტუმარი</t>
  </si>
  <si>
    <t>ქალაქის კეთილმოწყობის სამუშაოები: (ქალაქის საერთო საცხოვრებელი სახლების ეზოების კეთილმოწყობა)</t>
  </si>
  <si>
    <t>ქალაქში ტროტუარებისა და ბორდიურების მოწყობისა და აღდგენის სამუშაოები( აკ. ელიავას ქუჩის ორივე მხარეს გ. ღვინჯილიას ქუჩის მიმართულებით)</t>
  </si>
  <si>
    <t>ქალაქის სანიაღვრე არხების  რეაბილიტაცია</t>
  </si>
  <si>
    <t xml:space="preserve"> ქ. სენაკის ჯიხას ქუჩაზე  N 5 ბაგა-ბაღის მშენებლობა</t>
  </si>
  <si>
    <t>ქ. სენაკი, მშვიდობის ქუჩა</t>
  </si>
  <si>
    <t>10.კომუნალური და სხვა საზოგადოებრივი მომსახურებების მოწესრიგება</t>
  </si>
  <si>
    <t>10.2,10.3 მუნიციპალურ ცენტრებში, დაბებსა და საკურორტო დასახლებებშისაკანალიზაციო სისტემების მოწესრიგება.საწარმოო და საყოფაცხოვრებო ჩამდინარე წყლების გამწმენდი ნაგებობების მშენებლობა</t>
  </si>
  <si>
    <t>ქ.სენაკის საკანალიზაციო ქსელისა და გამწმენდი ნაგებობების მშენებლობისათვის საპროექტო დოკუმენტაციის შედგენა</t>
  </si>
  <si>
    <t>ამ პროექტის განხორციელებით ამაღლდება და გაუმჯობესდება მოსახლეობის სოციალური პირობები და კეთილდღეობა.გასუფთავდება გარემო და ადამიანთა დაავადმყოფების საფრთხე მინიმუმამდე შემცირდება</t>
  </si>
  <si>
    <t>ქ.სენაკის მუნ იციპალიტეტი</t>
  </si>
  <si>
    <t>ქალაქ სენაკში საკანალიზაციო სისტემისა და გამწმენდი ნაგებობის უქონლობის გამო ხშირია მდინარეებისა და ღელეების დაბინძურება. აუცილებლობას წარმოადგენს კანალიზაციის მშენებლობის  საწარმოებლად პროექტისა და  ხარჯთაღრიცხვის შემუშავება.კანალიზაციის მოწესრიგებით ისარგებლებს 28 000–მდე მცხოვრები.</t>
  </si>
  <si>
    <t>რუსიას ქუჩაზე საბავშვო ბაგა-ბაღის მშენებლობა</t>
  </si>
  <si>
    <t>საბავშვო ბაღების რეაბილიტაცია</t>
  </si>
  <si>
    <t>სტიქიის პრევენციის სახელმწიფო პროგრამის დამტკიცების პროგრამა 2019-2020 წ</t>
  </si>
  <si>
    <t>2.1 სტიქიის თვიდან ასაცილებლად წინასწარი ზომების მისაღებად სტიქიის შედეგად მოსალოდნელი ზიანის შემცირება</t>
  </si>
  <si>
    <t xml:space="preserve">ქ.სენაკში, ქალაქის ცენტრალური კოლექტორის ამოწმენდა/კალაპოტის გამაგრება გაბიონით </t>
  </si>
  <si>
    <t>გაუმჯობესდება წყალგამტარიანობა, თავიდან იქნება აცილებული წყალდიდობა</t>
  </si>
  <si>
    <t>ქ. სენაკი</t>
  </si>
  <si>
    <t>ქ.სენაკის ცენტრში ქუთაისისა და თეფანიას ქუჩების გასწვრივ რკინაბეტონის მაგისტრალზე ღელე ,,ფიცუ''-ს ამოწმენდა და ქ.სენაკის ცენტრში დაზიანბეული რკ.ბეტონის ჯებირების გამაგრება-მოწყობა</t>
  </si>
  <si>
    <t>ქ.სენაკი</t>
  </si>
  <si>
    <t>ქ.სენაკში, ჩხეტიას ქუჩიდან მდინარე ტეხურამდე ღელე ,,ფიცუ''-ს კალაპოტის ამოწმენდა</t>
  </si>
  <si>
    <t>ქ.სენაკში ქავთარაძის და კოლხეთის ქუჩების გასწვრივ გამავალი ღელეების ამოწმენდა ჯებირების და ხიდბოგირების მოწყობა-რეაბილიტაცია</t>
  </si>
  <si>
    <t>მშვიდობის N105-დან შონიას ქუჩის შესახვევამდე და სასწრაფო სამედიფინო დახმარების შენობის მიმდებარედ არხების რეაბილიტაცია</t>
  </si>
  <si>
    <t>4</t>
  </si>
  <si>
    <t>11</t>
  </si>
  <si>
    <t>აღმაშენებლის ქუჩაზე (საკირესთან) ღელე ,,ხაბაზეთის'' ამოწმენდა და დაზიანებული ჯებირების აღდგენა</t>
  </si>
  <si>
    <t>ჭავჭავაძის ქუჩიდან რკინიგზის მაგისტრალამდე (თხილის ახალი ქარხანა) სანიაღვრე არხის რკ.ბეტონის ჯებირის მოწყობა</t>
  </si>
  <si>
    <t>,,გალფის'' აგს-სთან და ყოფილ ნავთობბაზასთან გამავალი სანიაღვრე არხების რეაბილიტაცია</t>
  </si>
  <si>
    <t xml:space="preserve">კანკიას ქუჩის პირველ შესახვევში (ჭოჭუას ოჯახთან)  გამავალი არხის ჯებირის მოწყობა </t>
  </si>
  <si>
    <t>ხორავას ქუჩიდან რკინიგზის ხიდამდე ღელე ,,ფიცუს'' ჯებირების ამაღლება და რუსთაველის N161-169-თან ტროტუარის ქვეშ გამავალი არხის რეაბილიტაცია</t>
  </si>
  <si>
    <t>სამხედრო ქალაქის ტერიტორიის მიმდებარედ ქალაქის ცენტრალური კოლექტორის ნაპირის გამაგრება</t>
  </si>
  <si>
    <t>სამხედრო ქალაქიდან (რკინიგზის გასწვრივ) კეცხოველის ქუჩის მიმართულებით სანიაღვრე არხის რეაბილიტაცია</t>
  </si>
  <si>
    <t>11.8 მოსახლეობის სოციალური უზრუნველყოფისა და ჯანმრთელობის დაცვის გაუმჯობესება</t>
  </si>
  <si>
    <t>საექიმო ამბულატორიის რეაბილიტაცია სოფ. ზანაში</t>
  </si>
  <si>
    <t>ზანა</t>
  </si>
  <si>
    <t>საექიმო ამბულატორიის რეაბილიტაცია სოფ. ნოსირში</t>
  </si>
  <si>
    <t>ნოსირი</t>
  </si>
  <si>
    <t>საექიმო ამბულატორიის რეაბილიტაცია  სოფ. ეკში</t>
  </si>
  <si>
    <t>ეკი</t>
  </si>
  <si>
    <t>საექიმო ამბულატორიის რეაბილიტაცია სოფ. ზემო ფოცხოში</t>
  </si>
  <si>
    <t>ზემო ფოცხო</t>
  </si>
  <si>
    <t>ნოქალაქევის ამბულატორიის სახურავისა და შიდა სარემონტო სამუშაოები</t>
  </si>
  <si>
    <t>ნოქალაქევი</t>
  </si>
  <si>
    <t>9</t>
  </si>
  <si>
    <t>გაუმჯობესდება მოსახლეობის სამედიცინო მოსახლეობის პირობები</t>
  </si>
  <si>
    <t>ძვ. სენაკის ამბულატორიის შიდა რემონტი (კარ-ფანჯრების გამოცვლა)</t>
  </si>
  <si>
    <t>ძვ. სენაკი</t>
  </si>
  <si>
    <t>ძვ. სენაკის ადმ. ერთეულის სოფ. მეორე ნოსირში ახალი ამბულატორიის აშენება</t>
  </si>
  <si>
    <t>ამჟამად სოფელს არ გააჩნია ამბულატორიის შენობა და  ის განთავსებულია კერძო სახლში</t>
  </si>
  <si>
    <t>ახალსოფლის ამბულატორიის სრული რეაბილიტაცია</t>
  </si>
  <si>
    <t>ახალსოფელი</t>
  </si>
  <si>
    <t>ამბულატორიის შენობა სრულად ამორტიზირებულია და საჭიროებს ახლის აშენებას</t>
  </si>
  <si>
    <t>მენჯის ამბულატორიის სრული რეაბილიტაცია</t>
  </si>
  <si>
    <t>მენჯი</t>
  </si>
  <si>
    <t>ხორშის ამბულატორიის სახურავის შეკეთება და შიდა რემონტი</t>
  </si>
  <si>
    <t>ხორში</t>
  </si>
  <si>
    <t>თეკლათის ამბულატორიის კარ-ფანჯრების გამოცვლა</t>
  </si>
  <si>
    <t>თეკლათი</t>
  </si>
  <si>
    <t>გეჯეთის ამბულატორიისთვის ტექნიკური წყლის მიწოდება</t>
  </si>
  <si>
    <t>გეჯეთი</t>
  </si>
  <si>
    <t>სკოლების რეაბილიტაციის პროგრამა</t>
  </si>
  <si>
    <t>მე-2  საჯარო სკოლის ტერიტორიაზე არსებული შენობის (ყოფილი მუზეუმი) დემონტაჟი, სპორტული დარბაზის მსენებლობა და საპირფარეშორების შენობაში შეტანა</t>
  </si>
  <si>
    <t>გაუმჯობესდება სკოლის ინფრასტრუქტურა</t>
  </si>
  <si>
    <t>მე-7 საჯარო სკოლის სპორტული დარბაზის რეაბილიტაცია და შ.შ.მ. პირებისთვის საპირფარეშოს მოწყობა</t>
  </si>
  <si>
    <t>ზემო ჭალადიდი</t>
  </si>
  <si>
    <t>ზ. ჭალადიდის სკოლის საპირფარეშოს გარე ქსელის მოწყობა სეპტიკით</t>
  </si>
  <si>
    <t>ზანის სკოლის სპორტ-დარბაზის და მინი სტადიონის რეაბილიტაცია და საპირფარეშოს შეტანა</t>
  </si>
  <si>
    <t>კოტიანეთის სკოლის გათბობის მოწყობა</t>
  </si>
  <si>
    <t>ნოქალაქევის სკოლის გათბობის გაზზე გადაყვანა</t>
  </si>
  <si>
    <t>ხორშის საჯარო სკოლაში საპირფარეშოების შენობაში შეტანა</t>
  </si>
  <si>
    <t>უშაფათი</t>
  </si>
  <si>
    <t>უშაფათის საჯარო სკოლის საპირფარეშოს მოწყობა, სპორტ დარბაზის რეაბილიტაცია და საწრეტი სისტემის (დრენაჟი) მოწყობა</t>
  </si>
  <si>
    <t>ფოცხო</t>
  </si>
  <si>
    <t>ზემო ფოცხოს საჯარო სკოლის საპირფარეშოს შენობაში შეტანა</t>
  </si>
  <si>
    <t>ახალსოფლის საჯარო სკოლის საპირფარეშოს შენობაში შეტანა</t>
  </si>
  <si>
    <t>გეჯეთის საჯარო სკოლის საპირფარეშოს შენობაში შეტანა</t>
  </si>
  <si>
    <t>მე-3 საჯარო სკოლის მე-2 კორპუსის სპორტ-დარბაზის რეაბილიტაცია. ინტერიერის, ფასადის, გარე ტერიტორიის და შ.შ.მ. პირების საპირფარეშოს მოწყობა</t>
  </si>
  <si>
    <t>ნოსირის საჯარო სკოლაში შ.შ.მ. პირებისთვის საპირფარეშოსა და გარე  კანალიზაციის ქსელის მოწყობა</t>
  </si>
  <si>
    <t>მენჯის საჯარო სკოლაში შ.შ.მ. პირებისთვის საპირფარეშოსა და გარე  კანალიზაციის ქსელის მოწყობა</t>
  </si>
  <si>
    <t>2019  წელი</t>
  </si>
  <si>
    <t>2020  წელი</t>
  </si>
  <si>
    <t>2021  წელი</t>
  </si>
  <si>
    <t>რეგიონში განსახორციელებელი პროექტების ფონდის (რგპფ) პროექტები 2015-2016-2017-2018-2019-2020 წლებში</t>
  </si>
  <si>
    <t>მიზანი:  2. საბაზისო ინფრასტრუქტურის გაუმჯობესება</t>
  </si>
  <si>
    <t>ამოცანა: 2. 1.  მხარის საგზაო ინფრასტრუქტურის (შიდასახელმწიფოებრივი და ადგილობრივი მნიშვნელობის, მათ შორის სასოფლო გზები) არარეაბილიტირებული ნაწილის, მისი პრიორიტეტული გზების რეაბილიტაცია</t>
  </si>
  <si>
    <t>სოფ. ნაკიანის ცენტრალური გზის რეაბილიტაცია</t>
  </si>
  <si>
    <t xml:space="preserve">საგზაო ინფრასტრუქტურის გაუმჯობესება. ისარგებლებს 1000-მდე ბენეფიციარი.   </t>
  </si>
  <si>
    <t>ჩხოროწყუს მუნიციპალიტეტი, ს. ნაკიანი</t>
  </si>
  <si>
    <t>24.11.</t>
  </si>
  <si>
    <t>02.02.</t>
  </si>
  <si>
    <t>02.08.</t>
  </si>
  <si>
    <t>მუნიციპალიტეტის გამგეობა</t>
  </si>
  <si>
    <t xml:space="preserve"> მიზანი : 12.განათლების, მეცნიერების, კულტურისა და სპორტის განვითარება  </t>
  </si>
  <si>
    <t>ამოცანა: 12.1 სკოლამდელი აღზრდის დაწესებულებების ინფრასტრუქტურის სრული რეაბილიტაცია თანამედროვე სტანდარტების შესაბამისად და პედაგოგების/ადმინისტრაციული პერსონალი კვალიფიკაციის ამაღლების ქმედითი სისტემის ჩამოყალიბება</t>
  </si>
  <si>
    <t>ჩხოროწყუს მუნიციპალიტეტი სოფ. პირველი ჭოღა</t>
  </si>
  <si>
    <t>სკოლამდელი აღზრდის დაწესებულებების ინფრასტრუქტურის სრული რეაბილიტაცია თანამედროვე სტანდარტების შესაბამისად.ისარგებლებს 200-მდე ბენეფიციარი.</t>
  </si>
  <si>
    <t>23.06.</t>
  </si>
  <si>
    <t>24.12.</t>
  </si>
  <si>
    <t>სოფ.  პირველ ახუთში  ახალი საბავშვო  ბაღის  მშენებლობა.</t>
  </si>
  <si>
    <t>ჩხოროწყუს მუნიციპალიტეტი სოფ. ახუთი</t>
  </si>
  <si>
    <t>23.07.</t>
  </si>
  <si>
    <t>განათლების, მეცნიერების, კულტურისა და სპორტის განვითარება (მიზანი12)</t>
  </si>
  <si>
    <t>ამოცანა 12.1. მუნიციპალიტეტტში კულტურული ინფრასტრუქტურის რეაბილიტაცია და განვითარება</t>
  </si>
  <si>
    <t xml:space="preserve"> სოფ. მუხურში ლაშა გახარიას სახ. მუზეუმის რეაბილიტაცია</t>
  </si>
  <si>
    <t>სახლ-მუზეუმის რეაბილიტაცია დააკმაყოფილებს საზოგადოების მოთხოვნებს, ხელს შეუწყობს ტურიზმის განვიტარებას რეგიონში.</t>
  </si>
  <si>
    <t>ჩხოროწყუს მუნიციპალიტეტი, სოფ. მუხური</t>
  </si>
  <si>
    <t>15.06.</t>
  </si>
  <si>
    <t>05.10.</t>
  </si>
  <si>
    <t>საბაზისო ინფრასტრუქტურის გაუმჯობესება (მიზანი 2)</t>
  </si>
  <si>
    <t>ამოცანა 2.1 მხარის საგზაო ინფრასტრუქტურის (შიდასახელმწიფოებრივი და აგილობრივი მნიშვნელობის, მათ შორის სასოფლო გზები) არარეაბილიტირებული ნაწილის, მისი პრიორიტეტული გზების რეაბილიტაცია. ცენტრალური ხელისუფლებისა და მუნიციპალიტეტების შესაბამისი საქმიანობის სათანადო კოორდინაცია, რათა მათ განახორციელონ თავიანთ კომპეტენციას მიკუთვნებული გზების რეაბილიტაცია.</t>
  </si>
  <si>
    <t>ჩხოროწყუ-ზუგდიდის გზატკეცილიდან სოფ. კირცხის მიმართულებით ასფალტო-ბეტონის საფარის მოწყობა შუა სამეგრელოს გზამდე</t>
  </si>
  <si>
    <t xml:space="preserve">საგზაო ინფრასტრუქტურისა და მოსახლეობის სოციალურ-ეკონომიური დონის გაუმჯობესება </t>
  </si>
  <si>
    <t>ჩხოროწყუს მუნიციპალიტეტი, სოფ. კირცხი</t>
  </si>
  <si>
    <t>ამოცანა 2.7. მუნიციპალური ცენტრების ინფრასტრუქტურული იერსახის გაუმჯობესება</t>
  </si>
  <si>
    <t>მუნიციპალიტეტის ტერიტორიაზე ღამის განათების მოწყობა 11 კმ-ზე</t>
  </si>
  <si>
    <t>მოწესრიგდება ინფრასტრუქტურული იერსახე ქუჩებში , უსაფრთხო გახდება ავტოტრანსპორტისა და ფეხით მოსიარულეთა გადაადგილება</t>
  </si>
  <si>
    <t>ჩხოროწყუს მუნიციპალიტეტი, დაბა ჩხოროწყუ</t>
  </si>
  <si>
    <t>31.07.</t>
  </si>
  <si>
    <t>30.09.</t>
  </si>
  <si>
    <t>proeqti 6000</t>
  </si>
  <si>
    <t>6000 ლარი გაიხარჯა 2015 წელს და შედგენილ იქნა გარე განათების საპროექტო–სახარჯთაღრიცხვო დოკუმენტაციის შედგენაზე ღირებულებით 600 000 ლარი  11 კმ–ზე, აქედან მოწყობილ იქნა  2015 წელს 2 კმ–ზე ღირებულებით 84 000 ლარი.</t>
  </si>
  <si>
    <t>(მიზანი 10). კომუნალური და სხვა საზოგადოებრივი მომსახურეობის მოწესრიგება</t>
  </si>
  <si>
    <t>ამოცანა 10.1. მოსახლეობისათვის ცენტრალური სისტემით  ხარისხიანი სასმელი წყლის უწყვეტი მიწოდება</t>
  </si>
  <si>
    <t>სოფ. მუხურის წყალმომარაგების სისტემის გაუმჯობესება</t>
  </si>
  <si>
    <t>მოსახლეობის უზრუნველყოფა სასმელი წყლით და სოციალურ-ეკონომიკური დონის გაუმჯობესება</t>
  </si>
  <si>
    <t>ჩხოროწყუს მუნიციპალიტეტი, ს. მუხური</t>
  </si>
  <si>
    <t>02.09.</t>
  </si>
  <si>
    <t>(მიზანი 2). საბაზისო ინფრასტრუქტურის გაუმჯობესება</t>
  </si>
  <si>
    <t>ამოცანა 2.1. მხარის საგზაო ინფრასტრუქტურის (შიდასახელმწიფოებრივი და ადგილობრივი მნიშვნელობის, მათ შორის სასოფლო გზები) არარეაბილიტირებული ნაწილის, მისი პრიორიტეტული გზებისრეაბილიტაცია. ცენტრალური ხელისუფლებისა და მუნიციპალიტეტების შესაბამისი საქმიანობის სათანადო კოორდინაცია, რატა მათ განახორციელონ თავიანთ კომპეტენციას მიკუთვნებული გზების რეაბილიტაცია</t>
  </si>
  <si>
    <t>დ. ჩხოროწყუდან სოფ. ლეწურწუმეს მიმართულებით მდ. სქურჩამდე გამოტოვებული 500 მ. გზის მონაკვეთის რეაბილიტაცია</t>
  </si>
  <si>
    <t>საგზაო ინფრასტრუქტურისა და მოსახლეობის სოციალურ-ეკონომიკურიდონის გაუმჯობესება</t>
  </si>
  <si>
    <t>ჩხოროწყუს მუნიციპალიტეტი, სოფ. ლეწურწუმე</t>
  </si>
  <si>
    <t>30.05.</t>
  </si>
  <si>
    <t>(მიზანი 12). განათლების, მეცნიერების, კულტურისა და სპორტის განვითარება</t>
  </si>
  <si>
    <t>ამოცანა 12.1. სკოლამდელი აღზრდის დაწესებულების ინფრასტრუქტურის სრული რეაბილიტაცია ტანამედროვე სტრატეგიების შესაბამისად და პედაგოგების/ადმინისტრაციული პერსონალი კვალიფიკაციის ამაღლების  ქმედითი სისტემის ჩამოყალიბება</t>
  </si>
  <si>
    <t>სოფ. ხაბუმეში ახალი საბავშვო ბაღის მშენებლობა</t>
  </si>
  <si>
    <t>სკოლამდელი აღზრდის დაწესებულებების ინფრასტრუქტურის სრული რეაბილიტაცია, ტანამედროვე სტანდარტების შესაბამისად</t>
  </si>
  <si>
    <t>ჩხოროწყუს მუნიციპალიტეტი, სოფ. ხაბუმე</t>
  </si>
  <si>
    <t>02.03.</t>
  </si>
  <si>
    <t>30.10.</t>
  </si>
  <si>
    <t xml:space="preserve"> პირველი და მეორე ჭოღის დამაკავშირებელი 4 კმ-ზე ასფალტო-ბეტონის საფარის დაგება</t>
  </si>
  <si>
    <t>ჩხოროწყუს მუნიციპალიტეტი, სოფ. ჭოღა</t>
  </si>
  <si>
    <t>03.03.</t>
  </si>
  <si>
    <t>30.08.</t>
  </si>
  <si>
    <t>კირცხი–სარაქონის დამაკავშირებელი გზის ასფალტო–ბეტონის საფარის მოწყობა 2 კმ–ზე</t>
  </si>
  <si>
    <t>სოფ. კირცხში ახალი საბავშვო ბაღის მშენებლობა</t>
  </si>
  <si>
    <t>ცხოროწყუს მუნიციპალიტეტი, სოფ. კირცხი</t>
  </si>
  <si>
    <t>შუქნიშნის მოწყობა, ტროტუარების რეაბილიტაცია, სანიაღვრე არხის მოწყობა, საბავშვო ატრაქციონის მოწყობა, სკვერის რეაბილიტაცია, საინფორმაციო ეკრანის მოწყობა</t>
  </si>
  <si>
    <t>დ. ჩხოროწყუს ჭავჭავაძისა და გობეჩიას ქუჩების გადაკვეთა მოუწესრიგებელია, რაც ქმნის გარკვეულ პრობლემებს. ქუჩების გადაკვეტაზე შესაბამისი შუქნიშნების დაყენების შემთხვევაში თავიდან აცილებული იქნება საავარიო შემთხვევები.</t>
  </si>
  <si>
    <t>ჩხოროწყუს მუნიციპალიტეტი, დ. ჩხოროწყუ</t>
  </si>
  <si>
    <t>25.06.</t>
  </si>
  <si>
    <t>10.10.</t>
  </si>
  <si>
    <t>სოფ. ქვედაჩხოროწყუში ახალი საბავშვო ბაღის მშენებლობა</t>
  </si>
  <si>
    <t>ჩხოროწყუს მუნიციპალიტეტი, სოფ. ქვედაჩხოროწყუ</t>
  </si>
  <si>
    <t>03.09.</t>
  </si>
  <si>
    <t>სოფ. ახუთის ცენტრიდან სოფ. ნოღას მიმართულებით ასფალტო ბეტონის საფარის დაგება</t>
  </si>
  <si>
    <t>ჩხოროწყუს მუნიციპალიტეტი, სოფ.ახუთი</t>
  </si>
  <si>
    <t>420 663</t>
  </si>
  <si>
    <t>22 140</t>
  </si>
  <si>
    <t>03.08.</t>
  </si>
  <si>
    <t>30.12.</t>
  </si>
  <si>
    <t>442 803</t>
  </si>
  <si>
    <t>სოფ. თაიას ცენტრიდან სოფ. ნაფიჩხოვოს ცენტრამდე ასფალტო ბეტონის საფარის დაგება</t>
  </si>
  <si>
    <t>ჩხოროწყუს მუნიციპალიტეტი, სოფ.თაია</t>
  </si>
  <si>
    <t>1 715 094</t>
  </si>
  <si>
    <t>90 268</t>
  </si>
  <si>
    <t>1 805 362</t>
  </si>
  <si>
    <t>2 248 165</t>
  </si>
  <si>
    <t>საბაზისო ინფრასტრუქტურის გაუმჯობესება (მიზანი 11)</t>
  </si>
  <si>
    <t>ამოცანა 11.8. სასწრაფო დახმარების ბრიგადების  აღჭურვილობის განახლება თანამედროვე სტანდარტების შესაბამისად</t>
  </si>
  <si>
    <t xml:space="preserve"> ჩხოროწყუს მუნიციპალიტეტში სსიპ ,,საგანგებო სიტუაციების კოორდინაციისა და გადაუდებელი დახმარების ცენტრი"–ს რაიონული სამსახურის ოფისის მშენებლობა</t>
  </si>
  <si>
    <t>სოციალური უზრუნველყოფისა და ჯანმრტელობის დაცვის ქმედითი სისტემის ცამოყალიბება</t>
  </si>
  <si>
    <t>ჩხოროწყუს მუნიციპალ;იტეტი</t>
  </si>
  <si>
    <t xml:space="preserve">142 000 </t>
  </si>
  <si>
    <t>16.08.2019</t>
  </si>
  <si>
    <t>17.12.2019</t>
  </si>
  <si>
    <t>910 632</t>
  </si>
  <si>
    <t>47 928</t>
  </si>
  <si>
    <t>958 560</t>
  </si>
  <si>
    <t>სოფ. ლესიჭინეში რუსტაველის უბნის გზის ასფალტო–ბეტონის საფარის დაგება</t>
  </si>
  <si>
    <t>570 000</t>
  </si>
  <si>
    <t>30 000</t>
  </si>
  <si>
    <t>600 000</t>
  </si>
  <si>
    <t>მუნიციპალიტეტის მერია</t>
  </si>
  <si>
    <t>დ. ჩხოროწყუში საროდონაიოსა და საარახამიოს უბნებში გზის მონაკვეთის ასფალტო–ბეტონის საფარის დაგება</t>
  </si>
  <si>
    <t>389 500</t>
  </si>
  <si>
    <t>20 000</t>
  </si>
  <si>
    <t>410 000</t>
  </si>
  <si>
    <t>სოფ. ქვედაჩხოროწყუში გზის ასფალტო–ბეტონის საფარის დაგება</t>
  </si>
  <si>
    <t>427 500</t>
  </si>
  <si>
    <t>22 600</t>
  </si>
  <si>
    <t>450 000</t>
  </si>
  <si>
    <t>დაბის ცენტრის კეთილმოწყობა, რაც ითვალისწინებს სანიაღვრე არხების, მრავალსართულიანი საცხოვრებელი სახლების ეზოების, საგზაო შუქნიშნების და სკვერების კეთილმოწყობა–რეაბილიტაცია</t>
  </si>
  <si>
    <t>190 000</t>
  </si>
  <si>
    <t>10 000</t>
  </si>
  <si>
    <t>200 000</t>
  </si>
  <si>
    <t>ქ. ჩხოროწყუში ლექვარცხეს უბანში ასფალტო–ბეტონის საფარის დაგება</t>
  </si>
  <si>
    <t>15 000</t>
  </si>
  <si>
    <t>ჩხოროწყუს მუნიციპალიტეტის მერია</t>
  </si>
  <si>
    <t>ქ. ჩხოროწყუში ყაზბეგის ქუჩიდან ლესელიძეს ქუჩამდე გარახა–ნაკიანის დამაკავშირებელი გზის მონაკვეთის ასფალტო ბეტონის საფარის დაგება</t>
  </si>
  <si>
    <t>სოფ. მეორე ახუთში გზის  ბეტონის საფარის დაგება</t>
  </si>
  <si>
    <t>სოფ. ნაფიცხოვოში (ხანწკის უბანი) გზის ასფალტო ბეტონის საფარის დაგება</t>
  </si>
  <si>
    <t>285 000</t>
  </si>
  <si>
    <t>სოფ. ხაბუმეში ეწერის უბანში გზის ასფალტო ბეტონის საფარის დაგება</t>
  </si>
  <si>
    <t>380 000</t>
  </si>
  <si>
    <t>220 000</t>
  </si>
  <si>
    <t>ქალაქის ცენტრის კეთილმოწყობა</t>
  </si>
  <si>
    <t>475 000</t>
  </si>
  <si>
    <t>25 000</t>
  </si>
  <si>
    <t>ჩხოროწყუს მუნიციპალიტეტის ტერიტორიაზე გარე განათების მოწყობისათვის ლედ. სანათების შეძენა</t>
  </si>
  <si>
    <t>საბავშვო ბაღების რეაბილიტაცია. სოფ. ლესიჭინე (N1, N2, ოჩხომურის უბანი, რუსთაველის უბანი); სოფ. ნაფიჩხოვო N1; სოფ. მუხური (N1, ლეგახარეს უბანი N2); სოფ. ხაბუმე N1; სოფ. ახუთი N2; სოფ. კირცხი (სარაქონის უბანი); სოფ. ჭოღა (მეორე ჭოღის უბანი);</t>
  </si>
  <si>
    <t>665 000</t>
  </si>
  <si>
    <t>35 000</t>
  </si>
  <si>
    <t>ქ.  ჩხოროწყუში მშვიდობის ქუჩაზე გზის ასფალტო ბეტონის საფარით დაგება</t>
  </si>
  <si>
    <t>ქ. ჩხოროწყუში ზოია გრიგოლიას ქუჩაზე ასფალტო ბეტონის საფარის დაგება</t>
  </si>
  <si>
    <t>76 000</t>
  </si>
  <si>
    <t>4 000</t>
  </si>
  <si>
    <t>სოფ. მუხურში ლეჩიქვანეს უბანში ასფალტობეტონის საფარის დაგება</t>
  </si>
  <si>
    <t>სოფ. ნაფიჩხოვოში სასმელი წყლის ქსელის რეაბილიტაცია</t>
  </si>
  <si>
    <t>ჩხოროწყუს მუნიციპალიტეტი, ს. ნაფიჩხოვო</t>
  </si>
  <si>
    <t>446 000</t>
  </si>
  <si>
    <t>23 5000</t>
  </si>
  <si>
    <t>სოფ. ლეწურწუმეში (საპერტაიოს უბანი)  სასმელი წყლის სისტემიოს მოწყობა</t>
  </si>
  <si>
    <t>ჩხოროწყუს მუნიციპალიტეტი, ს. ლეწურწუმე (საპერტაიოს უბანი)</t>
  </si>
  <si>
    <t>სოციალური უზრუნველყოფისა და ჯანმრთელობის დაცვის ქმედითი სისტემის ცამოყალიბება</t>
  </si>
  <si>
    <t>სოფ. ხაბუმეში ჟუღუს მიმართულებით აფალტო-ბეტონის საფარით დაგება.</t>
  </si>
  <si>
    <t>სოფ. კირცხში ვალია ბეჭვაიას სახელობის მუზეუმის მშენებლობა</t>
  </si>
  <si>
    <t>256 500</t>
  </si>
  <si>
    <t>13 500</t>
  </si>
  <si>
    <t>სოფ. ქვედაჩხოროწყუში ბესარიონ ქებურიას სახელობის სახლ-მუზეუმის რეაბილიტაცია</t>
  </si>
  <si>
    <t>237 500</t>
  </si>
  <si>
    <t>12 500</t>
  </si>
  <si>
    <t>სოფ. ნაფიჩხოვოში (ხანწკის უბანი) გზის ასფალტო ბეტონის საფარის დაგება</t>
  </si>
  <si>
    <t>სოფ. ხაბუმეში ეწერის უბანში გზის ასფალტო–ბეტონის საფარის დაგება</t>
  </si>
  <si>
    <t>სოფ. ნაფიჩხოვოში კულტურის ცენტრის რეაბილიტაცია</t>
  </si>
  <si>
    <t>კულტურის ცენტრის რეაბილიტაციით გაუმჯობესება განათლების ხარისხი</t>
  </si>
  <si>
    <t>ისტორიულ-ეთნოგრაფიული, კულტურული ცენტრის მოწყობა</t>
  </si>
  <si>
    <t>გარე განათების მოწყობა მუნიციპალიტეტის ტერიტორიაზე</t>
  </si>
  <si>
    <t>ამოცანა 9.3. ტურისტების მომსახურების დონის ამაღლება.</t>
  </si>
  <si>
    <t>სპორტული მოედნების რეაბილიტაცია.ქ. ჩხოროწყუ; სოფ. ლესიჭინე;</t>
  </si>
  <si>
    <t>სპორტულ ცხოვრებაში მოზარდებისა და ახალგაზრდების აქტიურად ჩართვა</t>
  </si>
  <si>
    <t>ჩხოროწყუს მუნიციპალიტეტი</t>
  </si>
  <si>
    <t>სოფ. ქვედაჩხოროწყუ (ჭვილიშის უბანი) გზის რეაბილიტაცია ასფალტო-ბეტონის საფარით</t>
  </si>
  <si>
    <t>სოფელ ხაბუმეში ჭაბურღილის მოწყობა დაქსელვით</t>
  </si>
  <si>
    <t xml:space="preserve">საპროექტო სახარჯთააღრიცხვო დოკუმენტაციის მომზადება </t>
  </si>
  <si>
    <t>3 693 560</t>
  </si>
  <si>
    <t>მუნიციპალიტეტის ბიუჯეტით დაფინანსებული პროექტები</t>
  </si>
  <si>
    <t>2. საბაზისო ინფრასტრუქტურის გაუმჯობესება</t>
  </si>
  <si>
    <t>რგპ –ს თანადაფინანსება</t>
  </si>
  <si>
    <t>123 400</t>
  </si>
  <si>
    <t>საჯარო ხელისუფლების შესაძლებლობების განვითარება მიზანი 1.</t>
  </si>
  <si>
    <t>ამოცანა 12.4. სპორტული ინფრასტრუქტურის რეაბილიტაცია და განვითარება.</t>
  </si>
  <si>
    <t>ჩხოროწყუს მუნიციპალიტეტის საკრებულოსა და გამგეობის შენობის ნაწილობრივ რეაბილიტაცია</t>
  </si>
  <si>
    <t>ინფრასტრუქტურული განვითარების, მოსახლეობის სოციალური და ეკონომიკური მდგომარეობის გაუმჯობესება</t>
  </si>
  <si>
    <t>26.02.</t>
  </si>
  <si>
    <t>ამოცანა 12.1. საჯარო სკოლების და სკოლამდელი აღზრდის დაწესებულებების ინფრასტრუქტურის სრული რეაბილიტაცია თანამედროვე სტანდარტების შესაბამისად.</t>
  </si>
  <si>
    <t>დ. ჩხოროწყუს სტადიონის სარეაბილიტაციო სამუშაოები, სახურავის რემონტი, საკანალიზაციო სისტემები</t>
  </si>
  <si>
    <t>19.02.</t>
  </si>
  <si>
    <t>25.05.</t>
  </si>
  <si>
    <t>განათლების მეცნიერების, კულტურისა და სპორტის განვითარება მიზანი 12.</t>
  </si>
  <si>
    <t>ამოცანა 2.7. მუნიციპალური ცენტყრების ინფრასტრუქტურული იერსახის გაუმჯობესება</t>
  </si>
  <si>
    <t>დ. ჩხოროწყუს ბიბლიოთეკის ფილიალის დარბაზის რეაბილიტაცია</t>
  </si>
  <si>
    <t>ბიბლიოთეკის რეაბილიტაცია ხელს შეუწყობს საჯარო სკოლების მოსწავლეების განვითარების რეგიონში</t>
  </si>
  <si>
    <t>29.05.</t>
  </si>
  <si>
    <t>30.07.</t>
  </si>
  <si>
    <t>საბაზისო ინფრასტრუქტურის გაუმჯობესება მიზანი 2.</t>
  </si>
  <si>
    <t>ამოცანა 10.1.მოსახლეობისათვის ცენტრალური სისტემებით ხარისხიანი სასმელი წყლის უწყვეტი მიწოდება, ხარისხიანი და უწყვეტი ენერგომომარაგების და ბუნებრივი აირის უწყვეტი მიწოდების სრული უზრუბველკყოფა.</t>
  </si>
  <si>
    <t>დ. ჩხოროწყუს ჭავჭავაძისა და გობეჩიას ქ. პარკების სარეაბილიტაციო სამუშაოები</t>
  </si>
  <si>
    <t>კომუნალური და სხვა საზოგადოებრივი მომსახურებების მოწესრიგება (მიზანი 10)</t>
  </si>
  <si>
    <t>ჩხოროწყუს მუნიციპალიტეტის ტერიტორიაზე წყალსადენის სისტემის სარეაბილიტაციო სამუშაოები</t>
  </si>
  <si>
    <t>პროექტის განხორციელებით შესაძლებელი იქნება მოსახლეობის უზრუნველყოფა ხარისხიანი სასმელი წყლით, მათი სოციალურ-ეკონომიკური პიროებების მნიშვნელოვანი გაუმჯობესება.</t>
  </si>
  <si>
    <t>15.09.</t>
  </si>
  <si>
    <t>ბ. პაპასკირის სახ. ცენტრალური სტადიონის ადმინისტრაციული შენობის ნაწილობრივ რეაბილიტაცია</t>
  </si>
  <si>
    <t>27.02.</t>
  </si>
  <si>
    <t>31.03.</t>
  </si>
  <si>
    <t>ტურიზმის ინდუსტრიის მრავალმხრივი განვითარება მიზანი 9).</t>
  </si>
  <si>
    <t>2.2.რეაბილიტირებული ადგილობრივი საავტომობილო გზების სამუშაო მდგომარეობაში შენარჩუნება</t>
  </si>
  <si>
    <t>ჩხოროწყუს მუნიციპალიტეტის სოფ. მუხურში ხის კოტეჯების დემონტაჟი და მონტაჟი</t>
  </si>
  <si>
    <t>აღნიშნული პროექტის განხორციელების შემთხვევაში მნიშვნელოვნად  გაიზრდება ტურისტების ნაკადი.</t>
  </si>
  <si>
    <t>21.08.</t>
  </si>
  <si>
    <t>22.09.</t>
  </si>
  <si>
    <t>10.1.მოსახლეობისათვის ცენტრალური სისტემებით ხარისხიანი სასმელი წყლის უწყვეტი მიწოდება, ხარისხიანი და უწყვეტი ენერგომომარაგების და ბუნებრივი აირის უწყვეტი მიწოდების სრული უზრუბველკყოფა.</t>
  </si>
  <si>
    <t>რეაბილიტირებული ადგილობრივი საგზაო ინფრასტრუქტურის მოვლა-შენახვა</t>
  </si>
  <si>
    <t>მუნიციპალიტეტის სოფლები</t>
  </si>
  <si>
    <t>ჩხოროწყუს მუნიციპალიტეტის გამგეობა</t>
  </si>
  <si>
    <t>12.1საჯარო სკოლების დაწესებულებების ინფრასტრუქტურის სრული რეაბილიტაცია თანამედროვე სტანდარტების შესაბამისად და პედაგოგების/ადმინისტრაციული პერსონალი კვალიფიკაციის ამაღლების ქმედითი სისტემის ჩამოყალიბება</t>
  </si>
  <si>
    <t>მუნიციპალიტეტში არსებული წყლის სისტემების რეაბილიტაცია, მოვლა-შენახვა და ექსპლოატაცია</t>
  </si>
  <si>
    <t>0</t>
  </si>
  <si>
    <t>02.06.</t>
  </si>
  <si>
    <t>საჯარო სკოლების დაფინანსება</t>
  </si>
  <si>
    <t>სკოლების მატერიალურ-ტექნიკური ბაზის გაუმჯობესებისა და სასწავლო პროცესის ხელშეწყობისათვის ფინანსური მხარდაჭერის განხორციელება</t>
  </si>
  <si>
    <t>დაბა ჩხოროწყუსა და სოფლებში საჯარო სკოლები</t>
  </si>
  <si>
    <t>30.06.</t>
  </si>
  <si>
    <t>10.6. მუნიციპალურ ცენტრებში, დაბებსა და საკურორტო დასახლებებში ქუჩების რეგულარული დასუფთავების უზრუნველყოფა</t>
  </si>
  <si>
    <t>სკოლისგარეშე განათლების ხელშეწყობის დაფინანსება</t>
  </si>
  <si>
    <t>მოსწავლეტათვის სკოლის გარეთ დამატებითი სასწავლო პირობების შექმნა</t>
  </si>
  <si>
    <t>დაბა ჩხოროწყუს მოსწავლეთა სახლი და კომპიუტერული ცენტრი</t>
  </si>
  <si>
    <t>02.07.</t>
  </si>
  <si>
    <t>ამოცანა 1.2. თვითმმართველობის ადმინისტრაციისა და მუნიციპალიტეტის ადმინისტრაციული ინფრასტრუქტურის გაუმჯობესება</t>
  </si>
  <si>
    <t>საკანალიზაციო სისტემის რეაბილიტაცია</t>
  </si>
  <si>
    <t>მუნიციპალიტეტის ტერიტორიაზე გაუმჯობესებული სანიტარული პირობები</t>
  </si>
  <si>
    <t>დაბა ჩხოროწყუ, სოფლების მუხურის, ხაბუმეს, ქვედაჩხოროწყუ და ლესიჭინეს ცენტრები</t>
  </si>
  <si>
    <t>05.03.</t>
  </si>
  <si>
    <t>05.07.</t>
  </si>
  <si>
    <t>13</t>
  </si>
  <si>
    <t>საცხოვრებელი შენობების რეაბილიტაცია</t>
  </si>
  <si>
    <t>დ. ჩხოროწყუს ცენტრი</t>
  </si>
  <si>
    <t>მუნიციპალიტეტის ტერიტორიაზე ვიდეოთვალის მონტაჟი</t>
  </si>
  <si>
    <t>03.03</t>
  </si>
  <si>
    <t>დ. ჩხოროწყუში ბაზრის ტერიტორიაზე გზის მოასფალტება</t>
  </si>
  <si>
    <t>04.04.</t>
  </si>
  <si>
    <t>04.08.</t>
  </si>
  <si>
    <t>დ. ჩხოროწყუში გარე განათების მოწყობა</t>
  </si>
  <si>
    <t>05.05.</t>
  </si>
  <si>
    <t>მუნიციპალიტეტის ტერიტორიაზე წყლის სისტემის რეაბილიტაცია</t>
  </si>
  <si>
    <t>საპროექტო–სახარჯტაღრიცხვო დოკუმენტაციის შედგენა</t>
  </si>
  <si>
    <t>25.01.</t>
  </si>
  <si>
    <t>ჩხოროწყუს მუნიციპალიტეტის ადმინისტრაციული შენობების რეკონსტრუქცია</t>
  </si>
  <si>
    <t>28.02.</t>
  </si>
  <si>
    <t>სოფლის მხარდაჭერის პროგრამა</t>
  </si>
  <si>
    <t>ჩხოროწყუს მუნიციპალიტეტის სოფლები</t>
  </si>
  <si>
    <t>29.07.</t>
  </si>
  <si>
    <t>ამოცანა 10.3. საწარმოო და საყოფაცხოვრებო ცამდინარე წყლების გამწმენდი ნაგებობების  მშენებლობა</t>
  </si>
  <si>
    <t>გზების რეაბილიტაცია</t>
  </si>
  <si>
    <t>24.07.</t>
  </si>
  <si>
    <t>სანიაღვრე არხების მოწყობა</t>
  </si>
  <si>
    <t>21.07.</t>
  </si>
  <si>
    <t>ნაპირსამაგრი ჯებირის მოწყობა</t>
  </si>
  <si>
    <t>ამოცანა 6.3. ადგილობრივი საჭიროებების სრულად დასაკმაყოფილებლად მცირეგაბარიტიანი ტექნიკით უზრუნველყოფა</t>
  </si>
  <si>
    <t>სასმელი წყლის სისტემის მოწყობა</t>
  </si>
  <si>
    <t>სოფლის მეურნეობის განვითარება მიზანი 6.</t>
  </si>
  <si>
    <t>ამოცანა 2.7. ურბანული ინფრასტრუქტურის განვიტარება და არქიტექტურულ სამშენებლო სფეროს რეგულირების  ქმედითი სისტემის გაუმჯობესება</t>
  </si>
  <si>
    <t>კულტექნიკის შეძენა</t>
  </si>
  <si>
    <t>მოსახლეობის სოციალურ–ეკონომიკური დონის გაუმჯობესება</t>
  </si>
  <si>
    <t>ხიდის რეაბილიტაცია</t>
  </si>
  <si>
    <t xml:space="preserve">ამოცანა 10.3. საწარმოო და საყოფაცხოვრებო ნაგებობების მშენებლობა </t>
  </si>
  <si>
    <t>სოფლის ცენტრის კეთილმოწყობა</t>
  </si>
  <si>
    <t>ამოცანა 2.4. მუნიციპალური ტრანსპორტის ოფიციალურ გაჩერებებზე მოსაცდელის მოწყობა</t>
  </si>
  <si>
    <t>წისქვილის რეაბილიტაცია და ახლის აშენება</t>
  </si>
  <si>
    <t>16.07.</t>
  </si>
  <si>
    <t>მოსაცდელის მოწყობა</t>
  </si>
  <si>
    <t>22.06.</t>
  </si>
  <si>
    <t>31.12.</t>
  </si>
  <si>
    <t>ამოცანა 12.1. მუნიციპალიტეტის კულტურული ინფრასტრუქტურის რეაბილიტაცია და განვითარება</t>
  </si>
  <si>
    <t>სპორტული მოედნების მოწყობა</t>
  </si>
  <si>
    <t>კულტურის სახლის რეაბილიტაცია</t>
  </si>
  <si>
    <t>კულტურის სახლის რეაბილიტაცია დააკმაყოფილებს საზოგადოების მოთხოვნებს, ხელს შეუწყობს ტურიზმის განვიტარებას რეგიონში.</t>
  </si>
  <si>
    <t>გარე განათების მოწყობა</t>
  </si>
  <si>
    <t>შინმოუსვლელთა სტენდის შემოკავება</t>
  </si>
  <si>
    <t>სპეც.ტექნიკის შეძენა</t>
  </si>
  <si>
    <t>ადმინისტრაციული შენობის რემონტი</t>
  </si>
  <si>
    <t>ამოცანა 9. 2. მუნიციპალური პროგრამების შემუშავება.</t>
  </si>
  <si>
    <t>სასაფლაოს შემოღობვა</t>
  </si>
  <si>
    <t xml:space="preserve">ტურიზმის ინდუსტრიის მრავალმხრივი განვიტარება მიზანი 9. </t>
  </si>
  <si>
    <t>პროექტორის შეძენა</t>
  </si>
  <si>
    <t>მიწების შემოკავება</t>
  </si>
  <si>
    <t>586  319</t>
  </si>
  <si>
    <t>სოფ. ახუთის ცენტრიდან სოფ. ნორას დამაკავშირებელი გზის ასფალტო–ბეტონის საფარის დაგება</t>
  </si>
  <si>
    <t>418 000</t>
  </si>
  <si>
    <t>22 000</t>
  </si>
  <si>
    <t>440 000</t>
  </si>
  <si>
    <t>დ. ჩხოროწყუში ყაზბეგისა და ლესელიძის უბნებში გზის მონაკვეთის ასფალტო–ბეტონის საფარის დაგება</t>
  </si>
  <si>
    <t>213 730</t>
  </si>
  <si>
    <t>11 270</t>
  </si>
  <si>
    <t>სოფ. ზუმში სოფ. მიქავას მიმართულებით ასფალტო–ბეტონის საფარის დაგება</t>
  </si>
  <si>
    <t>10 500</t>
  </si>
  <si>
    <t>210 000</t>
  </si>
  <si>
    <t>1A1A109:Y112</t>
  </si>
  <si>
    <t>ქალაქ ჩხოროწყუში ამბულატორიის მშენებლობა</t>
  </si>
  <si>
    <t>60 000</t>
  </si>
  <si>
    <t>სოფ. თაიაში ამბულატორიის მშენებლობა</t>
  </si>
  <si>
    <t>სოფ. ჭოღაში ამბულატორიის მშენებლობა</t>
  </si>
  <si>
    <t>სოფ. ნაფიჩხოვოში ამბულატორიის მშენებლობა</t>
  </si>
  <si>
    <t>სოფ. ზუმში ამბულატორიის მშენებლობა</t>
  </si>
  <si>
    <t>სოფ. ნაკიანში ამბულატორიის მშენებლობა</t>
  </si>
  <si>
    <t>სოფ. მუხურში ამბულატორიის რეაბილიტაცია</t>
  </si>
  <si>
    <t>40 000</t>
  </si>
  <si>
    <t>სოფ ლესიჭინეში ამბულატორიის რეაბილიტაცია</t>
  </si>
  <si>
    <t>სტიქიის პრევენცია 2019</t>
  </si>
  <si>
    <t>10. კომუნალური და სხვა საზოგადოებრივი მომსახურეობის მოწესრიგება</t>
  </si>
  <si>
    <t>ამოცანა 10.3. საწარმოო და საყოფაცხოვრებო ჩამდინარე წყლების გამწმენდი ნაგებობების  მშენებლობა</t>
  </si>
  <si>
    <t>ქ. ჩხოროწყუში სანიაღვრე არხების მოწყობა</t>
  </si>
  <si>
    <t>ქ. ჩხოროწყუ</t>
  </si>
  <si>
    <t>80 000</t>
  </si>
  <si>
    <t>სოფ. კირცხში სანიაღვრე არხების მოწყობა</t>
  </si>
  <si>
    <t>სოფ. კირცხი</t>
  </si>
  <si>
    <t>70 000</t>
  </si>
  <si>
    <t>სკოლები</t>
  </si>
  <si>
    <t>12. განათლების, მეცნიერების, კულტურის და სპორტის განვითარება</t>
  </si>
  <si>
    <t>ამოცანა 12.1. საჯარო სკოლებისა და პედაგოგების ადმინისტრაციული პერსონალის კცალიფიკაციის ამაღლების ქმედითი სისტემის ჩამოყალიბება</t>
  </si>
  <si>
    <t>სოფ. ქვედაჩხოროწყუს საჯარო სკოლის რეაბილიტაცია</t>
  </si>
  <si>
    <t>საჯარო სკოლების  სრული რეაბილიტაცია, მოსწავლეების  განათლების დონის გაუმჯობესება</t>
  </si>
  <si>
    <t>სოფ. ქვედაჩხოროწყუ</t>
  </si>
  <si>
    <t>სოფ. ნაფიცხოვოს საჯარო სკოლის რეაბილიტაცია</t>
  </si>
  <si>
    <t>სოფ. ნაფიჩხოვო</t>
  </si>
  <si>
    <t>სოფ. ჭოღას საჯარო სკოლის რეაბილიტაცია</t>
  </si>
  <si>
    <t>სოფ. ჭოღა</t>
  </si>
  <si>
    <t>ქ. ჩხოროწყუს N1, სოფ. ზუმის, სოფ. კირცხის, N2, სოფ. ლესიჭინესN2 საჯარო სკოლების რეაბილიტაცია</t>
  </si>
  <si>
    <t>ქ. ცხოროწყუ, სოფ. ზუმი, სოფ. კირცხი, სოფ. ლეასიჭინე</t>
  </si>
  <si>
    <t>რეგიონში განსახორციელებელი პროექტების ფონდის (რგპფ) პროექტები 2015-2021 წლებში</t>
  </si>
  <si>
    <t xml:space="preserve"> კომუნალური და სხვა საზოგადოებრივი მომსახურების მოწესრიგება (მიზანი10.)</t>
  </si>
  <si>
    <t>10.1. მოსახლეობისათვის ხარისხიანი სასმელი წყლის უწყვეტი მიწოდების უზრუნველყოფა</t>
  </si>
  <si>
    <t>ხეთა თორსა-დღვაბის  წყალსადენი ქსელის სარეაბილიტაციო სამუშაოები</t>
  </si>
  <si>
    <t>ხარისხიანი და სიცოცხლისათვის უსაფრთხო სასმელი წყლის 24 საათიანი მიწოდება</t>
  </si>
  <si>
    <t>ხეთა თორსა-თორსა დღვაბის ადმინისტრაციული ერთეულები</t>
  </si>
  <si>
    <t xml:space="preserve">ივნისი </t>
  </si>
  <si>
    <t>ხობის მუნიციპალიტეტის გამგეობა</t>
  </si>
  <si>
    <t xml:space="preserve">  განათლების, კულტურის და სპორტის განვითარება. (მიზანი10.)</t>
  </si>
  <si>
    <t xml:space="preserve">12.4. რეგიონში კულტურული და  სპორტული ინფრასტრუქტურის რეაბილიტაცია და განვითარება.  </t>
  </si>
  <si>
    <t>ხობის მუნიციპალიტეტში  კულტურულ- საგანმანათლებლო და ახალგაზრდული ცენტრის    შექმნა</t>
  </si>
  <si>
    <t>მუნიციპალიტეტის საკუთრებაში არსებული შენობის რეაბილიტაციით კულტურულ-საგანმანათლებლო ცენტრის ამოქმედება და ახალგაზრდებისათვის  ახალი სერვისების შეთავაზება.</t>
  </si>
  <si>
    <t>ქალაქი ხობი</t>
  </si>
  <si>
    <t xml:space="preserve"> საბაზო ინფრასტრუქტურის გაუმჯობესება (მიზანი 2)</t>
  </si>
  <si>
    <t xml:space="preserve">2.7 - ურბანული ინფრასტრუქტურის განვითარება; მუნიციპალური ცენტრების ინფრასტრუქტურული იერსახის გაუმჯობესება და არქიტექტურულ-სამშენებლო სფეროს რეგულირების ქმედითი სისტემის ჩამოყალიბება </t>
  </si>
  <si>
    <t>ქალაქ ხობში ჭყონდიდელის ქუჩაზე 60 ბინიანი საცხოვრებელი სახლის სახურავის რეაბილიტაცია</t>
  </si>
  <si>
    <r>
      <t xml:space="preserve"> აღნიშნული პროექტის განხორციელება ხელს შეუწყობს მობინადრეთა საყოფაცხოვრებო პირობები ასევე ადმინისტრაციული ცენტრის არქიტექტურული იერსახის გაუმჯობესებას.</t>
    </r>
    <r>
      <rPr>
        <sz val="11"/>
        <color indexed="8"/>
        <rFont val="Calibri"/>
        <family val="2"/>
      </rPr>
      <t xml:space="preserve"> </t>
    </r>
  </si>
  <si>
    <t>საბაზისო ინფრასტრუქტურის გაუმჯობესება (მიზანი 2.)</t>
  </si>
  <si>
    <t>2.3 მუნიციპალური ცენტრების ქუჩების მოასფალტების დასრულება</t>
  </si>
  <si>
    <t>ქალაქ ხობის ქუჩების კეთილმოწყობის (მოასფალტება) სამუშაოები</t>
  </si>
  <si>
    <t xml:space="preserve">პროექტის განხორციელების შემთხვევაში სრულად მოწესრიგდება გზის სავალი ნაწილის მდგომარეობა, კიუეტებით უზრუნველყოფილ იქნება წყლის ნიაღვრის ორგანიზებული გატარება როგორც გზის სავალი ნაწილიდან ასევე საკარმიდამო ეზოებიდან და მოგვარდება საკომუნიკაციო პრობლემები მინიმუმ 10 წლით. </t>
  </si>
  <si>
    <t xml:space="preserve">სექტემბერი </t>
  </si>
  <si>
    <t xml:space="preserve"> კომუნალური და სხვა საზოგადოებრივი მომსახურების მოწესრიგება (მიზანი 10.)</t>
  </si>
  <si>
    <t>ბიის  წყალსადენი ქსელის სარეაბილიტაციო სამუშაოები</t>
  </si>
  <si>
    <t>ბიის ადმინისტრაციული ერთეული</t>
  </si>
  <si>
    <t xml:space="preserve">12 . განათლების, მეცნიერების, კულტურისა და სპორტის განვითარება. </t>
  </si>
  <si>
    <t xml:space="preserve">12.1. სკოლამდელი აღზრდის დაწესებულებების ინფრასტრუქტურის სრული რეაბილიტაცია თანამედროვე სტანდარტების შესაბამისად
</t>
  </si>
  <si>
    <t>ხობის #2 საბავშვო ბაღის რეაბილიტაცია</t>
  </si>
  <si>
    <t>#1 ბაგა-ბაღის ინფრასტრუქტურის მოწესრიგება</t>
  </si>
  <si>
    <t>ქ. ხობი</t>
  </si>
  <si>
    <t xml:space="preserve">10. კომუნალური და სხვა საზოგადოებრივი მომსახურების მოწესრიგება </t>
  </si>
  <si>
    <t>ზემო ქვალონის ადმინისტრაციულ ერთეულში და ქვემო ქვალონის ადმინისტრაციული ერთეულის სოფელ ჭითა უშკურში წყალსადენის ქსელის სარეაბილიტაციო სამუშაოების ჩატარება.</t>
  </si>
  <si>
    <t>მოსახლეობის 24 საათიანი, ხარისხიანი სასმელი წყლით უზრუნველყოფა</t>
  </si>
  <si>
    <t>ზემო ქვალონისა და ქვ. ქვალონის ადმინისტრაციული ერთეულები</t>
  </si>
  <si>
    <t xml:space="preserve">მარტი </t>
  </si>
  <si>
    <t>დასრულებულია სამუშაოები</t>
  </si>
  <si>
    <t>ხობის #1 საბავშვო ბაღის რეაბილიტაცია</t>
  </si>
  <si>
    <t>დასრულებულია სამუშაოები ველოდებით ექსპერტიზის დასკვნას შესრულებულ სამუშაოებზე; მიმწოდებელი დაჯარიმებულიქნება ხელშეკრულების პირობების (ვადაგადაცილება) შესაბამისად</t>
  </si>
  <si>
    <t>12.  განათლების, კულტურის და სპორტის განვითარება.</t>
  </si>
  <si>
    <t>კულტურულ საგანმანათლებლო და ახალგაზრდული ცენტრის შექმნა</t>
  </si>
  <si>
    <t>კულტურულ -საგანმანათლებლო ცენტრის სრულ ამოქმედებას.</t>
  </si>
  <si>
    <t>1-ეტაპი. მიმდინარეობს პროექტის კორექტირება, კორექტირებასთან ერთად სამუშაოების მოქმედების ვადა გადაიწევს იანვრამდე</t>
  </si>
  <si>
    <t>ქ. ხობში ქუჩების კეთილმოწყობის (მოასფალტების)  სამუშაოები</t>
  </si>
  <si>
    <t>ქუჩების კეთილმოწყობა და ინფრასტრუქტურის გაუმჯობესება</t>
  </si>
  <si>
    <t xml:space="preserve">12.4. რეგიონში კულტურული და  სპორტული ინფრასტრუქტურის რეაბილიტაცია და განვითარება.  
</t>
  </si>
  <si>
    <t>ხობის მუნიციპალიტეტის ცენტრალური სტადიონის აღდგენა</t>
  </si>
  <si>
    <t>ფეხბურთის განვითარების ხელშეწყობა</t>
  </si>
  <si>
    <t>დასრულებულია 1-ლი ეტაპის სამუშაოები ველოდებით ექსპერტიზის დასკვნას შესრულებულ სამუშაოებზე</t>
  </si>
  <si>
    <t>2.1 მხარის საგზაო ინფრასტრუქტურის (ადგილობრივი მნიშვნელობის სასოფლო გზა) არარეაბილიტირებული ნაწილის რეაბილიტაცია</t>
  </si>
  <si>
    <t>პირველი მაისის ადმინისტრაციული ერთეულის საჩოკორაიოს უბანში ქუჩის კეთილმოწყობის (ცემენტობეტონი)  სამუშაოები</t>
  </si>
  <si>
    <t>პირველი მაისის ადმინისტრაციული ერთეული</t>
  </si>
  <si>
    <t>საგვიჩიოს ადმინისტრაციული ერთეულში ცენტრლური გზის სარეაბილიტაციო  (ცემენტობეტონის საფარის მოწყობის)  სამუშაოები</t>
  </si>
  <si>
    <t>საგვიჩიოს ადმინისტრაციული ერთეული</t>
  </si>
  <si>
    <t>პროექტი არის გარდამავალი (უნდა განხორციელდეს მრავალწლიანი შესყიდვა 2017-2018 წ.), მისი საერთო ღირებულება შეადგენს 1 100 000 ლარს.</t>
  </si>
  <si>
    <t>საჯიჯაოს ადმინისტრაციულ ერთეულში საბავშვო ბაგა-ბაღის რეაბილიტაცია</t>
  </si>
  <si>
    <t>ბაგა-ბაღის ინფრასტრუქტურის მოწესრიგება</t>
  </si>
  <si>
    <t>საჯიჯაოს ადმინისტრაციული ერთეული</t>
  </si>
  <si>
    <t>2.1 მხარის საგზაო ინფრასტრუქტურის (ადგილობრივი მნიშვნელობის სასოფლო გზა) არარეაბილიტირებული ნაწილის რეაბილიტაცია.</t>
  </si>
  <si>
    <t>პატარა ფოთის ადმინისტრაციული ერთეულის  ქუჩების კეთილმოწყობის (ცემენტობეტონი)  სამუშაოები</t>
  </si>
  <si>
    <t>პატარა ფოთის ადმინისტრაციული ერთეული</t>
  </si>
  <si>
    <t>პროექტი არის გარდამავალი (უნდა განხორციელდეს მრავალწლიანი შესყიდვა 2017-2018 წ.), მისი საერთო ღირებულება შეადგენს 1 199 947 ლარს.</t>
  </si>
  <si>
    <t>ქალაქ ხობში კოსტავას ქუჩაზე მრავალბინიანი საცხოვრებელი სახლის სახურავის რეაბილიტაცია</t>
  </si>
  <si>
    <t>შუა ხორგის, ქარიატისა და ყულევის ადმინისტრაციულ ერთეულებში წყალსედინი სისტემის ქსელის მოწყობის სამუშაოები</t>
  </si>
  <si>
    <t>შუა ხორგის, ქარიატისა და ყულევის ადმინისტრაციული ერთეულები</t>
  </si>
  <si>
    <t>ხამისქურის ადმინისტრაციული ერთეულის ცენტრში არსებული მინი სპორტული მოედნის რეაბილიტაცია</t>
  </si>
  <si>
    <r>
      <t xml:space="preserve"> აღნიშნული პროექტის განხორციელება ხელს შეუწყობს ჯანსაღი ცხოვრების წესის დამკვიდრებას, ფეხბურთისა და ფრენბურთის განვითარება.</t>
    </r>
    <r>
      <rPr>
        <sz val="11"/>
        <color indexed="8"/>
        <rFont val="Calibri"/>
        <family val="2"/>
      </rPr>
      <t xml:space="preserve"> </t>
    </r>
  </si>
  <si>
    <t>ხამისქურის ადმინისტრაციული ერთეული</t>
  </si>
  <si>
    <t>ჭალადიდის ადმინისტრაციულ ერთეულის სოფელ საბაჟოში სკოლამდე მისასვლელი გზის რეაბილიტაციის  (მოასფალტება) სამუშაოები</t>
  </si>
  <si>
    <t>ჭალადიდიადმინისტრაციული ერთეული</t>
  </si>
  <si>
    <t xml:space="preserve">ხამისკურის ადმინისტრაციულ ერთეულში სკოლამდე მისასვლელი გზის რეაბილიტაციის (ცემენტო-ბეტონის საფარის მოწყობის) სამუშაოები </t>
  </si>
  <si>
    <t>თებერვალი</t>
  </si>
  <si>
    <t>ხობის მუნიციპალიტეტის მერია</t>
  </si>
  <si>
    <t>2017 წელს დაფინანსდა 817054 ლარის ღირებულების სამუშაოები, 2018 წელს დასაფინანსებელი რჩება 301745 ლარის სამუშაოები.</t>
  </si>
  <si>
    <t>2017 წელს დაფინანსდა 600000 ლარის ღირებულების სამუშაოები, 2018 წელს დასაფინანსებელი რჩება 320000.00 ლარის სამუშაოები.</t>
  </si>
  <si>
    <t xml:space="preserve"> 2017 წელს დაფინანსდა 500000 ლარის ღირებულების სამუშაოები, 2018 წელს დასაფინანსებელი რჩება586641.00 ლარის სამუშაოები.</t>
  </si>
  <si>
    <t>საბაზისო ინფრასტრუქტურის გაუმჯობესება</t>
  </si>
  <si>
    <t>ურბანული ინფრასტრუქტურის განვითარება; მუნიციპალური ცენტრების  ინფრასტრუქტურული იერსახის გაუმჯობესება.</t>
  </si>
  <si>
    <t>ქალაქ ხობში ცენტრალური პარკისა და მიმდებარე ტერიტორიის კეთილმოწყობა</t>
  </si>
  <si>
    <t>მოსახლეობის დასასვენებელი ადგილებით უზრუნველყოფადღე-ღამის ნებისმიერ დროს ქალაქის იერსახის გაუმჯობესება</t>
  </si>
  <si>
    <t>გარდამავალი - 2018 წ.-500000 ლარი, 2019წ.-500000 ლარი</t>
  </si>
  <si>
    <t>მხარის საგზაო ინფრასტრუქტურის (ადგილობრივი მნიშვნელობის სასოფლო გზა) არა რეაბილიტირებული ნაწილის რეაბილიტაცია.</t>
  </si>
  <si>
    <t>გურიფულის ადმინისტრაციული ერთეულის სოფელ I გურიფულში სასაფლაომდე მისასვლელი გზის რეაბილიტაცია</t>
  </si>
  <si>
    <t>გურიფულის ადმინისტრაციული ერთეული</t>
  </si>
  <si>
    <t>პირველი მაისის ადმინისტრაციულ ერთეულში საკვიკვინოს გზის რეაბილიტაცია (ცემენტობეტონის საფარის მოწყობა)</t>
  </si>
  <si>
    <t>გარდამავალი - 2018 წ.-920000 ლარი, 2019წ.-458200 ლარი</t>
  </si>
  <si>
    <t>თორსა-დღვაბის ადმინისტრაციული ერთეულის სოფელ დღვაბაში გზის რეაბილიტაცია (ცემენტობეტონის საფარის მოწყობა)</t>
  </si>
  <si>
    <t>თორსა-დღვაბის ადმინისტრაციული ერთეული</t>
  </si>
  <si>
    <t>გარდამავალი - 2018 წ.-880000 ლარი, 2019წ.-650000 ლარი, 2020წ. -262089 ლარი</t>
  </si>
  <si>
    <t>ქალაქ ხობში ცენტრალური პარკისა და მიმდებარე ტერიტორიის კეთილმოწყობა II ეტაპი</t>
  </si>
  <si>
    <t>ზემო ქვალონის ადმინისტრაციულ ერთეულში გზის რეაბილიტაცია</t>
  </si>
  <si>
    <t>ზემო ქვალონის ადმინისტრაციული ერთეული</t>
  </si>
  <si>
    <t>გარდამავალი - 2019 წ.-800000 ლარი, 2020წ.-732085 ლარი</t>
  </si>
  <si>
    <t>ახალი ხიბულისა და საჯიჯაოს ადმინისტრაციული ერთეულების დამაკავშირებელი გზის რეაბილიტაცია</t>
  </si>
  <si>
    <t>ახალი ხიბულისა და საჯიჯაოს ადმინისტრაციული ერთეულები</t>
  </si>
  <si>
    <t>გარდამავალი - 2019 წ.-800000 ლარი, 2020წ.-790779 ლარი</t>
  </si>
  <si>
    <t>ხობის მუნიციპალიტეტის შავღელეს ადმინისტრაციული ერთეულის შიდა სასოფლო გზის სარეაბილიტაციო (ასფალტო-ბეტონის) სამუშაოები</t>
  </si>
  <si>
    <t>შავღელეს ადმინისტრაციული ერთეული</t>
  </si>
  <si>
    <t>გარდამავალი - 2019 წ.-1200000 ლარი, 2020წ.-1607355 ლარი</t>
  </si>
  <si>
    <t>ქ. ხობში კარტადრომის მოწყობა</t>
  </si>
  <si>
    <r>
      <t xml:space="preserve"> აღნიშნული პროექტის განხორციელება ხელს შეუწყობს ჯანსაღი ცხოვრების წესის დამკვიდრებას და სპორტის ამ სახეობის  განვითარებას.</t>
    </r>
    <r>
      <rPr>
        <sz val="11"/>
        <color indexed="8"/>
        <rFont val="Calibri"/>
        <family val="2"/>
      </rPr>
      <t xml:space="preserve"> </t>
    </r>
  </si>
  <si>
    <t>ხობის მუნიციპალიტეტის ხეთის ადმინისტრაციულ ერთეულში შიდა სასოფლო გზის რეაბილიტაცია</t>
  </si>
  <si>
    <t>ხეთის ადმინისტრაციული ერთეული</t>
  </si>
  <si>
    <t>ხობის მუნიციპალიტეტის ხამისკურის ადმინისტრაციულ ერთეულში შიდა სასოფლო გზების მოწყობა ცემენტო-ბეტონით</t>
  </si>
  <si>
    <t>ხამისკურის ადმინისტრაციული ერთეული</t>
  </si>
  <si>
    <t>გარდამავალი - 2020 წ.-1000000 ლარი, 2021წ.-500000 ლარი</t>
  </si>
  <si>
    <t>ხობის მუნიციპალიტეტის ხეთის ადმინისტრაციულ ერთეულში შიდა სასოფლო გზების მოწყობა ცემენტო-ბეტონით</t>
  </si>
  <si>
    <t>ქ.ხობის ცენტრის კეთილმოწყობა</t>
  </si>
  <si>
    <t>ხობის მუნიციპალიტეტის საჯიჯაოს ადმინისტრაციულ ერთეულში შიდა სასოფლო გზების მოწყობა ცემენტო-ბეტონით</t>
  </si>
  <si>
    <t>ხობის მუნიციპალიტეტის ნოჯიხევის ადმინისტრაციულ ერთეულში შიდა სასოფლო გზების მოწყობა ცემენტო-ბეტონით</t>
  </si>
  <si>
    <t>ნოჯიხევის ადმინისტრაციული ერთეული</t>
  </si>
  <si>
    <t>ქ.ხობში ორი ადმინისტრაციული შენობის გადახურვა და ფასადის რეაბილიტაცია</t>
  </si>
  <si>
    <r>
      <t xml:space="preserve"> აღნიშნული პროექტის განხორციელება ხელს შეუწყობს დასაქმებულთა სამუშაო პირობებისა და ადმინისტრაციული ცენტრის არქიტექტურული იერსახის გაუმჯობესებას.</t>
    </r>
    <r>
      <rPr>
        <sz val="11"/>
        <color theme="1"/>
        <rFont val="Calibri"/>
        <family val="2"/>
      </rPr>
      <t xml:space="preserve"> </t>
    </r>
  </si>
  <si>
    <t>ქ.ხობი</t>
  </si>
  <si>
    <t>ხობის მუნიციპალიტეტის პირველი მაისის ადმინისტრაციულ ერთეულში შიდა სასოფლო გზების მოწყობა ცემენტო-ბეტონით</t>
  </si>
  <si>
    <t>ხობის მუნიციპალიტეტის ძველი ხიბულის ადმინისტრაციულ ერთეულში შიდა სასოფლო გზების მოწყობა ცემენტო-ბეტონით</t>
  </si>
  <si>
    <t>ძველი ხიბულის ადმინისტრაციული ერთეული</t>
  </si>
  <si>
    <t>ხობის მუნიციპალიტეტის ახალი ხიბულის ადმინისტრაციულ ერთეულში შიდა სასოფლო გზების მოწყობა ცემენტო-ბეტონით</t>
  </si>
  <si>
    <t>ახალი ხიბულის ადმინისტრაციული ერთეული</t>
  </si>
  <si>
    <t>ურბანული ინფრასტრუქტურის განვითარება; მუნიციპალური  ინფრასტრუქტურული იერსახის გაუმჯობესება.</t>
  </si>
  <si>
    <t>ქ.ხობში თამარ მეფის სანაპიროს რეაბილიტაცია</t>
  </si>
  <si>
    <t>მხარის საგზაო ინფრასტრუქტურის  არა რეაბილიტირებული ნაწილის რეაბილიტაცია.</t>
  </si>
  <si>
    <t>ხობის მუნიციპალიტეტის ქვემო ქვალონის ადმინისტრაციული ერთეულისა და სენაკის მუნიციპალიტეტის ზემო ჭალადიდის ადმინისტრაციული ერთეულის დამაკავშირებელი გზის რეაბილიტაცია</t>
  </si>
  <si>
    <t>ქვემო ქვალონის ადმინისტრაციული ერთეული</t>
  </si>
  <si>
    <t>ახალი ხიბულის ადმინისტრაციულ ერთეულში სოფელ გაშფერდში სასაფლაომდე მისასვლელი გზის რეაბილიტაცია</t>
  </si>
  <si>
    <t>ხობის მუნიციპალიტეტის თორსის ადმინისტრაციულ ერთეულში სასაფლაომდე მისასვლელი გზის მოწყობა ცემენტო-ბეტონით</t>
  </si>
  <si>
    <t>თორსის ადმინისტრაციული ერთეული</t>
  </si>
  <si>
    <t>სოციალური უზრუნველყოფისა და ჯანმრთელობის დაცვის ქმედითი სისტემების ჩამოყალიბება</t>
  </si>
  <si>
    <t>სასწრაფო დახმარების ბრიგადების აღჭურვილობის განახლება თანამედროვე სტანდარტების შესაბამისად</t>
  </si>
  <si>
    <t>ქ.ხობში სსიპ ,,საგანგებო სიტუაციების კოორდინაციის და გადაუდებელი დახმარების ცენტრი"-ს მშენებლობა</t>
  </si>
  <si>
    <t>მოსახლეობის სამედიცინო მომსახურების გაუმჯობესება</t>
  </si>
  <si>
    <t>ნოემბერ</t>
  </si>
  <si>
    <t>ქვემო ქვალონის ადმინისტრაციული ერთეულის სოფელ დურღენაში  სასაფლაომდე მისასვლელი გზის მოწყობის (ასფალტო-ბეტონი) სამუშაოები</t>
  </si>
  <si>
    <t xml:space="preserve">საპროექტო სახარჯთააღრიცხო დოკუმენტაციის  ღირებულება </t>
  </si>
  <si>
    <t>მუნიციპალიტეტის ბიუჯეტიდან დასაფინანსებელი პროექტები 2015-2021 წლებში</t>
  </si>
  <si>
    <t>მუნიც. ტერიტ.</t>
  </si>
  <si>
    <t>2.1 მხარის საგზაო ინფრასტრუქტურის (ადგილობრივი მნიშვნელობის სასოფლო გზა) არარეაბილიტირებული ნაწილის რეაბილიტაცი</t>
  </si>
  <si>
    <t>ასფალტის საფარიანი გზების მოვლა–შენახვა</t>
  </si>
  <si>
    <t xml:space="preserve">2.1 მხარის საგზაო ინფრასტრუქტურის (ადგილობრივი მნიშვნელობის სასოფლო გზა) არარეაბილიტირებული ნაწილის რეაბილიტაცია.
</t>
  </si>
  <si>
    <t>ქალაქ ხობში კოსტანტინე გამსახურდიას ქუჩის კეთილმოწყობის სამუშაოები</t>
  </si>
  <si>
    <t>ქვემო ქვალონის ადმინისტრაციული ერთეულის სოფელ გიმოზგონჯილში ქუჩების კეთილმოწყობის (მოასფალტების)  სამუშაოები</t>
  </si>
  <si>
    <t>2.1 მხარის საგზაო ინფრასტრუქტურის (ადგილობრივი მნიშვნელობის სასოფლო გზა) არარეაბილიტირებული ნაწილის რეაბილიტაც</t>
  </si>
  <si>
    <t>საჯიჯაოს ადმინისტრაციული ერთეულის სოფელ ზენში ქუჩების კეთილმოწყობის (მოასფალტების)  სამუშაოები</t>
  </si>
  <si>
    <t xml:space="preserve">2.7 ურბანული ინფრასტრუქტურის განვითარება </t>
  </si>
  <si>
    <t>ქ. ხობში სტალინის ქუჩაზე სანიაღვრე არხის ამოწმენდის სამუშაოები</t>
  </si>
  <si>
    <t>წყალდიდობისაგან და ასხვა სტიქიური უბედურობებისაგან დაცვა</t>
  </si>
  <si>
    <t>სოფ. ყულევში წყლის შეზიდვა</t>
  </si>
  <si>
    <t>სოფელ ბიის წყალმომარაგების ქსელის ჰიდრავლიკური ტესტირებისა და დეზინფექციის სამუშაოები</t>
  </si>
  <si>
    <t>ქ. ხობის არსებული მრავალბინიანი საცხოვრებელი სახლების ეზოების კეთილმოწყობის სამუშაოების საპროექტო-სახარჯთაღრიცხვო დოკუმენტაციის შედგენა</t>
  </si>
  <si>
    <t>ბიის ადმინისტრაციულ ერთეულში წყალმომარაგების ქსელის მეწყრული პროცესებით დაზიანებული მონაკვეთის სარემონტო სამუშაოების საპროექტო-სახარჯთაღრიცხვო დოკუმენტაციის შედგენა</t>
  </si>
  <si>
    <t>ჭალადიდის ადმინისტრაციული ერთეულის შენობის სარეაბილიტაციო და ეზოს შემოკავების სამუშაოების საპროექტო-სახარჯთაღრიცხვო დოკუმენტაციის შედგენა</t>
  </si>
  <si>
    <t>გურიფულის თემის სოფ. მეორე გურიფულში ნაპირსამაგრის მოწყობის სამუშაოებზე ზედამხედველობის მომსახურება</t>
  </si>
  <si>
    <t>პირველი მაისის ადმინისტრაციული ერთეულის წყალსადენის სისტემის დაქსელვისა და სათაო ნაგებობის საპროექტო-სახარჯთაღრიცხვო დოკუმენტაციისა და ექსპერტიზის შედგენა</t>
  </si>
  <si>
    <t>მინისტადიონების მოვლა-შენახვა</t>
  </si>
  <si>
    <t>ხობის მუნიციპალიტეტში კულტურულ-საგანმანათლებო და ახალგაზრდული ცენტრის შექმნის მეორე ეტაპის სამუშაოების საპროექტო-სახარჯთაღრიცხვო დოკუმენტაციის შედგენა</t>
  </si>
  <si>
    <t>11..02.2016</t>
  </si>
  <si>
    <t>ქვემო ქვალონის ბაღის რეაბილიტაცია</t>
  </si>
  <si>
    <t xml:space="preserve"> ბაგა-ბაღების ინფრასტრუქტურის მოწესრიგება</t>
  </si>
  <si>
    <t>31.03.206</t>
  </si>
  <si>
    <t>ქ. ხობის ქუჩების კეთილმოწყობის (მოასფალტების) სამუშაოები (მეორე ეტაპი)</t>
  </si>
  <si>
    <t xml:space="preserve">ქვემო ქვალონის ადმინისტრაციულ ერთეულში სოფელ დურღენას საბავშვო ბაღის მესამე ეტაპის სარეაბილიტაციო სამუშაოების საპროექტო-სახარჯთაღრიცხვო დოკუმენტაციის შედგენა </t>
  </si>
  <si>
    <t xml:space="preserve">ქვემო ქვალონის ადმინისტრაციულ ერთეულში სოფელ დურღენას საბავშვო ბაღის მესამე ეტაპის სარეაბილიტაციო სამუშაოები </t>
  </si>
  <si>
    <t>შუა ხორგის ადმინისტრაციულ ერთეულში ცენტრალურ სტადიონზე არსებული გასახდელი შენობის სარეაბილიტაციო სამუშაოების საპროექტო-სახარჯთაღრიცხვო დოკუმენტაციის შედგენა</t>
  </si>
  <si>
    <t>შუა ხორგის ადმინისტრაციულ ერთეულში ცენტრალურ სტადიონზე არსებული გასახდელი შენობის სარეაბილიტაციო სამუშაოები</t>
  </si>
  <si>
    <t>ჭალადიდის ადმინისტრაციული ერთეულის შენობის სარეაბილიტაციო და ეზოს შემოკავების სამუშაოები</t>
  </si>
  <si>
    <t xml:space="preserve">საჯიჯაოს ადმინისტრაციული ერთეულის სოფელ ზენში ქუჩების კეთიმოწყობის (მოასფალტების) სამუშაოების საპროექტო-სახარჯთაღრიცხვო დოკუმენტაციისა და პროექტის ექსპერტიზის შედგენა </t>
  </si>
  <si>
    <t xml:space="preserve">ქვემო ქვალონის ადმინისტრაციული ერთეულის სოფელ გიმოზგონჯილში ქუჩების კეთილმოწყობის (მოასფალტების) სამუშაოების საპროექტო-სახარჯთაღრიცხვო დოკუმენტაციისა და პროექტის ექსპერტიზის შედგენა </t>
  </si>
  <si>
    <t xml:space="preserve">ქ. ხობში კონსტანტინე გამსახურდიას ქუჩის კეთილმოწყობის (მოასფალტების) სამუშაოების საპროექტო-სახარჯთაღრიცხვო დოკუმენტაციისა და პროექტის ექსპერტიზის შედგენა </t>
  </si>
  <si>
    <t>ხეთის ადმინისტრაციულ ერთეულის სოფელ ოხვამეკარში სასაფლაომდე მისასვლელი გზის ბეტონით მოწყობის სამუშაოების საპროექტო-სახარჯთაღრიცხვო დოკუმენტაციისა და პროექტის ექსპერტიზა</t>
  </si>
  <si>
    <t>პირველი მაისის ადმინისტრაციული ერთეულის სოფელ ჭიხუში სასაფლაომდე მისასვლელი გზის მონაკვეთის ბეტონით მოწყობის სამუშაოების საპროექტო-სახარჯთაღრიცხვო დოკუმენტაციისა და პროექტის ექსპერტიზა</t>
  </si>
  <si>
    <t>ხამისქურის ადმინისტრაციულ ერთეულში ახალგაზრდული ცენტრის შექმნის საპროექო-სახარჯთაღრიცხვო დოკუმენტაციისა და ექსპერტიზის მომსახურება</t>
  </si>
  <si>
    <t>ხობის მუნიციპალიტეტის ადგილობრივი თვითმმართველობის ადმინისტრაციული შენობიდან მიმდებარე შენობებში (ქ. ხობში ცოტნე დადიანის ქ. #202-ში განთავსებული ადმინისტრაციული შენობის 4 ოთახში და ქ. ხობის კულტურის სახლის 4 ოთახში (ცოტნე დადიანის ქ. #187) ციფრული საკომუნიკაციო სისტემის გადაყვანისა და ქსელური ინფრასტრუქტურის მოწყობის სამუშაოების საპროექო-სახარჯთაღრიცხვო დოკუმენტაციისა და ექსპერტიზის მომსახურება</t>
  </si>
  <si>
    <t>ნოჯიხევის ადმინისტრაციული ერთეულის სოფელ ნოჯიხევში N2 საბავშვო ბაღის შემოღობვისა და ჭიშკრის მოწყობის სამუშაოების საპროექო-სახარჯთაღრიცხვო დოკუმენტაციის შედგენა</t>
  </si>
  <si>
    <t xml:space="preserve">პატარა ფოთის ადმინისტრაციული ერთეულის სოფელ პატარა ფოთში ქუჩების კეთილმოწყობის (ცემენტობეტონის საფარი) სამუშაოების  საპროექო-სახარჯთაღრიცხვო დოკუმენტაციისა და ექსპერტიზის შედგენა </t>
  </si>
  <si>
    <t xml:space="preserve">პირველი მაისის ადმინისტრაციული ერთეულის სოფელ ბულიწყუს საჩოკორაიოს უბანში ქუჩების კეთილმოწყობის (ცემენტობეტონის საფარი) სამუშაოების  საპროექო-სახარჯთაღრიცხვო დოკუმენტაციისა და ექსპერტიზის შედგენა </t>
  </si>
  <si>
    <t xml:space="preserve">ქ. ხობის ქუჩების კეთილმოწყობის (მოასფალტება)  სამუშაოების  საპროექო-სახარჯთაღრიცხვო დოკუმენტაციისა და ექსპერტიზის შედგენა </t>
  </si>
  <si>
    <t>ხეთის ადმინისტრაციული ერთეულის სოფელ ოხვამეკარში სასაფლაომდე მისასვლელი გზის ბეტონის საფარის მოწყობის სამუშაოები</t>
  </si>
  <si>
    <t>ქარიატის ადმინისტრაციულ ერთეულში მდებარე ბონდის ხიდის სარეაბილიტაციო სამუშაოები</t>
  </si>
  <si>
    <t>საჯიჯაოს ადმინისტრაციული ერთეულის სოფელ ჯაპიშაქარში არსებული ცხაურის სარემონტო სამუშაოების  საპროექტო-სახარჯთაღრიცხვო დოკუმენტაციის შედგენა</t>
  </si>
  <si>
    <t>საჯიჯაოს ადმინისტრაციული ერთეულის სოფელ ჯაპიშაქარში არსებული ცხაურის სარემონტო სამუშაოები</t>
  </si>
  <si>
    <t>ბიის ადმინისტრაციულ ერთეულში წყალმომარაგების ქსელის მეწყრული პროცესებით დაზიანებული მონაკვეთის სარემონტო სამუშაოები</t>
  </si>
  <si>
    <t>ქ. ხობში ცოტნე დადიანის ქუჩა #185-ში მდებარე ადმინისტრაციული შენობის შესასვლელი კარების სარემონტო სამუშაოების საპროექტო-სახარჯთაღრიცხვო დოკუმენტაციის შედგენა</t>
  </si>
  <si>
    <t>ქ. ხობში კულტურის სახლის წინ მდებარე სკვერის სარემონტო სამუშაოების საპროექტო-სახარჯთაღრიცხვო დოკუმენტაციის შედგენა</t>
  </si>
  <si>
    <t>ქ. ხობში ცოტნე დადიანის ქუჩაზე საგადასახადო შენობის ფასადის, მიმდებარე ტერიტორიის, ბილბორდის, წარწერების, სკვერისა და დეკორატიული ღობის სარემონტო სამუშაოების საპროექტო-სახარჯთაღრიცხვო დოკუმენტაციის შედგენა</t>
  </si>
  <si>
    <t>ზემო ქვალონის, ქვემო ქვალონისა და პირველი მაისის ადმინისტრაციულ ერთეულებში არსებული მოსახლეობის სასმელი წყლის ჭაბურღილების ლაბორატორიული გამოკვლევა</t>
  </si>
  <si>
    <t>ადმინისტრაციული შენობის პირველ სართულზე მოქალაქეთა მისაღებში ფანჯრებისა და კარის სარემონტო სამუშაოების საპროექტო-სახარჯთაღრიცხვო დოკუმენტაციის შედგენა</t>
  </si>
  <si>
    <t>ადმინისტრაციული შენობის პირველ სართულზე მოქალაქეთა მისაღებში ფანჯრებისა და კარის სარემონტო სამუშაოები</t>
  </si>
  <si>
    <t>ქ. ხობში ცოტნე დადიანის ქუჩა #185-ში მდებარე ადმინისტრაციული შენობის შესასვლელი კარების სარემონტო სამუშაოები</t>
  </si>
  <si>
    <t>ნოჯიხევის ადმინისტრაციულ ერთეულში მონასტრის მიმდებარე ტერიტორიაზე არსებული მოსაცდელის სარემონტო სამუშაოების საპროექტო-სახარჯთაღრიცხვო დოკუმენტაციის შედგენა</t>
  </si>
  <si>
    <t>ნოჯიხევის ადმინისტრაციულ ერთეულში მონასტრის მიმდებარე ტერიტორიაზე არსებული მოსაცდელის სარემონტო სამუშაოები</t>
  </si>
  <si>
    <t>ქ. ხობში სტალინის ქ. #6-ში მდებარე ადმინისტრაციული შენობის სარემონტო სამუშაოების საპროექტო-სახარჯთაღრიცხვო დოკუმენტაციის შედგენა</t>
  </si>
  <si>
    <t>ქ. ხობში სტალინის ქ. #6-ში მდებარე ადმინისტრაციული შენობის სარემონტო სამუშაოები</t>
  </si>
  <si>
    <t>ქ. ხობში კულტურის სახლის წინ მდებარე სკვერის სარემონტო სამუშაოები</t>
  </si>
  <si>
    <t>ქ. ხობში ცოტნე დადიანის ქუჩაზე საგადასახადო შენობის ფასადის, მიმდებარე ტერიტორიის, ბილბორდის, წარწერების, სკვერისა და დეკორატიული ღობის სარემონტო სამუშაოები</t>
  </si>
  <si>
    <t>ჭალადიდის ადმინისტრაციული ერთეულის სოფელ საბაჟოში არსებული რაჰიპ მამედოვის ძეგლისა და მეორე მსოფლიო ომში დაღუპულთა მემორიალისა და მიმდებარე ტერიტორიის სარემონტო სამუშაოების საპროექტო-სახარჯთაღრიცხვო დოკუმენტაციის შედგენა</t>
  </si>
  <si>
    <t>ჭალადიდის ადმინისტრაციული ერთეულის სოფელ საბაჟოში არსებული რაჰიპ მამედოვის ძეგლისა და მეორე მსოფლიო ომში დაღუპულთა მემორიალისა და მიმდებარე ტერიტორიის სარემონტო სამუშაოები</t>
  </si>
  <si>
    <t>ბიის ადმინისტრაციულ ერთეულში, ჭავჭავაძის ქუჩაზე გზის დაზიანებული (დამეწყრილი) მონაკვეთის აღსადგენად დროებითი ღონისძიებების გატარების სამუშაოების საპროექტო-სახარჯთაღრიცხვო დოკუმენტაციის შედგენა</t>
  </si>
  <si>
    <t>ბიის ადმინისტრაციულ ერთეულში, ჭავჭავაძის ქუჩაზე გზის დაზიანებული (დამეწყრილი) მონაკვეთის აღსადგენად დროებითი ღონისძიებების გატარების სამუშაოები</t>
  </si>
  <si>
    <t>ქ. ხობში არსებული  საცხოვრებელი სახლების ეზოების კეთილმოწყობის (ჭყონდიდელის ქუჩა) სამუშაოები</t>
  </si>
  <si>
    <t>ქ. ხობში არსებული  საცხოვრებელი სახლების ეზოების კეთილმოწყობის (სტალინის ქუჩა) სამუშაოები</t>
  </si>
  <si>
    <t>ქ. ხობში არსებული  საცხოვრებელი სახლების ეზოების კეთილმოწყობის (კოსტავას ქუჩა) სამუშაოები</t>
  </si>
  <si>
    <t>ქ. ხობში არსებული  საცხოვრებელი სახლების ეზოების კეთილმოწყობის (ცოტნე დადიანის  ქუჩა ყოფილი სპორტსკოლის/ინტერნატის შენობის მიმდებარე) სამუშაოები</t>
  </si>
  <si>
    <t>სოფლის მხარდაჭერის პროგრამით დაფინანსებული პროექტები 2015</t>
  </si>
  <si>
    <t>სკოლამდელი დაწესებულების მშენებლობა რეაბილიტაცია</t>
  </si>
  <si>
    <t xml:space="preserve">10.1. მოსახლეობისათვის ხარისხიანი სასმელი წყლის უწყვეტი მიწოდების უზრუნველყოფა
</t>
  </si>
  <si>
    <t>სასმელი წყლის სისტემები</t>
  </si>
  <si>
    <t>4. სამრეწველო და ენერგო სექტორის განვითარება</t>
  </si>
  <si>
    <t xml:space="preserve">4.6 ქუჩების განათება წყლისა და ელექტრო ენერგიის უწყვეტი მიწოდების უზრუნველყოფა, საკანალიზაციო, სანიაღვრე და სატელეკომუნიკაციო სისტემის მოწესრიგება </t>
  </si>
  <si>
    <t>სანიაღვრე არხები</t>
  </si>
  <si>
    <t>მოწესრიგებული სანიაღვრე სისტემები დაცული სასოფლო სამეურნეო სავარგულები საყანე ფართობები და საკარმიდამო ნაკვეთები</t>
  </si>
  <si>
    <t>გზები</t>
  </si>
  <si>
    <t>გარე განათება, ელ ენერგია</t>
  </si>
  <si>
    <t>ფეხით მოსიარულეთა და სატრანსპორტო მოძრაობის უსაფრთხო და კოპმფორტული გადაადგილება</t>
  </si>
  <si>
    <t>სკვერები, ბაღები</t>
  </si>
  <si>
    <t>თავშეყრის ადგილები, გაჩერების, მოსაცდელის მოწყობა</t>
  </si>
  <si>
    <t>მოსახლეობის საყოფაცხოვრებო პირობების გაუმჯობესება</t>
  </si>
  <si>
    <t>სპორტული მოედნები, სპოტ-დარბაზები</t>
  </si>
  <si>
    <t>სპორტის განვითარების ხელშეწყობა</t>
  </si>
  <si>
    <t>კეთილმოწყობა და იერსახის გაუმჯობესება</t>
  </si>
  <si>
    <t>სტიქია 2015 - 2017 წელი</t>
  </si>
  <si>
    <t>პირველი მაისის ადმინისტრაციულ ერთეულში საკვიკვინიოს უბანში ღელეზე არსებული ხიდის წარეცხილი ბურჯის გამაგრებითი სამუშაოები</t>
  </si>
  <si>
    <t>ბიის ადმინისტრაციულ ერთეულში სოფელ ბიაში საცალფეხო ხიდის ბურჯის გამაგრების სამუშაოები</t>
  </si>
  <si>
    <t>ქარიატის ადმინისტრაციულ ერთეულში მდინარე ხობისწყალზე ბონდის ხიდის საპროექტო დოკუმენტაციის შედგენა</t>
  </si>
  <si>
    <t>სოფელ ძველ ხიბულაში საღურწკაიოს უბანშიხიდის გამაგრების სამუშაოები</t>
  </si>
  <si>
    <t>სოფელ ძველ ხიბულაში საქანთარიოს უბანში ხიდბოგირის აღდგენითი სამუშაოები</t>
  </si>
  <si>
    <t>საჯიჯაოს ადმინისტრაციულ ერთეულში ღელე ოკურჩხალეზე წყალდიდობის შედეგად წარეცხილი ხიდის სარეგულაციო ნაგებობისა და სანაპირო ზოლის აღდგენითი სამუშაოები</t>
  </si>
  <si>
    <t>გურიფულის ადმინისტრაციული ერთეულის სოფელ მეორე გურიფულში ნაპირსამაგრის მოწყობის სამუშაოების შესყიდვა</t>
  </si>
  <si>
    <t>სამშენებლო მასალებისა და დამხმარე მასალების შესყიდვა</t>
  </si>
  <si>
    <t>ხობის მუნიციპალიტეტის ხამისკურის ადმინისტრაციულ ერთეულში (ზემოსაფარცვანიოში ჯეგეთასთან) გაბიონის მოწყობა გადასასვლელი ფონისთვის</t>
  </si>
  <si>
    <t>ხობის მუნიციპალიტეტის ხამისკურის ადმინისტრაციულ ერთეულში (საკუკაოს უბანში ელდარ გვასალიას სახლთან ) N 2 ხიდის მოწყობის სამუშაოები</t>
  </si>
  <si>
    <t>ხობის მუნიციპალიტეტის ხამისკურის ადმინისტრაციულ ერთეულში (საკუკაოს უბანში ელდარ გვასალიას სახლთან ) N 1 ხიდის მოწყობის სამუშაოები</t>
  </si>
  <si>
    <t>ხობის მუნიციპალიტეტის ხამისკურის ადმინისტრაციულ ერთეულში (საკუკაოს უბანი, სასაფლაოსთან) გაბიონის მოწყობა გადასასვლელი ფონისთვის</t>
  </si>
  <si>
    <t>გორგასალის ქუჩაზე (კობა ზარანდიას) სახლთან რკ/ბეტონის სანიაღვრე არხის მოწყობა</t>
  </si>
  <si>
    <t>ხობის მუნიციპალიტეტის ხეთის ადმინისტრაციულ ერთეულში სოფელ ხეთაში (მალხაზ აბშილავას სახლთან) N1 ხიდბოგირის რეაბილიტაცია</t>
  </si>
  <si>
    <t>ხობის მუნიციპალიტეტის ხეთის ადმინისტრაციულ ერთეულში სოფელ ოხვამეკარში (თეატრონთან) ხიდის სარეაბილიტაციო სამუშაოები</t>
  </si>
  <si>
    <t>ხობის მუნიციპალიტეტის პირველი მაისის ადმინისტრაციულ ერთეულში (საჩოკორაიოს უბანი) მდინარე მუნჩიაზე ხიდის სარეაბილიტაციო სამუშაოები</t>
  </si>
  <si>
    <t>ხობის მუნიციპალიტეტის ხამისკურის ადმინისტრაციულ ერთეულში (ზემო საფარცვანიო ,დავით ფარცვანიას სახლთან) გაბიონის მოწყობა გადასასვლელი ფონისთვის</t>
  </si>
  <si>
    <t>თორსა-დღვაბის ადმინისტრაციული ერთეულის სოფლებში სანიაღვრე არხების ამოწმენდითი სამუშაოები</t>
  </si>
  <si>
    <t>ხობის მუნიციპალიტეტის საჯიჯაოს ადმინისტრაციულ ერთეულში (სოფელ ზენში საშეროზიოს უბანი) №2 ხიდბოგირის მოწყობა</t>
  </si>
  <si>
    <t>ხობის მუნიციპალიტეტის პირველი მაისის ადმინისტრაციულ ერთეულში (საკობახიოს უბანი) წარეცხილი სანაპირო ზოლის გამაგრებითი (გაბიონი) სამუშაოები</t>
  </si>
  <si>
    <t>ხობის მუნიციპალიტეტის საჯიჯაოს ადმინისტრაციულ ერთეულში ( სოფელი ზენი საშეროზიოს უბანი) ხიდბოგირის წარეცხილი სარეგულაციოების აღდგენა</t>
  </si>
  <si>
    <t>ხობის მუნიციპალიტეტის ნოჯიხევის ადმინისტრაციულ ერთეულში (გოდორაძე თეზიკოს სახლის გვერდით) წარეცხილი სანაპირო ზოლის გამგრებითი (გაბიონი) სამუშაოები</t>
  </si>
  <si>
    <t>ხობის მუნიციპალიტეტის ხამისკურის ადმინისტრაციულ ერთეულში (ზემო საფარცვანიო, მურთაზ ლომიას სახლთან) გაბიონის მოწყობა გადასასვლელი ფონისთვის</t>
  </si>
  <si>
    <t>ხობის მუნიციპალიტეტის ხეთის ადმინისტრაციულ ერთეულში სოფელ ხეთაში (ლოლუების ქუჩაზე) ხიდის სარეაბილიტაციო სამუშაოები</t>
  </si>
  <si>
    <t>ხობის მუნიციპალიტეტის ხეთის ადმინისტრაციულ ერთეულში სოფელ ოხვამეკარში (თემური კიპურჭაძეს საცხოვრებელ სახლთან) ხიდის სარეაბილიტაციო სამუშაოები</t>
  </si>
  <si>
    <t>ხობის მუნიციპალიტეტის ხამისკურის ადმინისტრაციულ ერთეულში (საკუკაოს უბანი ალექსანდრე კვარაცხელიას სახლთან) მილხიდის სარეაბილიტაციო სამუშაოები</t>
  </si>
  <si>
    <t>ხობის მუნიციპალიტეტის ხამისკურის ადმინისტრაციულ ერთეულში (საკუკაოს უბანში რესტორან ჯეგეთასთან) მილხიდის სარეაბილიტაციო სამუშაოები</t>
  </si>
  <si>
    <t>ხობის მუნიციპალიტეტის ხამისკურის ადმინისტრაციულ ერთეულში (საკუკაოს უბანი ბესიკი კვირტიას სახლთან) ხიდის მოწყობა</t>
  </si>
  <si>
    <t>ნოჯიხევის ადმინისტრაციული ერთეულის სოფელ ნოჯიხევში სასაფლაოს მიმდებარე ტერიტორიის სანიაღვრე არხის რეაბილიტაცია</t>
  </si>
  <si>
    <t>ქ. ხობში ჭავჭავაძის ქუჩის სანიაღვრე არხის სარეაბილიტაციო სამუშაოები</t>
  </si>
  <si>
    <t>ქ.ხობში ვეკუა-გოგებაშვილი, ცოტნე დადიანის ქუჩების სანიაღვრე არხების სარეაბილიტაციო სამუშაოები.</t>
  </si>
  <si>
    <t xml:space="preserve">1. საჯარო ხელისუფლების შესაძლებლობების განვითარება. </t>
  </si>
  <si>
    <t>1.3. ქალაქ დაგეგმარების და სივრცით-ტერიტორიული მოწყობის სისტემურად ჩამოყალიბებული დოკუმენტის მომზადება;</t>
  </si>
  <si>
    <t>განაშენიანების გენერალური გეგმის შედგენა.</t>
  </si>
  <si>
    <t>მუნიციპალიტეტს ინფრასტრუქტურული და სხვა სახის პროექტების გეგმაზომიერად განხორციელება</t>
  </si>
  <si>
    <t>შუა ხორგის ადმინისტრაციული ერთეულის სოფელ გამოღმა შუა ხორგაში გზის რეაბილიტაცია</t>
  </si>
  <si>
    <t xml:space="preserve">საგზაო ინსფრასტრუქტურის მოწესრიგება  ხელს შეუწყობს ადმინისტრაციულ ერთეულში არსებულ ყოფითი, თუ სოციალური პრობლემების მოგვარებას. </t>
  </si>
  <si>
    <t>შუა ხორგის ადმინისტრაციული ერთეული</t>
  </si>
  <si>
    <t>ხეთის ადმინისტრაციული ერთეულის კორცხოს უბანში გზის რეაბილიტაცია</t>
  </si>
  <si>
    <t>ქვემო ქვალონის ადმინისტრაციულ ერთეულში გზის რეაბილიტაცია</t>
  </si>
  <si>
    <t xml:space="preserve">  განათლების, კულტურის და სპორტის განვითარება.</t>
  </si>
  <si>
    <t>ცენტრალური სტადიონის მწვანე საფარის მოწყობა</t>
  </si>
  <si>
    <t xml:space="preserve"> განათლების, მეცნიერების, კულტურისა და სპორტის განვითარება. </t>
  </si>
  <si>
    <t>პირველი მაისის ადმინისტრაციულ ერთეულში საბავშვო ბაღის სრული რეაბილიტაცია</t>
  </si>
  <si>
    <t>საბავშვო ბაღის ინფრასტრუქტურის მოწესრიგება</t>
  </si>
  <si>
    <t xml:space="preserve"> საბაზისო ინფრასტრუქტურის გაუმჯობესება</t>
  </si>
  <si>
    <t>ქალაქ ხობში ადმინისტრაციული შენობის გადახურვა და ფასადის რეაბილიტაცია</t>
  </si>
  <si>
    <t>ქალაქ ხობის ცენტრის კეთილმოწყობა</t>
  </si>
  <si>
    <t>ქალაქის იერსახის გაუმჯობესება</t>
  </si>
  <si>
    <t>შუა ხორგის ადმინისტრაციულ ერთეულში საბავშვო ბაღის სრული რეაბილიტაცია ან ახლის მშენებლობა</t>
  </si>
  <si>
    <t>სტიქიის პრევენცია   2019წ</t>
  </si>
  <si>
    <t xml:space="preserve">ხობის მუნიციპალიტეტის პირველი მაისის  ადმინისტრაციულ ერთეულში (საკვიკვინიოს უბანი, კობა გერგაიასა და დემნა კვიკვინიას საკარმიდამო ეზოების მიმდებარედ) მდინარე მუნჩიაზე  ნაპირსამაგრი სამუშაოები </t>
  </si>
  <si>
    <t xml:space="preserve">ხობის მუნიციპალიტეტის პირველი მაისის  ადმინისტრაციულ ერთეულში (საკვიკვინიოს უბანი, სერგო ჯობავასა და ბიჭუნა ჯობავას საკარმიდამო ეზოების მიმდებარედ) მდინარე მუნჩიაზე  ნაპირსამაგრი სამუშაოები </t>
  </si>
  <si>
    <t xml:space="preserve">ხობის მუნიციპალიტეტის პირველი მაისის  ადმინისტრაციულ ერთეულში (საჩოკორაიოს უბანი, გენადი ჭკადუას საკარმიდამო ეზოს მიმდებარედ) მდინარე მუნჩიაზე  ნაპირსამაგრი სამუშაოები </t>
  </si>
  <si>
    <t xml:space="preserve">ხობის მუნიციპალიტეტის პირველი მაისის  ადმინისტრაციულ ერთეულში (ბულიწყუს უბანი, თემური კვიკვინიას საკარმიდამო ეზოს მიმდებარედ) მდინარე მუნჩიაზე  ნაპირსამაგრი სამუშაოები </t>
  </si>
  <si>
    <t xml:space="preserve">ხობის მუნიციპალიტეტის პირველი მაისის  ადმინისტრაციულ ერთეულში (საკვიკვინიოს უბანი, თამაზი ჭიჭაღუას საკარმიდამო ეზოს მიმდებარედ) მდინარე მუნჩიაზე  ნაპირსამაგრი სამუშაოები </t>
  </si>
  <si>
    <t>ხეთის ადმინისტრაციულ ერთეულში სოფელ ლარჩვაში ღელე დარჩაღალუზე საცალფეხო ხიდის მოწყობა</t>
  </si>
  <si>
    <t>ხობის მუნიციპალიტეტის ხეთის ადმინისტრაციულ ერთეულში ღელე ბაკვაღალუს ამოწმენდითი სამუშაოები</t>
  </si>
  <si>
    <t>ხობის მუნიციპალიტეტის ქვემო ქვალონის ადმინისტრაციულ ერთეულის სოფელ გიმოზგონჯილში სანიაღვრე არხის ამოწმენდითი სამუშაოები</t>
  </si>
  <si>
    <t>ხობის მუნიციპალიტეტის ქვემო ქვალონის ადმინისტრაციულ ერთეულის სოფელ დურღენაში სანიაღვრე არხის ამოწმენდითი სამუშაოები</t>
  </si>
  <si>
    <t>ხობის მუნიციპალიტეტის ხამისკურის ადმინისტრაციული ერთეულის სოფელ საქირიოში ხიდის რეაბილიტაცია</t>
  </si>
  <si>
    <t>ხობის მუნიციპალიტეტის საჯიჯაოს ადმინისტრაციულ ერთეულის სოფელ ზუბში ღელე პატარა ოკურჩხალეს ამოწმენდითი სამუშაოები</t>
  </si>
  <si>
    <t>ამბულატორიები  2019წ</t>
  </si>
  <si>
    <t>სსიპ ,,საგანგებო სიტუაციების კოორდინაციის და გადაუდებელი დახმარების ცენტრი"-ს შენობის მშენებლობის სამუშაოები</t>
  </si>
  <si>
    <t>სათემო ამბულატორიული დაწესებულებების ინფრასტრუქტურის რეაბილიტაცია</t>
  </si>
  <si>
    <t>ხობის მუნიციპალიტეტის საჯიჯაოს ადმინისტრაციული ერთულის საექიმო ამბულატორიის სარეაბილიტაციო სამუშაოები</t>
  </si>
  <si>
    <t>ხობის მუნიციპალიტეტის საჯიჯაოს ადმინისტრაციული ერთულის საექიმო ამბულატორიის სარეაბილიტაციო სამუშაოების საპროექტო-სახარჯთაღღიცხვო დოკუმენტაცია</t>
  </si>
  <si>
    <t>ხობის მუნიციპალიტეტის ხამისკურის ადმინისტრაციული ერთულის საექიმო ამბულატორიის სარეაბილიტაციო სამუშაოები</t>
  </si>
  <si>
    <t>ხობის მუნიციპალიტეტის ხამისკურის ადმინისტრაციული ერთულის საექიმო ამბულატორიის სარეაბილიტაციო სამუშაოების საპროექტო-სახარჯთაღრიცხვო დოკუმენტაცია</t>
  </si>
  <si>
    <t>ხობის მუნიციპალიტეტის ძველი ხიბულის ადმინისტრაციული ერთულის საექიმო ამბულატორიის სარეაბილიტაციო სამუშაოები</t>
  </si>
  <si>
    <t>ხობის მუნიციპალიტეტის ძველი ხიბულის ადმინისტრაციული ერთულის საექიმო ამბულატორიის სარეაბილიტაციო სამუშაოების საპროექტო-სახარჯთაღრიცხვო დოკუმენტაცია</t>
  </si>
  <si>
    <t>ხობის მუნიციპალიტეტის ახალი ხიბულის ადმინისტრაციული ერთულის საექიმო ამბულატორიის სარეაბილიტაციო სამუშაოები</t>
  </si>
  <si>
    <t>ხობის მუნიციპალიტეტის ახალი ხიბულის ადმინისტრაციული ერთულის საექიმო ამბულატორიის სარეაბილიტაციო სამუშაოების საპროექტო-სახარჯთაღრიცხვო დოკუმენტაცია</t>
  </si>
  <si>
    <t>ხობის მუნიციპალიტეტის პირველი მაისის ადმინისტრაციული ერთულის საექიმო ამბულატორიის სარეაბილიტაციო სამუშაოები</t>
  </si>
  <si>
    <t>ხობის მუნიციპალიტეტის პირველი მაისის ადმინისტრაციული ერთულის საექიმო ამბულატორიის სარეაბილიტაციო სამუშაოების საპროექტო-სახარჯთაღრიცხვო დოკუმენტაცია</t>
  </si>
  <si>
    <t>სკოლები 2019წ</t>
  </si>
  <si>
    <t>განათლების, მეცნიერების, კულტურისა და სპორტის განვითარება</t>
  </si>
  <si>
    <t>საჯარო სკოლებისა და სკოლამდელი აღზრდის დაწესებულებების ინფრატსრუქტურის სრული რეაბილიტაცია თანამედროვე სტანდარტების შესაბამისად და პედაგოგების/ადმინისტრაციული პერსონალის კვალიფიკაციის ამაღლების ქმედითი სისტემის ჩამოყალიბება</t>
  </si>
  <si>
    <t>ხობის მუნიციპალიტეტის ნოჯიხევის ადმინისტრაციული ერთეულის N2 საჯარო სკოლის ნაწილობრივი რეაბილიტაცია</t>
  </si>
  <si>
    <t>საჯარო სკოლების რეაბილიტირებული მატერიალურ-ტექნიკური ბაზა</t>
  </si>
  <si>
    <t>ნოჯიხევის ადმინისტრაციული ერთული</t>
  </si>
  <si>
    <t>ხობის მუნიციპალიტეტის ნოჯიხევის ადმინისტრაციული ერთეულის N2 საჯარო სკოლის ნაწილობრივი რეაბილიტაცის საპროექტო-სახარჯთაღრიცხვო დოკუმენტაციის შედგენა</t>
  </si>
  <si>
    <t>ხობის მუნიციპალიტეტის ქვემო ქვალონის ადმინისტრაციული ერთეულის N2 საჯარო სკოლაში სველი წერტილის  მოწყობა</t>
  </si>
  <si>
    <t>ხობის მუნიციპალიტეტის ქვემო ქვალონის ადმინისტრაციული ერთეულის N2 საჯარო სკოლაში სველი წერტილის  მოწყობის საპროექტო-სახარჯთაღრიცხვო დოკუმენტაციის შედგენა</t>
  </si>
  <si>
    <t>ხობის მუნიციპალიტეტის ხობის ადმინისტრაციული ერთეულის N2 საჯარო სკოლის სპორტდარბაზის რეაბილიტაცია</t>
  </si>
  <si>
    <t>ქ ხობი</t>
  </si>
  <si>
    <t>ხობის მუნიციპალიტეტის ქ.ხობის ადმინისტრაციული ერთეულის N2 საჯარო სკოლის სპორტდარბაზის რეაბილიტაციის საპროექტო-სახარჯთაღრიცხვო დოკუმენტაციის შედგენა</t>
  </si>
  <si>
    <t>ხობის მუნიციპალიტეტის ახალი სოფლის ადმინისტრაციული ერთეულის საჯარო სკოლის ნაწილობრივი რეაბილიტაცია</t>
  </si>
  <si>
    <t>ახალსოფლის ადმინისტრაციული ერთეული</t>
  </si>
  <si>
    <t xml:space="preserve">ხობის მუნიციპალიტეტის ახალი სოფლის ადმინისტრაციული ერთეულის საჯარო სკოლის ნაწილობრივი რეაბილიტაციის საპროექტო-სახარჯთაღრიცხვო დოკუმენტაციის შედგენა </t>
  </si>
  <si>
    <t xml:space="preserve"> ხობის მუნიციპალიტეტის პირველი მაისის ადმინისტრაციული ერთეულის საჯარო სკოლის ნაწილობრივი რეაბილიტაცია</t>
  </si>
  <si>
    <t xml:space="preserve"> ხობის მუნიციპალიტეტის პირველი მაისის ადმინისტრაციული ერთეულის საჯარო სკოლის ნაწილობრივი რეაბილიტაციის საპროექტო-სახარჯთაღრიცხვო დოკუმენტაციის შედგენა </t>
  </si>
  <si>
    <t>ხობის მუნიციპალიტეტის თორსა-დღვაბის ადმინისტრაციული ერთეულის საჯარო სკოლაში  სველი წერტილის  მოწყობა</t>
  </si>
  <si>
    <t>ხობის მუნიციპალიტეტის თორსა-დღვაბის ადმინისტრაციული ერთეულის საჯარო სკოლაში  სველი წერტილის  მოწყობის საპროექტო-სახარჯთაღრიცხვო დოკუმენტაციის შედგენა</t>
  </si>
  <si>
    <t>ხობის მუნიციპალიტეტის შუა ხორგის  ადმინისტრაციული ერთეულის საჯარო სკოლაში სველი წერტილის  მოწყობა</t>
  </si>
  <si>
    <t>ხობის მუნიციპალიტეტის შუა ხორგის  ადმინისტრაციული ერთეულის საჯარო სკოლაში სველი წერტილის  მოწყობის საპროექტო-სახარჯთაღრიცხვო დოკუმენტაციის შედგენა</t>
  </si>
  <si>
    <t>ხობის მუნიციპალიტეტის ზემო ქვალონის  ადმინისტრაციული ერთეულის საჯარო სკოლაში სველი წერტილის  მოწყობა</t>
  </si>
  <si>
    <t>ხობის მუნიციპალიტეტის ზემო ქვალონის  ადმინისტრაციული ერთეულის საჯარო სკოლაში სველი წერტილის  მოწყობის საპროექტო-სახარჯთაღრიცხვო დოკუმენტაციის შედგენა</t>
  </si>
  <si>
    <t>ხობის მუნიციპალიტეტის საჯიჯაოს ადმინისტრაციული ერთეულის საჯარო სკოლაში შშმპ პირთათვის სველი წერტილის მოწყობა</t>
  </si>
  <si>
    <t>ხობის მუნიციპალიტეტის საჯიჯაოს ადმინისტრაციული ერთეულის საჯარო სკოლაში შშმპ პირთათვის სველი წერტილის მოწყობის საპროექტო-სახარჯთაღრიცხვო დოკუმენტაციის შედგენა</t>
  </si>
  <si>
    <t>ხობის მუნიციპალიტეტის საჯიჯაოში ადმინისტრაციული ერთეულის N2 საჯარო სკოლაში სველი წერტილის  მოწყობა</t>
  </si>
  <si>
    <t>ხობის მუნიციპალიტეტის საჯიჯაოში ადმინისტრაციული ერთეულის N2 საჯარო სკოლაში სველი წერტილის  მოწყობის საპროექტო-სახარჯთაღრიცხვო დოკუმენტაციის შედგენა</t>
  </si>
  <si>
    <t>რეგიონში განსახორციელებელი პროექტების ფონდის (რგპფ) სარეზერვო პროექტები 2018 წლის ნაშტიდან</t>
  </si>
  <si>
    <t>ქალაქ ფოთში, კუნძულის სანაპირო ზოლისა და მისასვლელი გზების რეაბილიტაცია</t>
  </si>
  <si>
    <t>ტურისტული ინფრასტრუქტურის განვითარება, ხელს შეუწყობს ქალაქის მრავალმხრივ განვითრაებას</t>
  </si>
  <si>
    <t>ქალაქ ფოთის მუნიციპალიტეტი მერია</t>
  </si>
  <si>
    <t>„ქალაქ ფოთის მუნიციპალიტეტში, ქუჩების არსებული გარე განათების ქსელის ლედ სანათებით ჩანაცვლება</t>
  </si>
  <si>
    <t>ფინანსურ დანაზოგს მისცემს ქალაქს, როგორც ელ.ენერგიის ხარჯის შემცირებით, ასევე საექსპლუატაციო ხარჯების დიდი დანაზოგით</t>
  </si>
  <si>
    <t>საბავშვო და სპორტულ-გამაჯანსაღებელი მოედნების მოწყობა, კერძოდ: ტრენაჟორების შეძენა-მონტაჟი</t>
  </si>
  <si>
    <t>სპორტული ინფრასტრუქტურის მოწესრიგება ხელს შეუწყობს მოსახლეობას ჯანსაღი ცხოვრების წეს</t>
  </si>
  <si>
    <t>ქალაქ ფოთში, უპოვართა სასადილოს დამხმარე სათავსოს კაპიტალური შეკეთება</t>
  </si>
  <si>
    <t>სოცილურად დაუცველი  ბენეფიციართა , საყოფაცხოვრებო პირობების გაუმჯობესება</t>
  </si>
  <si>
    <t>ქალაქ ფოთში, შეზღუდული შესაძლებლობების მქონე პირთათვის პანდუსების მოწყობა.</t>
  </si>
  <si>
    <t>შეზღუდული შესაძლებლობების მქონე პირთათვის პანდუსების მოწყ</t>
  </si>
  <si>
    <t>საბავშვო და სპორტულ-გამაჯანსაღებელი მოედნების მოწყობა, კერძოდ: ატრაქციონების შეძენა-მონტაჟი</t>
  </si>
  <si>
    <t>ქალაქ ფოთში, ჭავჭავაძის ქუჩა N 140, N 148, N 150 მრავალსართულიანი ს/სახლების სახურავების კაპიტალური შეკეთება.</t>
  </si>
  <si>
    <t>რეაბილიტირებული სახურავით სარგებელს მიიღებს 1000 ადამიანი.</t>
  </si>
  <si>
    <t>ქალაქ ფოთში, ჭავჭავაძის ქუჩა N 152, N 158 და კლდიაშვილის ქუჩა N 88 მრავალსართულიანი ს/სახლების სახურავების კაპიტალური შეკეთება.</t>
  </si>
  <si>
    <t>ქალაქ ფოთში ნინო ჟვანიას ქუჩაზე სპორტული დარბაზის კაპიტალური შეკეთების სამუშაოები</t>
  </si>
  <si>
    <t>რეგიონში განსახორციელებელი პროექტების ფონდის (რგპფ) პროექტები 2019  წელი</t>
  </si>
  <si>
    <t xml:space="preserve">ქალაქ ფოთში, ბარათაშვილის ქუჩიდან ყოფილი ციტრუსების მეურნეობის ტერიტორიაზე გამავალი და მალთაყვის სანაპირო ზოლის (ბულვარის) შემაერთებელი გზის მოწყობა.
</t>
  </si>
  <si>
    <t>რეაბილიტირებული გზით სარგებელს მიიღებს 10 000 ადამიანი.</t>
  </si>
  <si>
    <t>2.1 მხარის საგზაო ინფრასტრუქტურის არარეაბილიტირებული ნაწილის, მისი პრიორიტეტული გზების ტროტუარების რეაბილიტაცია</t>
  </si>
  <si>
    <t>ქალაქ ფოთის ცენტრალური (კოსტავას) ქუჩის ტროტუარების კეთილმოწყობა</t>
  </si>
  <si>
    <t>მოსახლეობისვის და ტურისტების კომფორტული გადაადგილება.სარგებელს მიიღებს 5000 ადამიანი</t>
  </si>
  <si>
    <t>მრავალსართულიანი საცხოვრებელი სახლების სახურავების კაპ რემონტი</t>
  </si>
  <si>
    <t>მრავალბინიანი საცხოვრებელი სახლების ეზოების კეთილმოწყობა</t>
  </si>
  <si>
    <t>რეაბილიტირებული ეზოებით სარგებელს მიიღებს 1000 ადამიანი.</t>
  </si>
  <si>
    <t>საბავშვო ბაღების რებილიტაცია(გათბობის სისტემის მოწყობ)</t>
  </si>
  <si>
    <t>გათბობის სისტემის მოწყობით,  სარგებელს მიიღებს 300 სკოლამდელი აღსაზრდელი</t>
  </si>
  <si>
    <t>მდინარე კაპარჭის გაწმენდა, პალიასტომის ტბის ჰიდროდინამიური რეჟიმის აღდგენა</t>
  </si>
  <si>
    <t>გამოიწვევს მდინარის ეკოლოგიური მდგომარეობის გაუმჯობესაც რაც დადებითად აისახება მოსახლეობის გამოყენებაზე მდ. კაპარჭის</t>
  </si>
  <si>
    <t xml:space="preserve">ქალაქ ფოთის ვალერიან გუნიას სახელობის პროფესიული სახელმწიფო თეატრის შენობის რეაბილიტაცია.
</t>
  </si>
  <si>
    <t>ფოთის თეატრს სჭირდება რეაბილიტაცია, რის გამოც არ ტარდება კულტურული ღონისძიებები. რეაბილიტაციის შემდეგ ქალაქში გაუმჯობესდება კულტურული ცხოვრება.</t>
  </si>
  <si>
    <t>ქალაქ ფოთში, ვალსართულიანი საცხოვრებელი სახლების ლიფტების რეაბილიტაცია</t>
  </si>
  <si>
    <t>რეაბილიტრირებული ლიფტებით უსაფრტხოთ ისარგებლებს 5000 ადამიანი.</t>
  </si>
  <si>
    <t>12.1 საჯარო სკოლებისა და სკოლამდელი აღზრდის დაწესებულებების ინფრასტრუქტურის  რეაბილიტაცია</t>
  </si>
  <si>
    <t>სსიპ ქალაქ ფოთის N8 საჯარო სკოლაში, სველი წერტილების რეაბილიტაცია,ელექტროობა, საკლასო ოთახების კარებების შეცვლა</t>
  </si>
  <si>
    <t>ქალაქ ფოთის მუნიციპალიტეტის მერია</t>
  </si>
  <si>
    <t>სსიპ თეოფანე დავითაიას სახელობის ქალაქ ფოთის N1 საჯარო სკოლის შენობაში სველი წერტილების მოწყობა;სახურავის რეაბილიტაცია</t>
  </si>
  <si>
    <t>სსიპ ივანე ჯავახიშვილის სახელობის ქალაქ ფოთის N3 საჯარო სკოლის სახურავის რეაბილიტაცია, ღობის მოწყობა</t>
  </si>
  <si>
    <t>ქალაქ ფოთის N4 საჯარო სკოლა საკლასო ოთახის კარებების შეცვლა</t>
  </si>
  <si>
    <t>ქალაქ ფოთის N6 საჯარო სკოლა</t>
  </si>
  <si>
    <t>ქალაქ ფოთის N3 საჯარო სკოლა, სკოლის შენობაში ადაპტირებული სველი წერტილების მოწყობა</t>
  </si>
  <si>
    <t>სსიპ თეოფანე დავითაიას სახელობის ქალაქ ფოთის N1 საჯარო სკოლაში ეზოს კეთილმოწყობისა და ეზოში არსებული სანიტარული კვანძის დემონტაჟის სამუშაოები</t>
  </si>
  <si>
    <t>ქალაქ ფოთის N3 საჯარო სკოლის ეზოს კეთილმოწყობის სამუშაოების შესყიდვა.</t>
  </si>
  <si>
    <t>სტიქიის ლიკვიდაცია 2019</t>
  </si>
  <si>
    <t>2.1 სტიქიის შედეგად დაზიანებული ინფრასტრუქტურის რეაბილიტაცია</t>
  </si>
  <si>
    <t>9აპრილის ხეივანი N28 საცხოვრებელი სახლის სახურავის კაპიტალური შეკეთება</t>
  </si>
  <si>
    <t>13 დეკემბრის N2367</t>
  </si>
  <si>
    <t>სამეგრელოს.N22,N28, ელადას ქ.N14,N19  საცხოვრებელი სახლების სახურავების კაპიტალური შეკეთება</t>
  </si>
  <si>
    <t>ჭავჭავაძის ქუჩაN54 -ში მდებარე N14 სკოლამდელი სააღმზრდელო დაწესებულების სახურავის კაპიტალური შეკეთება</t>
  </si>
  <si>
    <t>ბარათაშვილის ქუჩა, ნიკოლაძის სანაპირო, ჭავჭავაძის ქუჩა და ერთობის ქუჩებზე მდებარე მინი სტადიონების სარემონტო სამუშაოები</t>
  </si>
  <si>
    <t>9აპრილის ხეივანი N23 საცხოვრებელი სახლის სახურავის კაპიტალური შეკეთება</t>
  </si>
  <si>
    <t>გურიის ქუჩაN181 მრავალსართულიანი ს/სახლის სახურავის კაპიტალური შეკეთება</t>
  </si>
  <si>
    <t>პუშკინის ქN69,სამეგრელოს N20.ფარნავაზ მეფის N3. პენტაგონის ბინა, კაპიტალური შეკეთება, ჩხეიძის ქ.N37-ში მდებარე N5 და ჯიქიას ქ.N3-ში მდებარ N11 სკოლამდელი სააღმზრდელო დაწესებულებების სახურავის კაპიტალური შეკეთება</t>
  </si>
  <si>
    <t>9აპრილის ხეივანი N19, სამეგრელოს ქ.N24, აღმაშენებლის ქ.N24, გეგიძის ქ.N15, გორგასლის ქ.N10, ახალ რაიონში მდებარე მრავალსართულინი სახლების სახურავის კაპიტალური რემონტი, მარჯანიშვილის ქ.N17,  საცხოვრებელი სახლების სახურავების კაპიტალური შეკეთება, თამარ მეფის ქ.N54 მდებარე N17 სკოლამდელი სააღმზრდელო დაწესებულების სახურავის კაპიტალური შეკეთება</t>
  </si>
  <si>
    <t>ჭყონდიდელის ქ.N18, ჭავჭავაძის ქ.N144,148,150,152,156,158  საცხოვრებელი სახლის ლიფტის შახტის სახურავის კაპიტალური შეკეთება</t>
  </si>
  <si>
    <t>7.3.4</t>
  </si>
  <si>
    <t>7.3.5</t>
  </si>
  <si>
    <t>7.3.6</t>
  </si>
  <si>
    <t>7.3.7</t>
  </si>
  <si>
    <t>7.3.8</t>
  </si>
  <si>
    <t>7.3.9</t>
  </si>
  <si>
    <t>7.3.10</t>
  </si>
  <si>
    <t>7.3.11</t>
  </si>
  <si>
    <t>7.3.12</t>
  </si>
  <si>
    <t>7.3.13</t>
  </si>
  <si>
    <t>7.3.14</t>
  </si>
  <si>
    <t>7.3.15</t>
  </si>
  <si>
    <t>რეგიონში განსახორციელებელი პროექტების ფონდის (რგპფ) პროექტები 2019-2021 წლებში</t>
  </si>
  <si>
    <t>ბულვანი-გაუწყინარის გზის  გადასახვევიდან  სოფ. ტყვირის გავლით  სოფ. ნაესაკოვომდე  გზის რეაბილიტაცია</t>
  </si>
  <si>
    <t>საგზაო ინფრასტრუქტურისა და მოსახლეობის სოციალურ-ეკონომიური დონის გაუმჯობესება</t>
  </si>
  <si>
    <t>აბაშის მუნიციპალიტეტი</t>
  </si>
  <si>
    <t>აბაშის მუნიციპალიტეტის სოფ.ტყვირში ბაღის ახალი შენობის მშენებლობა</t>
  </si>
  <si>
    <t>აბაშის მუნიციპალიტეტის სოფ. პირველ მაისში საბავშვო ბაღის შენობის მშენებლობა</t>
  </si>
  <si>
    <t>აბაშის მუნიციპალიტეტის სოფ. სეფიეთში საბავშვო ბაღის შენობის მშენებლობა</t>
  </si>
  <si>
    <t xml:space="preserve">2. საბაზისო ინფრასტრუქტურის გაუმჯობესება  
10. კომუნალური და სხვა საზოგადოებრივი მომსახურებების მოწესრიგება  </t>
  </si>
  <si>
    <t xml:space="preserve">2.1 მხარის საგზაო ინფრასტრუქტურის (შიდასახელმწიფოებრივი და აგილობრივი მნიშვნელობის, მათ შორის სასოფლო გზები) არარეაბილიტირებული ნაწილის, მისი პრიორიტეტული გზების რეაბილიტაცია. ცენტრალური ხელისუფლებისა და მუნიციპალიტეტების შესაბამისი საქმიანობის სათანადო კოორდინაცია, რათა მათ განახორციელონ თავიანთ კომპეტენციას მიკუთვნებული გზების რეაბილიტაცია.
10.3 საწარმოო და საყოფაცხოვრებო ჩამდინარე წყლების გამწმენდი ნაგებობების მშენებლობა
</t>
  </si>
  <si>
    <t>ქ. აბაშაში ტროტუარებისა და სანიაღვრე არხების მოწყობა</t>
  </si>
  <si>
    <t xml:space="preserve">2. საბაზისო ინფრასტრუქტურის გაუმჯობესება </t>
  </si>
  <si>
    <t>2.1 მხარის საგზაო ინფრასტრუქტურის (შიდასახელმწიფოებრივი და აგილობრივი მნიშვნელობის, მათ შორის სასოფლო გზები) არარეაბილიტირებული ნაწილის, მისი პრიორიტეტული გზების რეაბილიტაცია. ცენტრალური ხელისუფლებისა და მუნიციპალიტეტების შესაბამისი საქმიანობის სათანადო კოორდინაცია, რათა მათ განახორციელონ თავიანთ კომპეტენციას მიკუთვნებული გზების რეაბილიტაცია.</t>
  </si>
  <si>
    <t>აბაშის მუნიციპალიტეტში ილიას ქუჩიდან სოფ. ეწერის მიმართულებით და სოფ. ნორიოს ცენტრიდან სოფ. საგვაზაოს მიმართულებით გზის ასფალტო-ბეტონით მოწყობა</t>
  </si>
  <si>
    <t>აბაშის მუნიციპალიტეტის გამგეობა</t>
  </si>
  <si>
    <t>აღნიშნული სამუშაოების პროექტი მზად არის.</t>
  </si>
  <si>
    <t>მარანი-პირველი მაისი-გაუწყინარის გზის მოწყობა ასფალტო-ბეტონის საფარით</t>
  </si>
  <si>
    <t xml:space="preserve">12, განათლების, მეცნიერიბისა და სპორტის განვითარება </t>
  </si>
  <si>
    <t>12,4 რეგიონში კულტურული და სპორტული ინფრასტრუქტურის რეაბილიტაცია და განვითარება</t>
  </si>
  <si>
    <t>აბაშის მუნიციპალიტეტში მოსწავლე ახალგაზრდობის ცენტრის მშენებლობა</t>
  </si>
  <si>
    <t>ცენტრალური მაგისტრალიდან სოფ. ქოლობნის მიმართულებით არსებული გზის ასფალტო-ბეტონის საფარით მოწყობა</t>
  </si>
  <si>
    <t>აბაშის მუნიციპალიტეტში  გეზათის ცენტრიდან სკოლის მიმართულებით  გზის მოწყობა ასფალტო ბეტონით</t>
  </si>
  <si>
    <t>გარდამავალი პროექტი თანხით 283370 ლარი</t>
  </si>
  <si>
    <t>აბააშის მუნიციპალიტეტში სოფ. მაცხოვრისკარიდან სოფ. ძველი აბაშის მიმართულებით არსებული   გზის  მოწყობა ასფალტო-ბეტონის საფარით</t>
  </si>
  <si>
    <t>გარდამავალი პროექტი თანხით  104326 ლარი</t>
  </si>
  <si>
    <t>აბაშის მუნიციპალიტეტში  საგვაზაოს სკოლიდან სოფ. ძიგურის მიმართულებით  გზის მოწყობა ასფალტო ბეტონით</t>
  </si>
  <si>
    <t>ქ. აბაშაში აკაკის ქუჩის ბოლოდან სოფ. კოდორის მიმართულებით  გზის მოწყობა ასფალტო ბეტონით</t>
  </si>
  <si>
    <t>გარდამავალი პროექტი თანხით 180000 ლარი</t>
  </si>
  <si>
    <t xml:space="preserve">აბაშის მუნიციპალიტეტში  სოფ. ქოლობნის ცენტრიდან სოფ. გეზათის მიმართულებით  გზის მოწყობა ასფალტო-ბეტონით </t>
  </si>
  <si>
    <t>აბაშის მუნიციპალიტეტში სოფ. ზანათში მდ. აბაშის ხიდიდან სკოლის მიმართულებით გზის მოწყობა ასფალტო-ბეტონით</t>
  </si>
  <si>
    <t>გარდამავალი პროექტი თანხით  90000 ლარი</t>
  </si>
  <si>
    <t xml:space="preserve">აბაშის მუნიციპალიტეტში  სოფ. მარნის ცენტრიდან სოფ. პირველი მაისის მიმართულები გზის მოწყობა ასფალტო-ბეტონით </t>
  </si>
  <si>
    <t>გარდამავალი პროექტი თანხით  180000 ლარი</t>
  </si>
  <si>
    <t>ქ. აბაშაში შუბლაძის ქუჩის დ. კაჭარავას გადაკვეთიდან სკოლის მიმართულებით გზის მოწყობა ასფალტო-ბეტონით</t>
  </si>
  <si>
    <t xml:space="preserve">ქ. აბაშაში ვაჟა ფშაველას ქუჩის (თამარ მეფის ქუჩიდან გაბელაიას ქუჩამდე ) გზის მოწყობა ასფალტო-ბეტონით </t>
  </si>
  <si>
    <t xml:space="preserve">ქ. აბაშაში გამახურდიას ქუჩის IV შესახვევის, გზის მოწყობა ასფალტო-ბეტონით </t>
  </si>
  <si>
    <t xml:space="preserve">ქ. აბაშაში ცანავას ქუჩა, გაზის კანტორიდან თავისუფლების ქუჩამდე, გზის მოწყობა ასფალტო-ბეტონით </t>
  </si>
  <si>
    <t>გარდამავალი პროექტი თანხით  50000 ლარი</t>
  </si>
  <si>
    <t xml:space="preserve">ქ. აბასაში 26 მაისისა და დ. კაჭარავას  შემაერთებელი გზის მოწყობა ასფალტო-ბეტონით </t>
  </si>
  <si>
    <t xml:space="preserve">ქ. აბაშაში ალექსანდრე აბაშელის ქუჩის მოწყობა ასფალტო-ბეტონით </t>
  </si>
  <si>
    <t xml:space="preserve">ქ. აბაშაში ნინოშვილის l შესახვევიდან იოსელიანის ქუჩის შეერთებამდე გზის მოწყობა ასფალტო-ბეტონით </t>
  </si>
  <si>
    <t>გარდამავალი პროექტი თანხით 90000 ლარი</t>
  </si>
  <si>
    <t>ქ. აბაშაში თავისუფლების და კილასონიას ქუჩის ჩიხების, მოწყობა ასფალტო-ბეტონით</t>
  </si>
  <si>
    <t xml:space="preserve">ქ. აბაშაში იოსელიანი ქუჩის მოწყობა ასფალტო-ბეტონით </t>
  </si>
  <si>
    <t>აბაშის მუნიციპალიტეტში სოფ. მარნიდან სოფ. თხმელარის მიმართულებით გზის ასფალტო-ბეტონით მოწყობა</t>
  </si>
  <si>
    <t>აკაკის ქუჩის ბოლოდან სოფ. კოდორის მიმართულებით გზის მოწყობა ასფალტო ბეტონით</t>
  </si>
  <si>
    <t>სოფ. ზანათში მდ. აბაშის ხიდიდან სკოლის მიმართულებით გზის მოწყობა</t>
  </si>
  <si>
    <t>სოფ. მარნის ცენტრიდან სოფ. პირველი მაისის მიმართულებით გზის მოწყობა ასფალტო-ბეტონით</t>
  </si>
  <si>
    <t>გამსახურდიას ქუჩის IV შესახვევის, გზის მოწყობა ასფალტო-ბეტონით</t>
  </si>
  <si>
    <t>ცანავას ქუჩა, გაზის კანტორიდან თავისუფლების ქუჩამდე, გზის მოწყობა ასფალტო-ბეტონით</t>
  </si>
  <si>
    <t>ნინოშვილის l შესახვევიდან იოსელიანის ქუჩის შეერთებამდე გზის მოწყობა ასფალტო-ბეტონით</t>
  </si>
  <si>
    <t>სოფ. მაცხოვრისკარიდან სოფ. ძველის აბაშის მიმართულებით გზის მოწყობა ასფალტო ბეტონის საფარით</t>
  </si>
  <si>
    <t>გეზათის ცენტრიდან სკოლის მიმართულებით გზის მოწყობა ასფალტო ბეტონით</t>
  </si>
  <si>
    <t>2.7 ურბანული ინფრასტუქტურის განვითარება; მუნიციპალური ცენტრების ინფრასტრუქტურული იერსახის გაუმჯობესება და არქიტექტურულ-სამშენებლო სფეროს რეგულირების ქმედითი სისტემის ჩამოყალიბება.</t>
  </si>
  <si>
    <t>ქ. აბაშის ცენტრში ზვიად გამსახურდიასა და მერაბ კოსტავას სახელობის პარკის კეთილმოწყობის სამუშაოები</t>
  </si>
  <si>
    <t>თბილისი-სენაკი-ლესელიძის საერთაშორისო ავტომაგისტრალზე გარე განათების მოწყობა</t>
  </si>
  <si>
    <t>ქ. აბაშის ტერიტორიაზე ტროტუარების მოწყობის სამუშაოები</t>
  </si>
  <si>
    <t>აბაშის მუნიციპალიტეტის პ/მისის ადმინისტრაციული ერთეულის სოფ.თხმელარში, გზის მოწყობა ასფალტო-ბეტონის საფარით</t>
  </si>
  <si>
    <t>სოფ. მარანში ჯანელიძეების უბნიდან ცენტრალურ მაგისტრალამდე გზის მოწყობა ასფალტო ბეტონის საფარით</t>
  </si>
  <si>
    <t>აბაშის მუნიციპალიტეტეის სოფ. ზანათში ადგილობრივი მნიშვნელობის გზის მოასფალტებისა და გარე განათების მოწყობის სამუშაოები</t>
  </si>
  <si>
    <t>ქ. აბაშაში, ჩიქოვანის ქუჩაზე (ტაძართან),  რკინიგზის გადასასვლელთან,კილასონიასა და გამსახურდიას ჩიხებში გარე-განათებისა და გზის რეაბილიტაცია</t>
  </si>
  <si>
    <t>ქ. აბაშაში აღმაშენებლის ქუჩაზე, ვაჟა ფშაველას ქუჩის გადაკვეთამდე  გზის რეაბილიტაცია ასფალტო-ბეტონის საფარით</t>
  </si>
  <si>
    <t>სოფ. სუჯუნაში შიდასამიმოსვლო გზის მოწყობა ასფალტო ბეტონის საფარით</t>
  </si>
  <si>
    <t xml:space="preserve">ქ.აბაშაში ჯორჯიკიას ქუჩიდან პურსაცხობის გავლით თავისუფლების ქუჩამდე  გარე-განათებისა და გზის მოწყობა ასფალტო-ბეტონის საფარით </t>
  </si>
  <si>
    <t>ქ.აბაშაში  სსიპ ,,საგანგებო სიტუაციების კოორდინაციის და გადაუდებელი დახმარების ცენტრი“-ს ოფისის მშენებლობის სამუშაოები</t>
  </si>
  <si>
    <t>სუჯუნა-გულეიკარი-ჯაპანის გზის გადასახვევიდან სატრაქტოროს ქარხნამდე გზის მოწყობა ასფალტო-ბეტონით</t>
  </si>
  <si>
    <t>მოსახლეობის სოციალური დონის ამაღლება</t>
  </si>
  <si>
    <t>ქ. აბაშაში ტროტუარების მოწყობის სამუშაოები</t>
  </si>
  <si>
    <t>რეაბილიტირებული ტროტუარით მოსარგებლე 2500  ბენეფიციარი. საგზაო ინფრასტრუქტურისა და მოსახლეობის სოციალურ-ეკონომიური დონის გაუმჯობესება</t>
  </si>
  <si>
    <t>აბაშის მუნიციპალიტეტის სოფ. მარანში რკინიგზის გასწვრივ საჯარო სკოლის გავლით შიდასამიმოსვლო გზის მოწყობა ასფალტო-ბეტონით</t>
  </si>
  <si>
    <t>ქ. აბაშაში აკაკის მე-5 შესახვევში გზის მოწყობა ასფალტო ბეტონით</t>
  </si>
  <si>
    <t>ქალაქ აბაშაში მრავალსართულიანი საცხოვრებელი სახლების ფასადების შეკეთება რეკონსტრუქციის სამუშაოები</t>
  </si>
  <si>
    <t xml:space="preserve">მოსახლეობის სოციალური დონის ამაღლება </t>
  </si>
  <si>
    <t xml:space="preserve">12.განათლების, მეცნიერების, კულტურისა და სპორტის განვითარება  </t>
  </si>
  <si>
    <t>12.1 სკოლამდელი აღზრდის დაწესებულებების ინფრასტრუქტურის სრული რეაბილიტაცია თანამედროვე სტანდარტების შესაბამისად და პედაგოგების/ადმინისტრაციული პერსონალი კვალიფიკაციის ამაღლების ქმედითი სისტემის ჩამოყალიბება</t>
  </si>
  <si>
    <t>აბაშის მუნიციპალიტეტში N1 საბავშვო ბაღში გათბობის სისტემის მოწყობა</t>
  </si>
  <si>
    <t>10.2  მუნიციპალურ ცენტრებში, დაბებსა და საკურორტო დასახლებებში საკანალიზაციო სისტემების მოწესრიგება;</t>
  </si>
  <si>
    <t>ქ. აბაშაში მრავალბინიან  სახლებში საკანალიზაციო გაყვანილობის რეაბილიტაცია</t>
  </si>
  <si>
    <t>მოსახლეობის ცხოვრების დონის ამაღლება</t>
  </si>
  <si>
    <t>აბაშის მუნიციპალიტეტის სოფ. წყემში (ყოფილ სამონადირეო მეურნეობამდე) გზის ასფალტო ბეტონით საფარის მოწყობა</t>
  </si>
  <si>
    <t>აბაშის მუნიციპალიტეტის 15 ადმინისტრაციულ ერთეულში საზოგადოებრივ-საგანმანათლებლო ცენტრის მშენებლობის, ადმინისტრაციულ შენობებში რემონტისა და ქალაქ აბაშაში კვათანის უბანში არსებული შენობის სარემონტო სამუშაოები</t>
  </si>
  <si>
    <t xml:space="preserve">აბაშის მუნიციპალიტეტის სოფ. მაიდანში გზის მოწყობა მარტვილის მუნიციპალიტეტის საზღვრამდე ასფალტო ბეტონის საფარით </t>
  </si>
  <si>
    <t xml:space="preserve">იანვარი </t>
  </si>
  <si>
    <t>აბაშის მუნიციპალიტეტის სოფ. ბულვანში გზის მოწყობა ასფალტო ბეტონის საფარით</t>
  </si>
  <si>
    <t>ქალაქ აბაშაში შუბლაძის ქუჩის მოწყობა ასფალტო ბეტონის საფარით (მინი სტადიონამდე)</t>
  </si>
  <si>
    <t>ქალაქ აბაშაში შუბლაძის ქუჩის პირველი შესახვევის მოწყობა ასფალტო ბეტონით</t>
  </si>
  <si>
    <t>ნორიოს ადმინისტრაციული ერთეულში სოფ. საგვაზაოში ქუჩა N4-ის  ასფალტო ბეტონით მოწყობის სამუშაოები</t>
  </si>
  <si>
    <t>აბაშის მუნიციცპალიტეტის სოფ. პირველ მაისში ქ. N3:  ასფალტო ბეტონის საფარით მოწყობის სამუშაოები (აბაშის მუნიციპალიტეტის პირველი მაისის ცენტრიდან N5 ქუჩის გავლით გზის მოწყობა ასფალტო ბეტონით)</t>
  </si>
  <si>
    <t>აბაშის მუნიციპალიტეტის სოფ. პირველ მაისში ქ. N6 ასფალტო ბეტონით მოწყობის სამუშაოები (აბაშის მუნიციპალიტეტის სოფ. პირველი მაისის ცენტრიდან კუდაეწერის ბოლომდე გზის მოწყობა ასფალტო ბეტონით)</t>
  </si>
  <si>
    <t>აბაშის მუნიციპალიტეტის სოფ. პირველ მაისში ქ. N7-დან ქ. N1-მდე გზის ასფალტო ბეტონით მოწყობის სამუშაოები (აბაშის მუნიციპალიტეტში სოფ. პირველი მაისის ცენტრიდან სოფ. გაუწყინარის სკოლის გავლით სოფ. გაუწყინარის ბოლომდე გზის მოწყობა ასფალტო ბეტონით)</t>
  </si>
  <si>
    <t>აბაშის მუნიციპალიტეტში გარე-განათების მოწყობის სამუშაოები</t>
  </si>
  <si>
    <t xml:space="preserve">აბაშის მუნიციპალიტეტის შემოსასვლელში მდ. ცხენისწყლის მიმდებარედ საინფორმაციო ცენტრის  მოწყობის სამუშაოები </t>
  </si>
  <si>
    <t>აბაშის მუნიციპალიტეტში სოფ. მარანში ცენტრალური ავტომაგისტრალიდან სოფ. ქოლობნის საზღვრამდე გზის რეაბილიტაცია ასფალტო-ბეტონის საფარით</t>
  </si>
  <si>
    <t>აბაშის მუნიციპალიტეტში  საავტომობილო მაგისტრალის ქალაქ აბაშის მონაკვეთზე მარეგულირებელი შუქნიშნების და ერთი ქვეითთა გადასასვლელის მოწყობის სამუშაოები</t>
  </si>
  <si>
    <t>აბაშის მუნიციპალიტეტის სოფ. ქოლობნის ტერიტორიაზე ავტომაგისტრალის მიმდებარედ აგრობაზრის მოწყობის სამუშაოები</t>
  </si>
  <si>
    <t>აბაშის მუნიციცპალიტეტში  სოფ. ნორიოში ცენტრალური საავტომობილო მაგისტრალიდან მდ. აბაშის სანაპირომდე და ასევე მდ. ნოღელაზე არსებული ხიდის მიმდებარედ გზის ასფალტო ბეტონით საფარის მოწყობის სამუშაოები</t>
  </si>
  <si>
    <t>აბაის მუნიციპალიტეტის სოფ. ზანათში სადანელიოს უბანში N3  ასფალტო ბეტონის საფარით მოწყობის სამუშაოები</t>
  </si>
  <si>
    <t>აბაშის მუნიციპალიტეტში  სამიქაო-მაიდნის ცენტრალური გზის სარეაბილიტაციო სამუშაოები</t>
  </si>
  <si>
    <t>აბაშის მუნიციპალიტეტის სოფ. ქოლობნიდან სოფ. გეზათის მიმართულებით (აუზების და ცაგურიების უბნის გავლით) გზის მოწყობა ასფალტო ბეტონის საფარით</t>
  </si>
  <si>
    <t xml:space="preserve">აბაშის მუნიციპალიტეტის სოფ. ნორიოში, ილიას ქუჩიდან სოფ. სუჯუნაში საბაშვილების ბოგირამდე გზის მოწყობა ასფალტო ბეტონბის საფარით </t>
  </si>
  <si>
    <t>ნორიოს ადმინისტრაციული ერთეულში  ქუჩა N7-ის  ასფალტო ბეტონით მოწყობის სამუშაოები</t>
  </si>
  <si>
    <t>ნორიოს ადმინისტრაციულ ერთეულში სოფ. აბაშისპირის ქუჩა N4 ის ასფალტო ბეტონით მოწყობის სამუშაოები</t>
  </si>
  <si>
    <t>ქ. აბაშაში რკ. სადგურის მოედნის ასფალტო ბეტონის საფარის რეაბილიტაცია</t>
  </si>
  <si>
    <t>ქალაქ აბაშაში გამსახურდიას პირველი და მესამე შესახვევის, კოწია კაპანელის ქუჩის, გამსახურდიას ქუჩამდეგზის მოწყობა ასფალტო ბეტონის საფარით</t>
  </si>
  <si>
    <t>ქალაქ აბაშაში ცანავას ქუჩის მოწყობა ასფალტო ბეტონის საფარით თბილისი სენაკი ლესელიძის საერთაშორისო მაგისტრალამდე</t>
  </si>
  <si>
    <t>ქალაქ აბაშაში დავით კაჭარავას პირველი შესახვევის და პაჭკორიას ქუჩებსის მოწყობა ასფალტო ბეტონის საფარით</t>
  </si>
  <si>
    <t>ქალაქ აბაშაში დავით კაჭარავას ქუჩის პირველი და მეორე შესახვევის დამაკავშირებელი გზის ასფალტო ბეტონის საფარით მოწყობის სამუშაოები</t>
  </si>
  <si>
    <t>ქალაქ აბაშაში გამსახურდიას მე-4 შესახვევში გზის მოწყობა ასფალტო ბეტონით</t>
  </si>
  <si>
    <t>ქალაქ აბაშაში თოფურიას ქუჩის მოწყობა ასფალტო ბეტონის საფარით</t>
  </si>
  <si>
    <t>ქალაქ აბაშაში აკაკის ქუჩის პირველი და მეორე შესახვევის მოწყობა ასფალტო ბეტონის საფარით</t>
  </si>
  <si>
    <t>ქალაქ აბაშაში ნინოშვილის მეორე შესახვევის და იოსელიანის ქუჩის დამაკავშირებელი გზის მოწყობა ასფალტო ბეტონის საფარით</t>
  </si>
  <si>
    <t>ქალაქ აბაშაში ნინოშვილის მესამე შესახვევის მოწყობა ასფალტო ბეტონის საფარით</t>
  </si>
  <si>
    <t>ქალაქ აბაშაში რუსთაველის ქუჩის პირველი შესახვევის მოწყობა ასფალტო ბეტონის საფარით</t>
  </si>
  <si>
    <t>ნორიოს ადმინისტრასიულ ერთეულში სოფ. ნორიოში ქუჩა N5-ის გზის მოწყობა ასფალტო ბეტონის საფარით</t>
  </si>
  <si>
    <t xml:space="preserve"> აბაშის მუნიციპალიტეტში არსებული ასფალტო-ბეტონის გზების  ა) ბზიავას ქ. - ბ) 26 მაისის ქ. გ) კილასონიას ქ. დ) ჩიქოვანის ქ.  ე) თ. მეფის ქ.  ვ) ვაჟა ფშაველას ქ. - ზ) დ. აღმაშენებელის ქ. I შესახვევი II შესახვევი თ) ს. ცომაიას ქ. ი) ცანავას ქ. კ) ნინოშვილის ქ. ლ) დ. კაჭარავას ქ. მ) დარსალიას  ნ) დ. კაჭარავას I შესახვ. ო) დ. კაჭარავას II შესახვ. პ) მშვიდობის ქ. ჟ) აფხაზეთის ქ. რ) შუბლაძის ქ. ს) აკაკის ქ. ტ) ილიას ქ. უ) ილიას ქ. ფ) ჩიქოვანის ქ. ქ) რუსთაველის ღ) ჩხაიძის ქ. ყ) გაბელაიას ქ.  გზის რეაბილიტაცია</t>
  </si>
  <si>
    <t>აბაშის მუნიციპალიტეტის სოფ. სამიქაო-მაიდანში ცენტრალური გზის ასფალტო ბეტონის საფარის რეაბილიტაცია</t>
  </si>
  <si>
    <t>აბაშის მუნიციპალიტეტის სოფ. ძვ. აბაშაში N8 ქუჩის მოწყობა ასფალტო ბეტონის საფარით</t>
  </si>
  <si>
    <t>აბაშის მუნიციპალიტეტის სოფ. წყემში N5 და N6 ქუჩების  გზის მოწყობა ასფალტო ბეტონით</t>
  </si>
  <si>
    <t>ქალაქ აბაშაში თოფურიას ქუჩის ასფალტო ბეტონით მოწყობის სამუშაოები</t>
  </si>
  <si>
    <t>აბაშის მუნიციპალიტეტის სოფ. საბოკუჩაოდან თბილისი სენაკი ლესელიძის ავტომაგისტრალამდე გზის მოწყობა ასფალტო ბეტონით</t>
  </si>
  <si>
    <t>აბაშის მუნიციპალიტეტში თბილისი სენაკი ლესელიძის ავტომაგისტრალიდან სოფ. ძიგურის მიმართულებით გზის მოწყობა ასფალტო ბეტონით</t>
  </si>
  <si>
    <t>აბაშის მუნიციპალიტეტში სოფ. ნაესაკოვოდან კოდორის მიმართულებით გზის მოწყობა ასფალტო ბეტონით</t>
  </si>
  <si>
    <t>აბაშის მუნიციპალიტეტში ტყვირის ადმინისტრაციული ერთეულის სოფ. ცილორიდან მაცხოვრისკარის ეკლესიამდე გზის მოწყობა ასფატო ბეტონის საფარით</t>
  </si>
  <si>
    <t>1.2 რეგიონული ადმინისტრაციისა და მუნიციპალიტეტების ადმინისტრაციული ინფრასტრუქტურის გაუმჯობესება</t>
  </si>
  <si>
    <t>აბაშის მუნიციპალიტეტის მერიის შენობის სარემონტო სამუშაოები</t>
  </si>
  <si>
    <t>გაუმჯობესდება საჯარო მოხელეების სამუშაო პირობები</t>
  </si>
  <si>
    <t>ქალაქ აბაშაში დ. კაჭარავას პირველი შესახვევისა და პაჭკორიას ქუჩების მოწყობა მშვიდობის ქუჩამდე  ასფალტო ბეტონით</t>
  </si>
  <si>
    <t>აბაშის მუციპალიტეტში რუსთაველის ქუჩა N27 მრავალბინიანი საცხოვრებელი სახლის მიმდებარედ საკანალიზაციო სეპტიკის მოწყობა</t>
  </si>
  <si>
    <t>აბაშის მუნიციპალიტეტის ტერიტორიაზე გარე განათების მოწყობის სამუშაოები</t>
  </si>
  <si>
    <t>ქალაქ აბაშაში ცენტრალური სტადიონის შემოღობვის, საკალათბურთო და საჩოგბურთო მოედნების აღდგენის სამუშაოები</t>
  </si>
  <si>
    <t>მოეწყობა  სტადიონზე სავარჯიშო მოედნები, თანამედროვე სტანდარტების შესაბამისად</t>
  </si>
  <si>
    <t>აბაშის მუნიციპალიტეტის ტერიტორიაზე საზოგადოებრივი საგანმანათლებლო ცენტრების მშენებლობა</t>
  </si>
  <si>
    <t xml:space="preserve">სხვა პროექტები </t>
  </si>
  <si>
    <t xml:space="preserve">12. განათლების, მეცნიერების, კულტურისა და სპორტის განვითარება  </t>
  </si>
  <si>
    <t>კულტურის სახლის შენობის სარემონტო სამუშაოები</t>
  </si>
  <si>
    <t>ხელს შეუწყობს  ჯანსაღი თაობის აღზრდას</t>
  </si>
  <si>
    <t>სოფ. ნაესაკოვოს ცენტრიდან ცანავას ქუჩამდე გზის მოწყობა ასფალტო-ბეტონის საფართ</t>
  </si>
  <si>
    <t>მოსახლეობის ცხოვრების დონის ამარლება</t>
  </si>
  <si>
    <t>აბაშის მუნიციპალიტეტში ახალი სპორტული დარბაზის მშენებლობა</t>
  </si>
  <si>
    <t>სპორტული დარბაზის აშენება ხელს შეუწყობს მასობრივი სპორტის სახეობების განვითარებას და ჯანსაღი თაობის აღზრდას</t>
  </si>
  <si>
    <t>ამბულატორიები</t>
  </si>
  <si>
    <t>11.7 სათემო ამბულატორიული დაწესებულებების ინფრასტრუქტურის რეაბილიტაცია და სოფლის ექიმების კვალიფიკაციის ამაღლების ქმედითი სისტემის ამოქმედება</t>
  </si>
  <si>
    <t>სუჯუნის საექიმო ამბულატორიის შენობის  მშენებლობა</t>
  </si>
  <si>
    <t>მარნის საექიმო ამბულატორიის შენობის  მშენებლობა</t>
  </si>
  <si>
    <t>კეთილარის საექიმო ამბულატორიის შენობის  მშენებლობა</t>
  </si>
  <si>
    <t>ნაესაკოვოს საექიმო ამბულატორიის შენობის  მშენებლობა</t>
  </si>
  <si>
    <t>ქოლობნის საექიმო ამბულატორიის შენობის  მშენებლობა</t>
  </si>
  <si>
    <t>ნორიოს საექიმო ამბულატორიის შენობის  მშენებლობა</t>
  </si>
  <si>
    <t>ონტოფოს საექიმო ამბულატორიის შენობის  მშენებლობა</t>
  </si>
  <si>
    <t>გეზათის საექიმო ამბულატორიის შენობის  მშენებლობა</t>
  </si>
  <si>
    <t>ტყვირის საექიმო ამბულატორიის შენობის სარეაბილიტაციო სამუშაოები</t>
  </si>
  <si>
    <t>სამიქაოს საექიმო ამბულატორიის მშენებლობა</t>
  </si>
  <si>
    <t>ზანათის საექიმო ამბულატორიის მშენებლობა</t>
  </si>
  <si>
    <t>წყემის საექ. ამბულატორიის შენობის  მშენებლობა</t>
  </si>
  <si>
    <t>სეფიეთის საექიმო ამბულატორიის შენობის  მშენებლობა</t>
  </si>
  <si>
    <t>პირვ. მაისის საექ. ამბულატორიის შენობის სარეაბილიტაციო სამუშაოები</t>
  </si>
  <si>
    <t>ძვ. აბაშის საექიმო ამბულატორიის შენობის სარეაბილიტაციო სამუშაოები</t>
  </si>
  <si>
    <t>13. ქმედითი გარემოსდაცვითი საქმიანობის განხორციელება</t>
  </si>
  <si>
    <t>13.1 ბუნებრივი კატასტროფების რისკებისა და ავარიული სიტუაციების მართვის სამოქმედო გეგმის შემუშავება და განსაკუთრებით მოწყვლადი ტერიტორიების მონიტორინგის სისტემის ჩამოყალიბება</t>
  </si>
  <si>
    <t>აბაშის მუნიციპალიტეტში სტიქიის პრევენციის სამუშაოები</t>
  </si>
  <si>
    <t>კოლექტორული და წყალშემკრები არხების სისტემის გამართულად მუშაობის უზრუნველყოფა</t>
  </si>
  <si>
    <t>სტიქიის ლიკვიდაცია</t>
  </si>
  <si>
    <t>სკოლების სარეაბილიტრაციო სამუშაოები</t>
  </si>
  <si>
    <t>აბაშის მუნიციპალიტეტის N1, N2, სოფ. სამიქაოს, სეფიეთის, ონტოფოს, ეწერისა და გაუწყინარის საჯარო სკოლიების სარემონტო სამუშაოები</t>
  </si>
  <si>
    <t>ინფრასტრუქტურის სრული რეაბილიტაციის შედეგად თანამედროვე სტანდარტების შესაბამისად.ისარგებლებს 2000-მდე ბენეფიციარი.</t>
  </si>
  <si>
    <t>აბაშის მუნიციპალიტეტის სოფ. ქოლობნის, სოფ. სუჯუნისა და სოფ. კეთილარის საჯარო სკოლების სარემონტო სამუშაოები</t>
  </si>
  <si>
    <t>აბაშის მუნიციპალიტეტის სოფ. ტყვირისა და სოფ. მაიდნის საჯარო სკოლების სარემონტო სამუშაოები</t>
  </si>
  <si>
    <t>აბაშის მუნიციპალიტეტში სოფ. ტყვირის, სოფ. ქოლობნის, სოფ. კეთილარის, ქალაქის N2 და N1 საჯარო სკოლების სარემონტო სამუშაოები</t>
  </si>
  <si>
    <t>სოფლის პროგრამა</t>
  </si>
  <si>
    <t>ადგილობრივი ბიუჯეტი</t>
  </si>
  <si>
    <t>აბაშის მუნიციპალიტეტში მდინარე კოვზაზე ავარიული ბეტონის ხიდისა და მდინარე ნოღელაზე ავარიული ლითონის ხიდის გამაგრების სამუშაოებ</t>
  </si>
  <si>
    <t>დანართი 1</t>
  </si>
  <si>
    <t xml:space="preserve">რეგიონული განვითარების სტრატეგიის განხორციელების სამოქმედო გეგმა – წალენჯიხის მუნიციპალიტეტი </t>
  </si>
  <si>
    <t>N</t>
  </si>
  <si>
    <t>3. პროექტის დასახელება</t>
  </si>
  <si>
    <t>5.ადგილმდებარეობა</t>
  </si>
  <si>
    <t>7.  ხანგრძლივობა და პროგრესი</t>
  </si>
  <si>
    <t>8. პასუხისმგებელი ორგანიზაცია</t>
  </si>
  <si>
    <t>9. პარტნიორი ორგანიზაციები</t>
  </si>
  <si>
    <t>პროექტის ბიუჯეტი და დაფინანსების წყარო</t>
  </si>
  <si>
    <t>შენიშვნა მოკლე აღწერა (მაქს. 1-3 წინადადება)</t>
  </si>
  <si>
    <t>ცენტრალური ბიუჯეტი.</t>
  </si>
  <si>
    <t>საერთაერთაშორისო დონორები</t>
  </si>
  <si>
    <t> დასრულება</t>
  </si>
  <si>
    <t>10. კომუნალური და სხვა საზოგადოებრივი მომსახურებების მოწესრიგება.</t>
  </si>
  <si>
    <t xml:space="preserve">10.1 მოსახლეობისათვის ცენტრალური სისტემებით ხარისხიანი სასმელი წყლის უწყვეტი მიწოდების, ხარისხიანი და უწყვეტი ენერგომომარაგების და ბუნებრივი აირის უწყვეტი მიწოდების  სრული უზრუნველყოფა; </t>
  </si>
  <si>
    <t>მუნიციპალიტეტის ტერიტორიის სხვადასხვა უბნებში წყალმომარაგების სისტემის აღდგენა-რეაბილიტაცია</t>
  </si>
  <si>
    <t xml:space="preserve">     ამ პროექტის განხორციელებით 25000–ზე მეტი მოსახლის პირობები გაუმჯობესდება წყალმომარაგებისა და ჰიგიენის დაცვის მხრივ.  მოხდება 8 სათავო ნაგებობის რეაბილიტაცია. სოფლებში:ნაკიფუ 2 ჭაბურღილი. სოფლებში: მედანი, ფახულანი, ჭალე, მუჟავა, საჩინო, ჯგალი, მიქავა წყალგაყვანილობის მილების შეცვლა, საერთო სიგრძით 35 000 მეტრი.</t>
  </si>
  <si>
    <t>წალენჯიხის მუნიციპალიტეტი.  სოფლები: ნაკიფუ,  მედანი, ფახულანი, ჭალე, მუჟავა, საჩინო, ჯგალი, მიქავა,ზღვაია(სამიქაოს უბანი)</t>
  </si>
  <si>
    <t>15.03.2019</t>
  </si>
  <si>
    <t>15.11.2019</t>
  </si>
  <si>
    <t>15.04.2021</t>
  </si>
  <si>
    <t>15.11.2021</t>
  </si>
  <si>
    <t>წალენჯიხის მუნიციპალიტეტი</t>
  </si>
  <si>
    <t>საპროექტო დოკუმენტაციის მომზადება 32000</t>
  </si>
  <si>
    <t xml:space="preserve">12. განათლების, მეცნიერების, კულტურისა და სპორტის განვითარება. </t>
  </si>
  <si>
    <t xml:space="preserve"> 12.1. საჯარო სკოლებისა და სკოლამდელი აღზრდის დაწესებულებების ინფრასტრუქტურის სრული რეაბილიტაცია თანამედროვე სტანდარტების შესაბამისად და პედაგოგების/ადმინისტრაციული პერსონალის კვალიფიკაციის ამაღლების ქმედითი სისტემის ჩამოყალიბება;</t>
  </si>
  <si>
    <t xml:space="preserve"> წალენჯიხის  მუნიციპალიტეტში არსებულის რეაბილიტაცია და ახალი საბავშვო ბაღების მშენებლობა.</t>
  </si>
  <si>
    <t xml:space="preserve"> ქ.წალენჯიხის #5 და ზღვაიას დასახლების საბავშვო ბაღში- 40 ბავშვი,  ახალი საბავშვო ბაღების მშენებლობა აღნიშნული პროექტის განხორციელება დიდად წაადგება მომავალი თაობის აღზრდას და ხელს შეუწყობს მოსახლეობის დამკვიდრებას ზემოაღნიშნულ უბნებში.</t>
  </si>
  <si>
    <t>საპროექტო დოკუმენტაციის მომზადება 15000</t>
  </si>
  <si>
    <t>2. საბაზისო ინფრასტრუქტურის გაუმჯობესება.</t>
  </si>
  <si>
    <t xml:space="preserve">2.3 მუნიციპალური ცენტრების ქუჩების მოასფალტების დასრულება; </t>
  </si>
  <si>
    <t xml:space="preserve">ქ.წალენჯიხისაში  ტერიტორიაზე ცენტრალური  ქუჩების რეაბილიტაცია  </t>
  </si>
  <si>
    <t xml:space="preserve">ქ. წალენჯიხაში: ჭავჭავაძის, კალანდიას, ვეკუას, ყაზბეგის, წმ.ნინოს შესახვევი, სოხუმის. ტაბიძის, ვაჟა-ფშაველას, ადამიას, მარჯვენა სანაპირო.  ქ.ჯვარში: გაბუნის, გაფრინდაშვილის ქუჩების ასვალტის საფარის დაგება, საერთო სიგრძე 10 000 მეტრამდე. ბენეფიციარების რაოდენობა 20 000. </t>
  </si>
  <si>
    <t>ქ.წალენჯიხა,  წალენჯიხის მუნიციპალიტეტი.</t>
  </si>
  <si>
    <t>3493112</t>
  </si>
  <si>
    <t>976976</t>
  </si>
  <si>
    <t>15.03.2020</t>
  </si>
  <si>
    <t>15.11.2020</t>
  </si>
  <si>
    <t>1200000</t>
  </si>
  <si>
    <t>1500000</t>
  </si>
  <si>
    <t>საპროექტო დოკუმენტაციის მომზადება 81000</t>
  </si>
  <si>
    <t>2.საბაზისო ინფრასტრუქტურის გაუმჯობესება.</t>
  </si>
  <si>
    <t>2.7.ურბანული ინფრასტრუქტურის განვითარება; მუნიციპალური ცენტრების ინფრასტრუქტურული იერსახის გაუმჯობესება და არქიტექტურულ–სამშენებლო სფეროს რეგულირების ქმედითი სისტემის ჩამოყალიბება.</t>
  </si>
  <si>
    <t>წალენჯიხის მუნიციპალიტეტი, ქ.წალენჯიხაში და ქ.ჯვარში ცენტრალურ ქუჩებზე მდებარე შეენობების სახურავისა და  ფასადების რეაბილიტაცია.</t>
  </si>
  <si>
    <t xml:space="preserve">გადაიხურება ქ.ჯვარში 9 კორპუსი საერთო ფართით 7000–მდე კვ.მ.პროექტის განხორციელებით 5 000–მდე ბენეფიციარისთვის გაკეთდება კეთილი საქმე. აღნიშნული პრობლემა 30–40 წლით მოგვარებული იქნება, მოსახლეობის დიდი ნაწილისთვის. </t>
  </si>
  <si>
    <t>წალენჯიხის მუნიციპალიტეტი ქ.ჯვარი</t>
  </si>
  <si>
    <t>15.03.2021</t>
  </si>
  <si>
    <t>საპროექტო დოკუმენტაციის მომზადება 36000</t>
  </si>
  <si>
    <t xml:space="preserve"> ქ.წალენჯიხაში მულტიფუნქციური შენობის მშენებლობა</t>
  </si>
  <si>
    <t xml:space="preserve">ქ.წალენჯიხის ადმინისტრაციული მულტიფუნქციური შენობა ხანძრისგან განადგურდა, აღდგენა შეუძლებელია, მისი დაშლას და  ახლის აშენებას მოითხოვს რეალობიდან გამომდინარე მდგომარეობა. </t>
  </si>
  <si>
    <t>წალენჯიხის მუნიციპალიტეტი ქ.წალენჯიხა</t>
  </si>
  <si>
    <t>საპროექტო დოკუმენტაციის მომზადება 45000</t>
  </si>
  <si>
    <t xml:space="preserve">12.განათლების, მეცნიერების, კულტურისა და სპორტის განვითარება. </t>
  </si>
  <si>
    <t xml:space="preserve">12.4.რეგიონში კულტურული და სპორტული  ინფრასტრუქტურის რეაბილიტაცია განვითარება. </t>
  </si>
  <si>
    <t>ქ.წალენჯიხისა და ქ.ჯვარის კულტურის სახლების  სარემონტო სამუშაოები</t>
  </si>
  <si>
    <t>პროექტის განხორციელების შემთხვევაში, გაუმჯობესდება მთლიანად მუნიციპალიტეტის 45 000 მცხოვრების სოციალურ–კულტურული ცხოვრება. მოსახლეობას, მოზარდ თაობას შესაძლებლობა ექნება ეზიარონ კულტურის სხვადასხვა დარგს და მუნიციპალიტეტიდან გაუსვლელად აიმაღლონ სოციალურ–კულტურული დონე.</t>
  </si>
  <si>
    <t>საპროექტო დოკუმენტაციის მომზადება 9000</t>
  </si>
  <si>
    <r>
      <t>2.</t>
    </r>
    <r>
      <rPr>
        <b/>
        <sz val="9"/>
        <color indexed="8"/>
        <rFont val="Sylfaen"/>
        <family val="1"/>
        <charset val="204"/>
      </rPr>
      <t>საბაზისო ინფრასტრუქტურის გაუმჯობესება</t>
    </r>
  </si>
  <si>
    <t xml:space="preserve">2.1 მხარის საგზაო ინფრასტრუქტურის (შიდასახელმწიფოებრივი და ადგილობრივი მნიშვნელობის,მათ შორის სასოფლო გზები)არარეაბილიტირებული ნაწილის,მისი პრიორიტეტული გზების რეაბილიტაცია. </t>
  </si>
  <si>
    <t>წალენჯიხის მუნიციპალიტეტის ტერიტორიაზე პარკებისა და სკვერების გამწვანება(ტერენტი გრანელის პარკის რეაბილიტაცია)</t>
  </si>
  <si>
    <t>მუნიციპალიტეტში აუცილებლად მიგვაჩნია საფრთხის შემცველი ხე-მცენარეების,ახალი ნორჩი მცენაით ჩანაცვლება. პარკებისა და სკვერების აღდგენით, მუნიციპალიტეტის 45 000 მაცხოვრებელი მოახერხებს ნორმალურად დასვენებას.</t>
  </si>
  <si>
    <t>1.საჯარო ხელისუფლების შესაძლებლობების განვითარება.</t>
  </si>
  <si>
    <t>1.2.რეგიონული ადმინისტრაციისა და მუნიციპალიტეტების ადმინისტრაციული ინფრასტრუქტურის გაუმჯობესება.</t>
  </si>
  <si>
    <t>წალენჯიხის მუნიციპალიტეტის ადმინისტრაციული შენობების სარეაბილიტაციო სამუშაოები</t>
  </si>
  <si>
    <t>წალენჯიხის მუნიციპალიტეტის ტერიტორიაზე არსებული ადმინისტრაციული შენობების სარეაბილიტაციო სამუშაოების ჩატარება წარმოადგენს აუცილებლობას. შენობები რომლებშიც განთავსებულია მუნიციპალიტეტის მერიის წარმომადგენლობა, არა სახარბიელო მდგომარეობაშია, აწვიმს და იერსახე აქვს დაკარგული.</t>
  </si>
  <si>
    <t>ქ.წალენჯიხა</t>
  </si>
  <si>
    <t>საპროექტო დოკუმენტაციის მომზადება 130500</t>
  </si>
  <si>
    <t>წალენჯიხის მუნიციპალიტეტი,  ეწერის ადმინისტრაციული ერთეულის ცენტრალური გზის რეაბილიტაცია</t>
  </si>
  <si>
    <t xml:space="preserve">პროექტის განხორციელებით, ეწერის 3 კილომეტრიან მონაკვეთს   გავლიან კომფორტულად, ათასობით ადგილობრივი თუ სტუმრად ჩამოსული ადამიანები. </t>
  </si>
  <si>
    <t xml:space="preserve">წალენჯიხის მუნიციპალიტეტი,  ეწერის ადმინისტრაციული ერთეულის </t>
  </si>
  <si>
    <t>წალენჯიხის მუნიციპალიტეტი,  ჩქვალერის ადმინისტრაციული ერთეულის,  ლეფიფიეს უბნის ცენტრალური გზის რეაბილიტაცია</t>
  </si>
  <si>
    <t>პროექტის განხორციელებით, ჩქვალერის  1.7 კილომეტრიან მონაკვეთს   გავლიან კომფორტულად, ათასობით ადგილობრივი თუ სტუმრად ჩამოსული ადამიანები. განახლდება ტურისტების მოძრაობა მდ.ინწირას სათავის მიმართულებით.</t>
  </si>
  <si>
    <t>წალენჯიხის მუნიციპალიტეტი,  ჩქვალერის ადმინისტრაციული ერთეულის ლეფიფიეს უბნის ცენტრალური გზის რეაბილიტაცია</t>
  </si>
  <si>
    <t>26.06.2019წ</t>
  </si>
  <si>
    <t>31.12.2019წ</t>
  </si>
  <si>
    <t>01.01.2020წ</t>
  </si>
  <si>
    <t>30.03.2020წ</t>
  </si>
  <si>
    <t xml:space="preserve">წალენჯიხის მუნიციპალიტეტი, მედანის  ადმინისტრაციული ერთეულის  ცენტრალური გზის რეაბილიტაცია </t>
  </si>
  <si>
    <t xml:space="preserve">   ამ პროექტის განხორციელებით მოსახლეობა უფრო იაფად, სწრაფად და კომფორტულად შეძლებს გადაადგილებას მუნიციპალიტეტის ცენტრის წალენჯიხის მიმართულებით. ამასთან, პროექტის განხორციელებით მოსახლეობის ნაწილი დასაქმდება გზის მშენებლობაზე, რაც მნიშვნელოვნად გააუმჯობესებს მათ სოციალურ მდგომარეობას.</t>
  </si>
  <si>
    <t xml:space="preserve">წალენჯიხის მუნიციპალიტეტი,  მედანის ადმინისტრაციული ერთეულის </t>
  </si>
  <si>
    <t xml:space="preserve">წალენჯიხის მუნიციპალიტეტი, ჭალეს  ადმინისტრაციული ერთეულის  ცენტრალური გზის რეაბილიტაცია </t>
  </si>
  <si>
    <t xml:space="preserve"> სოფლის ცენტრამდე მოსაწყობია ასფალტის საფარი7500 გ/მ–ზე,სადაც  ივლის მოსახლეობა, რომელთა საერთო რაოდენობა 1650 ბენეფიციალს წარმოადგენს, ასევე კმაყოფილი იქნება მეზობელი თემების მოსახლეობაც,რომლებსაც ხშირად უხდებათ ამ გზაზე მიმოსვლა, როელიც აბხაზეთთან აკავშირებს. </t>
  </si>
  <si>
    <t xml:space="preserve">წალენჯიხის მუნიციპალიტეტი,  ჭალეს ადმინისტრაციული ერთეულის </t>
  </si>
  <si>
    <t>საპროექტო დოკუმენტაციის მომზადება     33 000</t>
  </si>
  <si>
    <t>წალენჯიხის მუნიციპალიტეტი,  ჯგალის ადმინისტრაციული ერთეულის.იუსტიციის სახლის ეზოს კეთილმოწყობა</t>
  </si>
  <si>
    <t>ჯგალის ადმინისტრაციული ერთეული მოსახლეობის რაოდენობის მიხედვით მუნიციპალიტეტის ტერიტორიაზე მეორეა,  ცხოვრობს დაახლოებით 900 კომლი, ადმინისტრაციული ერთეულში შედის  5 სოფელი, ჯგალის ადმინისტრაციული ერთეულს  საერთოდ არ გააჩნია  ადმინისტრაციული შენობა, ის განთავსებული იყო ჯგალის კულტურის სახლში, რომელიც 2007 წელს დაიწვა,  ამჟამად რწმუნებულის აპარატი განთავსებულია ფიზიკური პირის საკუთრებაში არსებულ ობიექტში, რომელიც არსარულფასოვნების შეგრძნებას იწვევს როგორც თემის ადმინისტრაციის თანამშრომლებში, ასევე მოსახლეობაში</t>
  </si>
  <si>
    <t>წალენჯიხის მუნიციპალიტეტი,  ჯგალის ადმინისტრაციული ერთეული.</t>
  </si>
  <si>
    <t>საპროექტო დოკუმენტაციის მომზადება     2000</t>
  </si>
  <si>
    <t xml:space="preserve">წალენჯიხის მუნიციპალიტეტი, ჯგალის  ადმინისტრაციული ერთეულის კურორტ სქურის ცენტრალური გზის რეაბილიტაცია </t>
  </si>
  <si>
    <t>საპროექტო დოკუმენტაციის მომზადება     54 000</t>
  </si>
  <si>
    <t xml:space="preserve">წალენჯიხის მუნიციპალიტეტი, საჩინოს  ადმინისტრაციული ერთეულის  საჩინო-ნოჟალა-ჯვარის ცენტრალური გზის რეაბილიტაცია </t>
  </si>
  <si>
    <t>საპროექტო დოკუმენტაციის მომზადება     48 000</t>
  </si>
  <si>
    <t>წალენჯიხის მუნიციპალიტეტი, ჯვარის  ადმინისტრაციული ერთეულის  სასწრაფო სამედიცინო დახმარების სამსახურის, საოფისე შენობა</t>
  </si>
  <si>
    <t>სსიპ საგანგებო სიტუაციების კოორდინაციისა და გადაუდებელი დახმარების ცენტრის, სასწრაფო სამედიცინო დახმარების სამსახურის საოფისე შენობის მშენებლობა</t>
  </si>
  <si>
    <t xml:space="preserve">წალენჯიხის მუნიციპალიტეტი,   ჯვარის ადმინისტრაციული ერთეულის </t>
  </si>
  <si>
    <t>წალენჯიხის მუნიციპალიტეტი, ქ.წალენჯიხის  სასწრაფო სამედიცინო დახმარების სამსახურის, საოფისე შენობა</t>
  </si>
  <si>
    <t>წალენჯიხის მუნიციპალიტეტი,  ქ.წალენჯიხა</t>
  </si>
  <si>
    <t xml:space="preserve">10.კომუნალური და სხვა საზოგადოებრივი მომსახურებების მოწესრიგება. </t>
  </si>
  <si>
    <t xml:space="preserve">10.2მუნიციპალურ ცენტრებში, დაბებსა და საკურორტო დასახლებებში საკანალიზაციო სისტემების მოწესრიგება; </t>
  </si>
  <si>
    <t>წალენჯიხის მუნიციპალიტეტის ტერიტორიაზე  ქ.წალენჯიხა, ქ.ჯვარი, ფოცხოსა და ზღვაიას დასახლებებში საკანალიზაციო სისტემების აღდგენა–რეაბილიტაცია</t>
  </si>
  <si>
    <t xml:space="preserve"> პროექტის განხორციელება პირდაპირ ახდენს გავლენას მოსახლეობისათვის ეკოლოგიურად უსაფრთხო გარემოს შექმნის, მათი სოციალური და ეკონომიკური მდგომარეობის გაუმჯობესებაზე. ამ პროექტით სარგებელს მიიღებს წალენჯიხის მუნიციპალიტეტში მცხოვრები  45 000–მდე ადამიანი და მისი  განხორცილება თანაბარ სიკეთეს მოუტანს ნებისმიერი სოციალური მდგომარეობის ადამიანს,</t>
  </si>
  <si>
    <t>საპროექტო დოკუმენტაციის მომზადება     210 000</t>
  </si>
  <si>
    <t>წალენჯიხის მუნიციპალიტეტის ტერიტორიაზე  ქ.წალენჯიხასა და ქ.ჯვარში ტროტუარების აღდგენა–რეაბილიტაცია</t>
  </si>
  <si>
    <t>ამასთან 25 000 მოსახლისათვის შესაძლებელი გახდება კომფორტულად გადაადგილება ქუჩებზე. სასიკეთოდ სიახლისკენ შეიცვლება ქალაქის იერსახე.</t>
  </si>
  <si>
    <t>ქ.წალენჯიხა და ქ.ჯვარი</t>
  </si>
  <si>
    <t>საპროექტო დოკუმენტაციის მომზადება     7 500</t>
  </si>
  <si>
    <t xml:space="preserve">6.სოფლის მეურნეობის განვითარება. </t>
  </si>
  <si>
    <t xml:space="preserve">6.5.თევზჭერისა და მეთევზეობის განვითარების ხელშეწყობა; </t>
  </si>
  <si>
    <t>სატბორე მეურნეობის შექმნა წალენჯიხის მუნიციპალიტეტის ფახულანის ადმინისტრაციულ ერთეულში.</t>
  </si>
  <si>
    <t xml:space="preserve">     სატბორე მეურნეობის შექმნა ფახულანის ადმინისტრაციულ ერთეულში, კერძოდ ენგურის სანაპიროს ახლოს დასაქმების წყარო იქნება საზღვრისპირა მცხოვრები მოსახლეობისათვის, </t>
  </si>
  <si>
    <t>წალენჯიხის მუნიციპალიტეტი, ფახულანის ადმინისტრაციული ერთეული</t>
  </si>
  <si>
    <t>საპროექტო დოკუმენტაციის მომზადება     6 000</t>
  </si>
  <si>
    <t>6.2.ექსტენციისა და მომსახურების ცენტრების შექმნა-განვითარების,საცდელ-სადემონსტრაციო ნაკვეთების ორგანიზების,თანამედროვე ტექნოლოგიების დანერგვისა და მოსახლეობის ინფორმირების ამაღლების გზით,მემცენარეობისა და მეცხოველეობის განვითარებისა და პროდუქტიულობის ზრდის ხელშეწყობა.</t>
  </si>
  <si>
    <t xml:space="preserve">ექსტენციისა და მომსახურების ცენტრების შექმნა-განვითარების ორგანიზების,თანამედროვე ტექნოლოგიების დანერგვისა და მოსახლეობის ინფორმირების ამაღლებa </t>
  </si>
  <si>
    <t>პრეპარატებთან.ამ პროექტის განხორციელება ფერმერებს დაანახვებს თხილის კულტურისადმი განსახორციელებელი პროცედურების საჭიროებას და იმ შედეგის ეფექტიანობას,რომლის ჩატარების გარეშე  მათი ფართობები და მოსავალი მკვეთრად შემცირდდებოდა.</t>
  </si>
  <si>
    <t>საპროექტო დოკუმენტაციის მომზადება     4 500</t>
  </si>
  <si>
    <t>ნაკიფუს ადმინისტრაციულ ერთეულში ამბულატორიის მშენებლობა</t>
  </si>
  <si>
    <t>15.08.2019</t>
  </si>
  <si>
    <t>13.12.2019</t>
  </si>
  <si>
    <t>მედანის ადმინისტრაციულ ერთეულში ამბულატორიის მშენებლობა</t>
  </si>
  <si>
    <t>07.08.2019</t>
  </si>
  <si>
    <t>05.12.2019</t>
  </si>
  <si>
    <t>ჩქვალერის ადმინისტრაციულ ერთეულში ამბულატორიის მშენებლობა</t>
  </si>
  <si>
    <t>20.12.2019</t>
  </si>
  <si>
    <t>ჯგალის ადმინისტრაციულ ერთეულში არსებული ამბულატორიის რეაბილიტაცია</t>
  </si>
  <si>
    <t>17.09.2019</t>
  </si>
  <si>
    <t>18.11.2019</t>
  </si>
  <si>
    <t>ლიის  ადმინისტრაციულ ერთეულში არსებული ამბულატორიის რეაბილიტაცია</t>
  </si>
  <si>
    <t>03.09.2019</t>
  </si>
  <si>
    <t>18.10.2019</t>
  </si>
  <si>
    <t>ჭალეს(ფოცხო-ეწერის დასახლება) ადმინისტრაციულ ერთეულში არსებული ამბულატორიის რეაბილიტაცია</t>
  </si>
  <si>
    <t>ვერ მოხერხდა თანხის გამოყოფა</t>
  </si>
  <si>
    <t>ყაზბეგის  ქუჩაზე ხიდ-ბოგირისა და სანიაღვრე არხის რეაბილიტაცია</t>
  </si>
  <si>
    <t>23.08.2019</t>
  </si>
  <si>
    <t>22.10.2019</t>
  </si>
  <si>
    <t>სააბულაძოს უბანში რკინა-ბეტონის სანიაღვრე არხის მოწყობა</t>
  </si>
  <si>
    <t>31.07.2019</t>
  </si>
  <si>
    <t>30.09.2019</t>
  </si>
  <si>
    <t>ქუჩლორიას ქუჩის პირველ შესახვევში მდ.ჭანისწყალზე ნაპირსამაგრი გაბიონის მოწყობა</t>
  </si>
  <si>
    <t>მდ.მაგანაზე ნაპირსამაგრი გაბიონის აღდგენითი სამუშაოების ჩატარება.</t>
  </si>
  <si>
    <t>ქ.ჯვარი</t>
  </si>
  <si>
    <t>15.10.2019</t>
  </si>
  <si>
    <t>მდ.მოროჟაზე ნაპირსამაგრი გაბიონის მოწყობა.</t>
  </si>
  <si>
    <t>ჩქვალერის ადმინისტრაციული ერთეული</t>
  </si>
  <si>
    <t>მდ.ინწირაზე ნაპირსამაგრი გაბიონის მოწყობა.</t>
  </si>
  <si>
    <t>საჩინოს  ადმინისტრაციული ერთეული</t>
  </si>
  <si>
    <t>25.07.2019</t>
  </si>
  <si>
    <t>23.09.2019</t>
  </si>
  <si>
    <t>მდ.ჭანისწყალზე ნაპირსამაგრი გაბიონის მოწყობა.</t>
  </si>
  <si>
    <t>ობუჯის ადმინისტრაციული ერთეული</t>
  </si>
  <si>
    <t>25.05.2019</t>
  </si>
  <si>
    <t>მდ.სქურდილაზე ნაპირსამაგრი გაბიონის მოწყობა.</t>
  </si>
  <si>
    <t>მდ.სკურჩაზე ნაპირსამაგრი გაბიონის მოწყობა.</t>
  </si>
  <si>
    <t>მიქავას ადმინისტრაციული ერთეული</t>
  </si>
  <si>
    <t>მდ.ენგურზე ნაპირსამაგრი გაბიონის მოწყობა 120გ/მ-ზე.360კუბ.მ.</t>
  </si>
  <si>
    <t>ლიის ადმინისტრაციული ერთეული</t>
  </si>
  <si>
    <t>09.08.2019</t>
  </si>
  <si>
    <t>08.10.2019</t>
  </si>
  <si>
    <t> ჯვარის ადმინისტრაციული ერთეული. მდ. მაგანაზე ნაპირსამაგრი გაბიონის მოწყობის სამუშაოები.</t>
  </si>
  <si>
    <t>01.08.2019</t>
  </si>
  <si>
    <t>01.10.2019</t>
  </si>
  <si>
    <t>სსიპ წალენჯიხის N 2 საჯარო სკოლა</t>
  </si>
  <si>
    <t>მეორე-მესამე სართულების სრული რეაბილიტაცია</t>
  </si>
  <si>
    <t>წალენჯიხა</t>
  </si>
  <si>
    <t>09.08.19.</t>
  </si>
  <si>
    <t>08.10.19.</t>
  </si>
  <si>
    <t>სსიპ ლიის თემის N1 საჯარო სკოლა</t>
  </si>
  <si>
    <t>ეზოს შემოღობვისა და გათბობის სისტემის რეაბილიტაცია</t>
  </si>
  <si>
    <t>29.07.19.</t>
  </si>
  <si>
    <t>27.09.19.</t>
  </si>
  <si>
    <t>სსიპ მელიტონ ქანთარიას სახელობის წალენჯიხის მუნიციპალიტეტის ქალაქ ჯვარის #3 საჯარო სკოლა</t>
  </si>
  <si>
    <t>სველი წერტილებისა და პანდუსის მოწყობა</t>
  </si>
  <si>
    <t>15.07.19.</t>
  </si>
  <si>
    <t>13.09.19.</t>
  </si>
  <si>
    <t>სსიპ ქალაქ წალენჯიხის N1 საჯარო სკოლა</t>
  </si>
  <si>
    <t>სახურავის ნაწილობრივ რეაბილიტაცია</t>
  </si>
  <si>
    <t>22.07.19.</t>
  </si>
  <si>
    <t>20.09.19.</t>
  </si>
  <si>
    <t>სსიპ ლიის თემის N2 საჯარო სკოლა</t>
  </si>
  <si>
    <t>ჭიშკრისა და შემოღობვის რეაბილიტაცია</t>
  </si>
  <si>
    <t>საჩინოს #2 საჯარო სკოლა</t>
  </si>
  <si>
    <t>კარ-ფანჯრების მოწყობა-რეაბილიტაცია</t>
  </si>
  <si>
    <t>16.07.19.</t>
  </si>
  <si>
    <t>16.09.19.</t>
  </si>
  <si>
    <t>სსიპ წალენჯიხის მუნიციპალიტეტის ჯგალის ად.ერთეულის N1 საჯარო სკოლა</t>
  </si>
  <si>
    <t>სააქტო დარბაზისა და ფოიეს რეაბილიტაცია</t>
  </si>
  <si>
    <t>სსიპ წალენჯიხის მუნიციპალიტეტის ფახულანის ად.ერთეულის N2 საჯარო სკოლა</t>
  </si>
  <si>
    <t>სველი წერტილებისა და სახურავის სრული რეაბილიტაცია</t>
  </si>
  <si>
    <t>12.08.19.</t>
  </si>
  <si>
    <t>11.10.19.</t>
  </si>
  <si>
    <t>სსიპ წალენჯიხის მუნიციპალიტეტის ნაკიფუს ად.ერთეულის #1 საჯარო სკოლა</t>
  </si>
  <si>
    <t>სკოლის შენობის შიდა სამუშაოების სრული რეაბილიტაცია</t>
  </si>
  <si>
    <t>სსიპ წალენჯიხის მუნიციპალიტეტის მედანის ად.ერთეულის საჯარო სკოლა</t>
  </si>
  <si>
    <t>ეზოს შემოკავება</t>
  </si>
  <si>
    <t>11.07.19.</t>
  </si>
  <si>
    <t>09.09.19.</t>
  </si>
  <si>
    <t>სსიპ წალენჯხის N2 საჯარო სკოლა</t>
  </si>
  <si>
    <t>სახურავის სრული რეაბილიტაცია</t>
  </si>
  <si>
    <t>07.08.19.</t>
  </si>
  <si>
    <t>07.10.19.</t>
  </si>
  <si>
    <t>ჭალეს ადმინისტრაციულ ერთეულში ეწერფერდის სკოლა</t>
  </si>
  <si>
    <t>სკოლის კორპუსის გადახურვა და საპირფარეშოს რეაბილიტაცია</t>
  </si>
  <si>
    <t>14.11.2019</t>
  </si>
  <si>
    <t>16.12.2019</t>
  </si>
  <si>
    <t>სსიპ ლიის N1 საჯარო სკოლა</t>
  </si>
  <si>
    <t>სკოლის გათბობის საქვაბის შენობის გააფართოება</t>
  </si>
  <si>
    <t>13.11.2019</t>
  </si>
  <si>
    <t>09.12.2019</t>
  </si>
  <si>
    <t xml:space="preserve">                                                                                                                                     საგანგებო სიტუაციების კოორდინაციის და გადაუდებელი დახმარების ცენტრი</t>
  </si>
  <si>
    <t>სასრაფო საგანგებო</t>
  </si>
  <si>
    <t>ქ. წალენჯიხა სსიპ ,,საგანგებო სიტუაციების კოორდინაციის და გადაუდებელი დახმარების ცენტრი"-ს ოფისის მშენებლობის სამუშოები</t>
  </si>
  <si>
    <t>მშნებელობა</t>
  </si>
  <si>
    <t>07.06.2019</t>
  </si>
  <si>
    <t>04.12.2019</t>
  </si>
  <si>
    <t>25.02.2020</t>
  </si>
  <si>
    <t>მიმდინარეობს მაღალი ძაბვის გადამცემი ხაზების გადატანა სამშენებლო მოედნიდან</t>
  </si>
  <si>
    <t>სსიპ „საგანგებო სიტუაციების კოორდინაციისა და გადაუდებებელი დახმარების ცენტრის ოფისის მშენებლობა“ წალენჯიხის მუნიციპალიტეტის ჯვარის ადმინისტრაციულ ერთეულში.</t>
  </si>
  <si>
    <t>26.06.2019</t>
  </si>
  <si>
    <t>20.01.2020</t>
  </si>
  <si>
    <t>სტიქია</t>
  </si>
  <si>
    <t>სტიქიის შედეგად დაზიანებული ინფრასტრუქტურული ობიექტების რეაბილიტაციის საპროექტო-სახარჯთაღრიცხვო დოკუმენტაციის შედგენა</t>
  </si>
  <si>
    <t>სტიქიის შედეგების სარეაბილიტაციო სამუშაოები</t>
  </si>
  <si>
    <t>20-09-19</t>
  </si>
  <si>
    <t>ჭალეს ადმ.ერთეულში ოჭკეშის უბანში რკინა-ბეტონის გზის საფარის მოწყობა</t>
  </si>
  <si>
    <t>21.11.2019</t>
  </si>
  <si>
    <t>სასონგულიოს უბანში წყალსადენის რეაბილიტაციის სამუშაოები</t>
  </si>
  <si>
    <t>06.11.19.</t>
  </si>
  <si>
    <t>სტიქიის შედეგად დაზარალებული მოსახლეობის გადასახური მასალით მომარაგება</t>
  </si>
  <si>
    <t>28.08.19.</t>
  </si>
  <si>
    <t>საჩინოს უბანში საავტომობილო გზაზე მილ-ხიდის მოწყობისსამუშაოები</t>
  </si>
  <si>
    <t>28.10.19.</t>
  </si>
  <si>
    <t>ჭალეს ადმინისტრაციულ ერთეულში საშონიოს უბანშიშიდა საავტომობილო გზის რეაბილიტაციის სამუშაოები</t>
  </si>
  <si>
    <t>26.11.19.</t>
  </si>
  <si>
    <t>ფახულანის ადმინისტრაციულ ერთეულში საშონიოს უბანში შიდა საავტომობილო გზის რეაბილიტაციის სამუშაოები</t>
  </si>
  <si>
    <t>საჩინოს ადმ.ერთეულში კუხეშის უბანსში ნაპირსამაგრი გაბიონის მოწყობის სმუშაოები</t>
  </si>
  <si>
    <t>გ.გვილავასსახლთან მიმდებარე ტერიტორიაზე გამაგრებიტი სამუშაოების რკინა-ბეტონის მოწყობის სამუშაო</t>
  </si>
  <si>
    <t>25.11.2019</t>
  </si>
  <si>
    <t>ჯგალის ადმ.ერთეულში სასაფლაომდე მისასვლელი გზის რკინაბეტონის საფარის მოწყობის შამუშაო</t>
  </si>
  <si>
    <t>ზუგდიდის ქუჩისმეორე ჩიხში გზაზე რკინა-ბეტონის საფარის მოწყობის სამუშაოები</t>
  </si>
  <si>
    <t>27.12.2019</t>
  </si>
  <si>
    <t>ჯგალის ადმ.ერთეულში მდ.ჭანისწყალზე დაკიდული ხიდის რეაბილიტაციის სამუშაოები</t>
  </si>
  <si>
    <t>ფახულანის ად.ერთეულში საგოგოხიოს უბანში გზის რკინა-ბეტონის საფარის მოწყობის სამუშაოები</t>
  </si>
  <si>
    <t>29.11.19.</t>
  </si>
  <si>
    <t>ფახულანის ად.ერთეულში ესკადას უბანში გზაზე რკინა-ბეტონის მოწყობის სამუშაოები</t>
  </si>
  <si>
    <t>ჯგალის ადმინისტრაციოულ ერთეულში გურამ კვარაცხელიას სახლთან დამცავი რკინა-ბეტონის კედლის მოწყობა 28 გ/მ</t>
  </si>
  <si>
    <t>10.12.19.</t>
  </si>
  <si>
    <t>ტაბიძის ქუჩაზე სოსო კალანდიას სახლის მიმდებარედ ნაპირსამაგრი გაბიონის მოწყობის სამუშაოები</t>
  </si>
  <si>
    <t>24.10.2019</t>
  </si>
  <si>
    <t>23.12.2019</t>
  </si>
  <si>
    <t>ტაბიძის ქუჩაზე ავტოსამანქანე რკინა- ბეტონის გზის საფარის მოწყობის სამუშაოები 95გ/მ</t>
  </si>
  <si>
    <t>ჯვარის ად.ერთეულში მდ.ნოჟალაზე სამანქანე ხიდის მშენებლობის სამუშაოები</t>
  </si>
  <si>
    <t>11.02.2020</t>
  </si>
  <si>
    <t>ჭალეს ად.ერთეულში სანიაღვრე არხის გაჭრა- გაწმენდითი სამუშაოები</t>
  </si>
  <si>
    <t>02.12.19.</t>
  </si>
  <si>
    <t>მეუნარგიას ქუჩაზე რკინა-ბეტონის საფარის მოწყობის სამუშაოები</t>
  </si>
  <si>
    <t>13.01.2020</t>
  </si>
  <si>
    <t>წალენჯიხის მუნიციპალიტეტის მერიის ადმინისტრაციის შენობის გადახურვა</t>
  </si>
  <si>
    <t>16.01.2020</t>
  </si>
  <si>
    <t>ჭალეს ადმინისტრაციულ ერთეულში სააქუბარდიო-კუნთხუს საუბნო გზაზე ხიდ-ბოგირის მოწყობის სამუშაოები.</t>
  </si>
  <si>
    <t>ფახულანის ადმინისტრაციულ ერთეულში, მდ. უბადო ღალზე ნაპირსამაგრი გაბიონის მოწყობის სამუშაოები.</t>
  </si>
  <si>
    <t>17.01.2020</t>
  </si>
  <si>
    <t>ჯვარში, გაფრინდაშვილის ქუჩაზე რკინა ბეტონის საფრის მოწყობა</t>
  </si>
  <si>
    <t>მიქავას ადმინისტრაციულ ერთეულში ლეღვინჯილე ონახუეს უბანში ხიდ-ბოგირის მშენებლობის სამუშაოები.</t>
  </si>
  <si>
    <t>09.01.2020</t>
  </si>
  <si>
    <t>წალენჯიხის მუნიციპალიტეტის ქ. წალენჯიხაში ტაბიძის ქუჩის ბოლოს გზაზე მილ-ხიდის მოწყობის სამუშაოები.</t>
  </si>
  <si>
    <t>03.02.2020</t>
  </si>
  <si>
    <t>ლეღვინჯილეს უბანში გზის მოხრეშვადა მილხიდის მოწყობა</t>
  </si>
  <si>
    <t>30.12.2019</t>
  </si>
  <si>
    <t>წალენჯიხის მუნიციპალიტეტის ქ. წალენჯიხის ადმინისტრაციულ ერთეულში, ინტერნატის ქუჩაზე სანიღვრე არხის და ცხაურის მოწყობის სამუშაოები</t>
  </si>
  <si>
    <t>06.01.2020</t>
  </si>
  <si>
    <t>ჯვარის ადმინისტრაციულ ერთეულში, ოჭანეს უბანში ბეტონის საფარის მოწყობა.</t>
  </si>
  <si>
    <t>წალენჯიხის მუნიციპალიტეტის ქ. წალენჯიხის ადმინისტრაციულ ერთეულში, სააბულაძოს უბანში რკინა-ბეტონის გზის საფარის მოწყობის სამუშაოები.</t>
  </si>
  <si>
    <t>03.01.2020</t>
  </si>
  <si>
    <t>წალენჯიხის მუნიციპალიტეტის ქ. წალენჯიხის ადმინისტრაციულ ერთეულში, სარიას ქუჩაზე სანიღვრე არხის ამოწმენდა და რკინა-ბეტონის სანიაღვრე არხის მოწყობის სამუშაოები.</t>
  </si>
  <si>
    <t>25.12.2019</t>
  </si>
  <si>
    <t>სოფლის მხარადჭერის პროგრამა</t>
  </si>
  <si>
    <t>N3 სასაფლაოს მიმდებარე ტერიტორიის მოხრეშვა და არხის გაყვანა</t>
  </si>
  <si>
    <t>დაკიდული ხიდის რეაბილიტაცია</t>
  </si>
  <si>
    <t>დადიანის ქუჩის მოხრეშვა</t>
  </si>
  <si>
    <t>ხიდ-ბოგირის რეაბილიტაცია</t>
  </si>
  <si>
    <t>ხიდ-ბოგირის მოწყობა</t>
  </si>
  <si>
    <t>მილხიდის მოწყობა</t>
  </si>
  <si>
    <t>შიდა გზების რეაბილიტაცია</t>
  </si>
  <si>
    <t>გარე განათების დასრულება</t>
  </si>
  <si>
    <t>სკვერის მოწყობა სკოლის ტერიტორიაზე</t>
  </si>
  <si>
    <t>სამიქაოს უბანში წისქვილის რეაბილიტაცია</t>
  </si>
  <si>
    <t>ხიდ-ბოგირის მოწყობა საჭიჭაღუოს უბანში</t>
  </si>
  <si>
    <t>სკოლის შემოღობვა</t>
  </si>
  <si>
    <t>წყალმომარაგების დაქსელვა</t>
  </si>
  <si>
    <t>ამბულატორიის აღდგენა</t>
  </si>
  <si>
    <t>ცენტრალურ ტრასაზე და მიმდებარე შესასვლელებში სანიაღვრე არხების მოწესრიგება</t>
  </si>
  <si>
    <t>ამბულატორიისთვის ადმინისტრაციული შენობის გარემონტება</t>
  </si>
  <si>
    <t>მინი სტადიონის მოწყობა</t>
  </si>
  <si>
    <t>ჭაბურღილის მოწყობა</t>
  </si>
  <si>
    <t>მოხრეშვა</t>
  </si>
  <si>
    <t>სკოლის ეზოში ჭის გაწმენდითი სამუშაოები</t>
  </si>
  <si>
    <t>საჯარო სკოლის შემოღობვა</t>
  </si>
  <si>
    <t>საჯარო სკოლის წინ სანიაღვრე არხის მოწყობა</t>
  </si>
  <si>
    <t>წყალმომარაგების ქსელის მოწყობა</t>
  </si>
  <si>
    <t>ცხაურის მოწყობა საქირიოს, სადაგარგულიოს და ზანას უბნებში</t>
  </si>
  <si>
    <t>სოფლის ცენტრში წისქვილის რეაბილიტაცია</t>
  </si>
  <si>
    <t>საბავშვო ატრაქციონისა და მინი სტადიონის გარე განათება</t>
  </si>
  <si>
    <t>პარკირების მოწყობა სკოლის მიმდებარედ</t>
  </si>
  <si>
    <t>დამეწყრილი გზის გამაგრება საგვილიოს უბანში</t>
  </si>
  <si>
    <t>მოსაცდელის მოწყობა სობოგას უბანში</t>
  </si>
  <si>
    <t>შიდა გზების რეაბილიტაცია-მოხრეშვა</t>
  </si>
  <si>
    <t>გზის მოხრეშვა</t>
  </si>
  <si>
    <t>N1 საბავშვო ბაღის ნაწილობრივი რეაბილიტაცია</t>
  </si>
  <si>
    <t>წმ. ნინოს ქუჩაზე არსებული გარე განათების დასრულება (კაბელი და მონტაჟი)</t>
  </si>
  <si>
    <t>საანთიოს უბანში ერთი ხიდ-ბოგირის მოწყობა</t>
  </si>
  <si>
    <t>სადარასელიოს უბანში ხიდ-ბოგირის მოწყობა</t>
  </si>
  <si>
    <t>ჯუმის ცენტრში ხიდ-ბოგირის მოწყობა</t>
  </si>
  <si>
    <t>ჯიქიას ქუჩაზე ელ. წისქვილის რეაბილიტაცია</t>
  </si>
  <si>
    <t>მინი სტადიონზე გარე განათების მოწყობა</t>
  </si>
  <si>
    <t>საბავშვო ბაღის ერთი ოთახის მოწყობა</t>
  </si>
  <si>
    <t>სანიაღვრე არხის მოწყობა</t>
  </si>
  <si>
    <t>საბავშვო ბაღის ნაწილობრივი რეაბილიტაცია</t>
  </si>
  <si>
    <t>შიდა გზების მოხრეშვა</t>
  </si>
  <si>
    <t>გარე განათების მოწყობა ზვ. გამსახურდიას ქუჩის გაგრძელებაზე</t>
  </si>
  <si>
    <t>სიჭინავების უბანში წყალმომარაგების მოწყობა  (მეორე ეტაპი)</t>
  </si>
  <si>
    <t>სიჭინავების უბანში წყალმომარაგება</t>
  </si>
  <si>
    <t>საბეჭვაიოს უბნის სასაფლაოს შემოღობვა</t>
  </si>
  <si>
    <t>ალ. ჭავჭავაძის ქუჩაზე გარე განათების მოწყობა</t>
  </si>
  <si>
    <t>შ. ქირიას ქუჩაზე გარე განათების მოწყობა</t>
  </si>
  <si>
    <t>ბაღში საძინებლის ოთახის მოწყობა</t>
  </si>
  <si>
    <t>გარე განათების მოწყობა სოფლის ცენტრში</t>
  </si>
  <si>
    <t>გზის ორმოულის შეკეთება</t>
  </si>
  <si>
    <t>ხიდბოგირის მოწყობა</t>
  </si>
  <si>
    <t>გზის ორმული შეკეთება მშვიდობის ქუჩაზე</t>
  </si>
  <si>
    <t>N2 საჯარო სკოლის ტერიტორიის კეთილმოწყობა</t>
  </si>
  <si>
    <t>გოდერძის ქუჩის გზის რეაბილიტაცია (მოხრეშვა 300 კუბ. მეტრი)</t>
  </si>
  <si>
    <t>ტიციანის ქუჩაზე გარე განათებისათვის 45 სანათისა და კაბელების შეძენა</t>
  </si>
  <si>
    <t>გოდერძის ქუჩაზე გარე განათებისათვის 45 სანათისა და კაბელების შეძენა</t>
  </si>
  <si>
    <t>გარე განათების მოწყობა დავით აღმაშენებლის ქუჩაზე</t>
  </si>
  <si>
    <t>ქვემო კახათის სკოლაში მინი სტადიონის მოწყობა</t>
  </si>
  <si>
    <t>სოფლის შიდა გზების რეაბილიტაცია (მოხრეშვა)</t>
  </si>
  <si>
    <t>საკონფერენციო დარბაზის რემონტი</t>
  </si>
  <si>
    <t>გზის მოხრეშვა ჭყონდიდელისა და გამსახურდიას ქუჩაზე (100 მეტრ. კუბი)</t>
  </si>
  <si>
    <t>შიდა ხრეშოვანი გზების რეაბილიტაცია</t>
  </si>
  <si>
    <t>ბაღის ეზოს კეთილმოწყობა</t>
  </si>
  <si>
    <t>წრიულის მოწყობა სოფელში</t>
  </si>
  <si>
    <t>სასაფლაოს შემოკავება</t>
  </si>
  <si>
    <t>საფეხბურთო სტადიონზე წყალგაყვანილობისა და ელ. ენერგიის მონტაჟი, წყლის ავზის დაყენება, შემოღობვა</t>
  </si>
  <si>
    <t>სველი წერტილის მოწყობა სოფლის ცენტრში</t>
  </si>
  <si>
    <t>თიქორი-ანაკლიას დამაკავშირებელი გზის რეაბილიტაცია (მოხრეშვა)</t>
  </si>
  <si>
    <t>მოსაცდელის რეაბილიტაცია</t>
  </si>
  <si>
    <t>შიდა გზების მოხრეშვა და მოგრეიდერება</t>
  </si>
  <si>
    <t>შიდა გზების რეაბილიტაცია და მოგრეიდერება</t>
  </si>
  <si>
    <t>წყლის ქსელის მოწყობა ცენტრიდან სასაფლაომდე</t>
  </si>
  <si>
    <t>მოსაცდელის მოწყობა ქუთაისისა და ტაბიძის ქუჩების გადაკვეთაზე</t>
  </si>
  <si>
    <t>თბილისის, მეუნარგიასა და ბარათშვილის ქუჩების მოხრეშვა</t>
  </si>
  <si>
    <t>შიდა გზების მოხრეშვა საჭიროებისამებრ</t>
  </si>
  <si>
    <t>გარე განათების ბოძების მოწყობა</t>
  </si>
  <si>
    <t>გზის რეაბილიტაცია-მოხრეშვა</t>
  </si>
  <si>
    <t>სოფ. ორულუს N1 საჯარო სკოლის ეზოს შემოკავება</t>
  </si>
  <si>
    <t>ოთარ მარკოზიას სახლთან ნაპირსამაგრის მოწყობა 20გრძ/მეტრზე</t>
  </si>
  <si>
    <t>ჯამლეტ ქვარცხავას სახლთან ცხაურის მოწყობა</t>
  </si>
  <si>
    <t>N19;20;21;22 ქუჩების გზის მოხრეშვა</t>
  </si>
  <si>
    <t>ვალერი ნაჭყებიას სახლთან ბოგირის მოწყობა</t>
  </si>
  <si>
    <t>რუსლან კოკაის სახლთან ცხაურის მოწყობა</t>
  </si>
  <si>
    <t>გია ცაავას სახლიდან სოსო ჯანაშიას სახლამდე გარე-განათების მოწყობა</t>
  </si>
  <si>
    <t>კილასონიების უბანში საძოვრებისა და ყანებისკენ მიმავალი გზის გაჭრა</t>
  </si>
  <si>
    <t>N14,15,16 ქუჩებზე გზის მოხრეშვა</t>
  </si>
  <si>
    <t>დავით წოწორიას სახლიდან ლაშა კანკიას სახლამდე გარე-განათების მოწყობა</t>
  </si>
  <si>
    <t>წყლის შემკრები ნაგებობის მონტაჟი</t>
  </si>
  <si>
    <t>გარე-განათების მოწყობა ბოძებით სასაფლაომდე</t>
  </si>
  <si>
    <t>ბესიკ ხულორდავას სახელობის ქუჩის და ცენტრიდან ნუგზარ ბასილაიას სახლამდე გარე-განათების მოწყობა</t>
  </si>
  <si>
    <t>კულტურის სახლის  ღობის შეღებვა</t>
  </si>
  <si>
    <t>კულტურის სახლის  სცენის რემონტი</t>
  </si>
  <si>
    <t>მემორიალის რეაბილიტაცია</t>
  </si>
  <si>
    <t>გურამ ბერიშვილის სახლთან გზის მოხრეშვა</t>
  </si>
  <si>
    <t>წყლის მილის რეაბილიტაცია</t>
  </si>
  <si>
    <t>ჯამბულ კეკუტიას სახლთან ცხაურის შეცვლა ლითონის მილით</t>
  </si>
  <si>
    <t>ვახის მიმართულებით ბადრი ბერიშვილის და როსტომ სხულუხიას სახლთან არსებული ბეტონის მილის შეცვლა ლითონის მილით</t>
  </si>
  <si>
    <t>სასაფლაოს გზის მოხრეშვა ცენტრალური გზიდან</t>
  </si>
  <si>
    <t>60მ-ი მავთულბადის შეძენა სასაფლაოს შემოსაკავებლად</t>
  </si>
  <si>
    <t>გოგილო ბასილაიას სახლის წინ ცხაურის დასუფთავება</t>
  </si>
  <si>
    <t>ზაური ქაჯაიას სახლთან გზის მოხრეშვა</t>
  </si>
  <si>
    <t>გელა ცაავას სახლიდან კახა სხულუხიას სახლამდე გზის მოხრეშვა</t>
  </si>
  <si>
    <t>შალვა სხულუხიას სახლთან ნაპირსამაგრის მოწყობა</t>
  </si>
  <si>
    <t>სერგო ცაავას სახლთან სანიაღვრე არხის მოწყობა</t>
  </si>
  <si>
    <t>იური ქვარცხავას სახლთან გზის მოხრეშვა</t>
  </si>
  <si>
    <t>შიდა გზების მოხრეშვა(გია,გოგი,ვაჟა წულაიებისა და ზაზა ქვარცხავა)</t>
  </si>
  <si>
    <t>გარე-განათების მოწყობა</t>
  </si>
  <si>
    <t>წმ.გიორგის ტაძართან არსებული სასაფლაოს შემოკავება ერთი მხრიდან</t>
  </si>
  <si>
    <t>ლუი თოდუას სახლის უკან საცალფეხო ხიდის აღდგენა</t>
  </si>
  <si>
    <t>ილია ქაჯაიას სახლიდან სასაფლაოს მიმართულებით გზის მოხრეშვა</t>
  </si>
  <si>
    <t>ე.წ ლაშას ბაღის გადახურვა</t>
  </si>
  <si>
    <t>თამაზი თოდუას სახლთან არსებული ხიდბოგირის აღდგენა</t>
  </si>
  <si>
    <t>სევასტი სურმავას სახლის მიმართულებით გზის მოხრეშვა</t>
  </si>
  <si>
    <t>კულტურის სახლის ეზოს დასუფთავება,სკვერის მოწყობა და შესასვლელი ჭიშკრის რეაბილიტაცია</t>
  </si>
  <si>
    <t>ფაციების უბანში მოსაცდელის მშენებლობა</t>
  </si>
  <si>
    <t>სასაფლაოს შემოღობვა და მიმდებარედ გარე-განათების მოწყობა</t>
  </si>
  <si>
    <t>მინისტადიონთან გარე-განათების მოწყობა</t>
  </si>
  <si>
    <t>ბუთხუზ თოფურიას სახლთან ბოგირის მოწყობა</t>
  </si>
  <si>
    <t>სასაფლაოს წინა მხრის შემოკავება, მიმდებარე ტერიტორიის დასუფთავება, მოხრეშვა და გარე-განათების მოწყობა</t>
  </si>
  <si>
    <t>გულიშა ურიდიას სახლის წინ არხის ამოწმენდა</t>
  </si>
  <si>
    <t>თენგიზ ფოჩხუას შესახვევში სამ ოჯახთან ლითონის მილის მოწყობა</t>
  </si>
  <si>
    <t>ზაზა ფოჩხუას სახლის მიმდებარედ ხიდბოგირის აღდგენა და გზის მოხრეშვა</t>
  </si>
  <si>
    <t xml:space="preserve">ზვიად ჯღარკავას სახლის გვერდზე რ/ბეტონის არხის მოწყობა </t>
  </si>
  <si>
    <t>არხის ამოწმენდა გამაგრება მამუკა რუსიასა და რომეო ყურუას სახლებს შორის</t>
  </si>
  <si>
    <t>სამაისაიოს უბანში თემურ მაისაიას სახლიდან არხის გაჭრა ღელემდე 300გრძ/მეტრზე,გზის მოხრეშვა</t>
  </si>
  <si>
    <t>ავთო მაისასიას სახლის გვერდზე არხის ამოწმენდა 100 გრძ/მეტრზე</t>
  </si>
  <si>
    <t>მაყვალა რურუას შესახვევში მდ.აბაშაზე ნაპირსამაგრის მოწყობა გაბიონით</t>
  </si>
  <si>
    <t>წისქვილის არხის ამოწმენდა</t>
  </si>
  <si>
    <t>ბათლომე ყურუას სახლის გვერდით არხის გაჭრა 50 გრ/მ-ზე</t>
  </si>
  <si>
    <t>ცენტრალური გზის მოხრეშვითი სამუშაოები</t>
  </si>
  <si>
    <t>ემზარ ხელაძეს საცხოვრებელი სახლის შესახვევში არსებულ ხიდზე ბეტონის ფრთების მოწყობა</t>
  </si>
  <si>
    <t>ლეკანკიეს და ჯიჯელავების უბნებში გზის რეაბილიტაცია</t>
  </si>
  <si>
    <t>ლეკანკიეს უბანში საცალფეხი ხიდის რეაბილიტაცია</t>
  </si>
  <si>
    <t>სკოლასთან არსებული ხიდის რეაბილიტაცია</t>
  </si>
  <si>
    <t xml:space="preserve">თანადაფინანსებით ამბულატორიის,ადმინისტრაციის და მოსახლეობის თავშეყრის ადგილის შემოკავება </t>
  </si>
  <si>
    <t>ლეგაგუეს უბანში გზის ჩავარდნილი ადგილების აღდგენა</t>
  </si>
  <si>
    <t>მარსილის უბანში სანიაღვრე არხის მოწყობა</t>
  </si>
  <si>
    <t>ხურცილავების უბანში სასაფლაოს შემოკავება</t>
  </si>
  <si>
    <t>ეკლესიიდან ზური მიქავას სახლამდე გზის მოხრეშვა,ცხაურის და სანიაღვრე არხის მოწყობა</t>
  </si>
  <si>
    <t>დაწყებით სკოლასთან ჩავარდნილი გზის აღდგენა</t>
  </si>
  <si>
    <t>თანადაფინანსებით ამბულატორიის,ადმინისტრაციის და მოსახლეობის თავშეყრის ადგილის შემოკავება და სველი წერტილის მოწყობა</t>
  </si>
  <si>
    <t>ზარქუების უბანში მილ ხიდის მოწყობა</t>
  </si>
  <si>
    <t>ლექაჯაიეს სასფლაოსკენ მიმავალი გზის გაწმენდა-რეაბილიტაცია</t>
  </si>
  <si>
    <t>ლეგაგუესა და ლექაჯაიეს შემაერთებელ გზაზე არსებული მეწყერის გასუფთავება და გზის რეაბილიტაცია</t>
  </si>
  <si>
    <t>ლექაჯაიესკენ მიმავალ გზაზე ჯოკო წოწონავას სახლთან საცალფეხო ხიდის მოწყობა</t>
  </si>
  <si>
    <t>სასაფლაოს გვრდით საცალფეხო ხიდის აღდგენა</t>
  </si>
  <si>
    <t>მესხების უბანში ცხაურისა და სანიაღვრე არხის მოწყობა</t>
  </si>
  <si>
    <t>რომან დიხამინჯიას სახლთან ცხაურის მოწყობა</t>
  </si>
  <si>
    <t>ცეკვავების უბანში სასაფლაოსთან ცხაურის მოწყობა</t>
  </si>
  <si>
    <t>ცენტრალური სტადიონის მიმდებარე გზაზე სანიაღვრე არხის მოწყობა</t>
  </si>
  <si>
    <t>ცენტრში არსებული ,,წრის'' შემოკავება დეკორატიული ღობით, 1 განათების ბოძის მოწყობა</t>
  </si>
  <si>
    <t>ჯეგელეს უბანში,სასაფლაოს მიმდებარე ტერიტორიაზე გარე-განათების მოწყობა</t>
  </si>
  <si>
    <t>ცენტრში არსებული მემორიალის კეთილმოწყობა და რეაბილიტაცია</t>
  </si>
  <si>
    <t>ლევახანე (ლეკოტიე) უბანში გზების მოხრეშვა დაგრეიდერება</t>
  </si>
  <si>
    <t>ნაჩილაჩაოს და გაგუების უბნის მოხრეშვა-დაგრეიდერება</t>
  </si>
  <si>
    <t>სართანიების უბანში ზ.ტაბიძის სახლიდან დ.წულაიას სახლამდე სანიაღვრე არხის მოწყობა</t>
  </si>
  <si>
    <t>ცენტრში არსებული მემორიალის კეთილმოწყობა და რეაბილიტაცია (თანადაფინანსება)</t>
  </si>
  <si>
    <t>არსებულ სკვერში განათების და მონტაჟი</t>
  </si>
  <si>
    <t>წყალსაწრეტი არხისა და მილხიდის მოწყობა</t>
  </si>
  <si>
    <t>გზის მოხრეშვა-დაგრეიდერება</t>
  </si>
  <si>
    <t>ცენტრში არსებული მემორიალის კეთილმოწყობა და რეაბილიტაცია(თანადაფინანსება)</t>
  </si>
  <si>
    <t>რუხაიების უბანში წყალსაწრეტი ბეტონის არხისა და ცხაურის მოწყობა</t>
  </si>
  <si>
    <t>ოთხოჯური-პირველი ბალდის დამაკავშირებელი დაკიდული საცალფეხო ხიდის აღდგენა</t>
  </si>
  <si>
    <t>ჯამბურიების უბანში წყლის სისტემის მოწყობა.</t>
  </si>
  <si>
    <t>ჯამბურიების უბანში გზის მოხრეშვა</t>
  </si>
  <si>
    <t>გარე-განათების მოწყობა (ტარიელ წულაიას სახლიდან სასაფლაომდე)</t>
  </si>
  <si>
    <t>ნაქუთოუს უბანში გზის მოხრეშვა,კუხალაშვილის სახლთან არსებულ ლითონის ხიდზე მოაჯირების მოწყობა</t>
  </si>
  <si>
    <t>ოთარ ბართიას სახლთან არსებულ აღმართზე ბეტონის საფარის დაგება</t>
  </si>
  <si>
    <t>ბადრი ხურცილავას სახლიდან დევის რუხაიას და სოსო რუხაიას სახლამდე გზის მოხრეშვა</t>
  </si>
  <si>
    <t>ემზარ წუალაის სახლთან ცხაურის მოწყობა</t>
  </si>
  <si>
    <t>სილაგავების უბანში ჯემალ ბჟალავას სახლთან ბოგირის და ნაპირსამაგრის მოწყობა.</t>
  </si>
  <si>
    <t>ციკოლიების უბანში გაბიონის მოწყობა 40 გრძ/მეტრზე</t>
  </si>
  <si>
    <t>წულაიების უბანში გრუნტის გზის გასწორებითი სამუშაოები</t>
  </si>
  <si>
    <t>წულაიების უბანში, იმერი წულაიას სახლიდან ვაჟა წულიაის სახლამდე გრუნტის გზის გასწორების სამუშაოები</t>
  </si>
  <si>
    <t>მამუკა ფეტელავას სახლთან არსებული ხის ბოგირის შეცვლა 600მმ-იანი მილხიდით და სანიაღვრე არხის გაჭრა</t>
  </si>
  <si>
    <t>ფეტელავების უბნის მიმართულებით გზის მოხრეშვა, ცხაურისა და სანიაღვრე არხის მოწყობა</t>
  </si>
  <si>
    <t>სასაფლაოს შემოკავება 142გრ/მ-ზე</t>
  </si>
  <si>
    <t>მეგონა ცაავას სახლთან ცხაურის მოწყობა და ეკლესიამდე სანიაღვრე არხის გაჭრა</t>
  </si>
  <si>
    <t>ლავრენტ სიხარულიძეს სახლთან სანიაღვრე არხის გაჭრა 94 გრ/მ-ზე</t>
  </si>
  <si>
    <t>გოჩა მიშველაძის სახლთან სოფლის ცენტრალურ გზაზე მილხიდის მოწყობა</t>
  </si>
  <si>
    <t>აკაკი მიშველაძის სახლთან სოფლის ცენტრალურ გზაზე მილხიდის მოწყობა</t>
  </si>
  <si>
    <t>პაატა ინჯგიას სახლთან დ=500მმ -იანი მილხიდის მოწყობა და სანიაღვრე არხის გაჭრა</t>
  </si>
  <si>
    <t>ტარიელ კვაშილავას სახლთან მილხიდის მოწყობა, მილხიდზე გადასასვლელის და მისასვლელის მოხრეშვა.</t>
  </si>
  <si>
    <t>რომან ინჯგიას სახლთან არსებული მილხიდის შეცვლა დ=1000მმ-იანი მილით</t>
  </si>
  <si>
    <t>მიტუშა კილასონიას სახლიდან ეპიფანე კილასონიას სახლამდე 200 მეტრის მანძილზე გზის მოხრეშვა და ცხაურის მოწყობა</t>
  </si>
  <si>
    <t xml:space="preserve">ვალოდია დანელიას გვერდითა ქუჩიდან თეიმურაზ დანელიას სახლამდე გზის მოხრეშვა-დაგრეიდერება </t>
  </si>
  <si>
    <t>ჰამლეტ მოსიძის სახლიდან და ღელედან კაჟონას სასაფლაომდე გზის მოხრეშვა-დაგრეიდერება 0.5კმ-ზე</t>
  </si>
  <si>
    <t>ოთო დანელიას მაღაზიიდან მურად ბართაიას სახლამდე გზის მოხრეშვა-დაგრეიდერება 1კმ-ზე</t>
  </si>
  <si>
    <t xml:space="preserve">შუქური გელავას სახლიდან ბადრი ჩიხრაძის სახლამდე გზის მოხრეშვა-დაგრეიდერება </t>
  </si>
  <si>
    <t>ავთანდილ დანელიას სახლიდან ზურაბ ცანავას სახლამდე გზის მოხრეშვა-დაგრეიდერება 1კმ-ზე</t>
  </si>
  <si>
    <t xml:space="preserve">რამაზ დანელიას მაღაზიიდან დათო კანკავას სახლამდე გზის მოხრეშვა-დაგრეიდერება </t>
  </si>
  <si>
    <t>მალხაზ დანელიას სახლიდან გივი დანელიას სახლამდე გზის მოხრეშვა-დაგრეიდერება 0.5კმ-ზე</t>
  </si>
  <si>
    <t>გზის მოხრეშვა-დაგრეიდერება ეკლესიის წინა ქუჩა ჭიჭონიას წისქვილამდე 0.5კმ-ზე,ბენიძის სახლამდე 0.3კმ-ზე</t>
  </si>
  <si>
    <t xml:space="preserve">ზურაბ ცანავას სახლიდან ბესიკ დანელიას სახლამდე გზისმოხრეშვა-დაგრეიდერება </t>
  </si>
  <si>
    <t xml:space="preserve">მურად ბართაიას სახლიდან გიგლა დანელიას სახლამდე გზის მოხრეშვა-დაგრეიდერება </t>
  </si>
  <si>
    <t xml:space="preserve">ვალოდია ხაინდრავას სახლის გვერდით ქუჩიდან ჯამბულ დანელიას სახლამდე გზის მოხრეშვა დაგრეიდერება </t>
  </si>
  <si>
    <t xml:space="preserve">ანზორ დანელიას სახლიდან რუბენ დანელიას სახლამდე გზის მოხრეშვა-დაგრეიდერება </t>
  </si>
  <si>
    <t xml:space="preserve">რეზო ხაინდრავას სახლიდან ნაზი მაკალათიას სახლამდე გზის მოხრეშვა-დაგრეიდერება </t>
  </si>
  <si>
    <t xml:space="preserve">ჰამლეტ მოსიძის სახლიდან ბანძის ტრასამდე გზის მოხრეშვა-დაგრეიდერება </t>
  </si>
  <si>
    <t xml:space="preserve">ქიქავების უბნის მოხრეშვა-დაგრეიდერება </t>
  </si>
  <si>
    <t xml:space="preserve">კვესელავების ქუჩის მოხრეშვა-დაგრეიდერება </t>
  </si>
  <si>
    <t>ოქრო ფაღავას სახლიდან ავთო დანელიას სახლამდე,ვალერი ხაინდრავას სახლიდან ოქრო ფაღავას სახლამდე გზის მოხრეშვა-დაგრეიდერება</t>
  </si>
  <si>
    <t>მინისტადიონის სარემონტო სამუშაოები</t>
  </si>
  <si>
    <t>სოფლის ცენტრში გარე-განათების მოწყობა</t>
  </si>
  <si>
    <t>ბუთხუზი ნაჭყებიას სახლიდან საგუშაგომდე გარე-განათების მოწყობა</t>
  </si>
  <si>
    <t>ჭალედან გია ჯოჯუას სახლამდე გზის სარეაბილიტაციო სამუშაოები</t>
  </si>
  <si>
    <t>მინისტადიონის რეაბილიტაცია და გასახდელის მოწყობა</t>
  </si>
  <si>
    <t>ღალიჭალეს გზის რეაბილიტაცია</t>
  </si>
  <si>
    <t>მოსაცდელიდან ეკლესიის მიმართულებით გარე-განათების მოწყობა</t>
  </si>
  <si>
    <t>დათო ჩარგაზიას სახლთან აღმართზე ბეტონის საფარის მოწყობა</t>
  </si>
  <si>
    <t>საშა ლაშხიას სახლთან აღმართზე ბეტონის საფარის მოწყობა</t>
  </si>
  <si>
    <t>კურზ ჰესის სარეაბილიტაციო სამუშაოები</t>
  </si>
  <si>
    <t>გზის მოხრეშვითი სამუშაოები ლეჩარგაზიეს უბანში ედემი ესართიას სახლიდან ტალერის საზღვრამდე, გაბედავების უბანში სასაფლაოდან ჩხოროწყუს საზღვრამდე,ლესართიეს უბნის წისქვილიდან კარიერამდე.</t>
  </si>
  <si>
    <t>სტადიონის შემოკავება</t>
  </si>
  <si>
    <t>სასაფლაოს შემოსაკავებლად მავთულბადისა და ბოძების შეძენა</t>
  </si>
  <si>
    <t>კახა თოდუას სახლთან არხის მოწყობა</t>
  </si>
  <si>
    <t>ხვიჩა გადილიას სახლთან სანიაღვრე არხისა მოწყობა</t>
  </si>
  <si>
    <t>სკვერის მოწყობა</t>
  </si>
  <si>
    <t>ეკლესიასთან ცხაურის მოწყობა</t>
  </si>
  <si>
    <t>წისქვილის სახურავის გამოცვლა</t>
  </si>
  <si>
    <t>სასმელი წყლის მილების მოწყობა ხირზენის წყლის სათავედან</t>
  </si>
  <si>
    <t>სასმელი წყლის მილების მოწყობა ცენტრალური გზიდან ზურაბ ნაჭყებიას სახლამდე</t>
  </si>
  <si>
    <t>ცენტრში სკვერის მოწყობა (თანადაფინანსება)</t>
  </si>
  <si>
    <t>ნაჭყებიების უბანში ცხაურის მოწყობა</t>
  </si>
  <si>
    <t>სოფლის ცენტრში მოსაცდელის აშენება</t>
  </si>
  <si>
    <t>სკოლის წინ მოსაცდელის აშენება</t>
  </si>
  <si>
    <t>სოფლის სასაფლაოსთან მშენებარე ეკლესიასთან მისასვლელი გზის მოხრეშვა</t>
  </si>
  <si>
    <t>ბოგირის მოწყობა ჯანაშიების უბანში</t>
  </si>
  <si>
    <t>ავთანდილ გახოკიძის სახლთან ბოგირის მოწყობა</t>
  </si>
  <si>
    <t>ლომური ფაილოძის სახლთან ბოგირის მოწყობა</t>
  </si>
  <si>
    <t>ზურაბ მონიავას სახლიდან სოფ.ნახარებაომდე ცენტრალური გზის გასწვრივ გარე-განათების მოწყობა</t>
  </si>
  <si>
    <t>ლეციცხვაიეს უბნის გზის მოხრეშვა–დაგრეიდერება</t>
  </si>
  <si>
    <t>სტადიონის ღობის რეაბილიტაცია</t>
  </si>
  <si>
    <t>სულავების უბანში ხიდ-ბოგირის რეაბილიტაცია</t>
  </si>
  <si>
    <t>არსებული ცხაურის რეაბილიტაცია</t>
  </si>
  <si>
    <t>კანკიების უბანში ცხაურის მოწყობა და გზის მოხრეშვა-დაგრეიდერება, არხის გაჭრა</t>
  </si>
  <si>
    <t>გადილიების უბანში არხის გაჭრა და გზის მოხრეშვა-დაგრეიდრება</t>
  </si>
  <si>
    <t>ხუხუების უბანში არხის გაჭრა და გზის მოხრეშვა-დაგრეიდერება</t>
  </si>
  <si>
    <t>ჟვანიების უბანში  მილხიდის მოწყობა და გზის მოხრეშვა-დაგრეიდრება</t>
  </si>
  <si>
    <t>ბენიამინ ხარებავას უბანში გზის მოხრეშვა-დაგრეიდერება</t>
  </si>
  <si>
    <t>ბერიების უბანში ცხაურისა და მილხიდის მოწყობა,სანიაღვრე არხის გაჭრა</t>
  </si>
  <si>
    <t>ოურიას უბანში სანიაღვრე არხის გაჭრა 70 გრძ/მეტრზე (სასაფლაოსთან 40მ)</t>
  </si>
  <si>
    <t>ცენტრალური საავტომობილო გზიდან ლეგოგიეს უბნის მიმართულებით არხის გაჭრა,გზის მოხრეშვა დაგრეიდერება</t>
  </si>
  <si>
    <t>წიფურიების უბანში ცხაურის მოწყობა</t>
  </si>
  <si>
    <t>ბარამიების უბანში ცხაურის მოწყობა</t>
  </si>
  <si>
    <t>ლეხარბედიეს სასაფლაოს შემოსაკავებელი მასალის შესყიდვა</t>
  </si>
  <si>
    <t>წიფურიების,ბარამიების,კაკაროს და ნორა-ლეგოგიეს უბნების მიმართულებით გზის მოხრეშვა დაგრეიდერება (მეორე ეტაპი)</t>
  </si>
  <si>
    <t>წიფურიების,ბარამიების,კაკაროს და ნორა-ლეგოგიეს უბნების მიმართულებით გზის მოხრეშვა დაგრეიდერება</t>
  </si>
  <si>
    <t>ალერტის სასაფლაოს შემოკავება</t>
  </si>
  <si>
    <t>ნოღის ცენტრალური გზიდან ზაურ ბარამიას სახლის მიმართულებით და ქუთელიების უბანში გზის მოხრეშვა-დაგრეიდერება</t>
  </si>
  <si>
    <t>შარვან კაკულიას სახლის მიმართულებით გზის მოხრეშვა-დაგრეიდერება</t>
  </si>
  <si>
    <t>ცხაურის მოწყობა ცენტრალური გზიდან ხიდამდე</t>
  </si>
  <si>
    <t>ცხაურის მოწყობა ბორის ბაჩილავას აღმართზე</t>
  </si>
  <si>
    <t>ცხაურის მოწყობა ილია ბაჩილავას აღმართზე</t>
  </si>
  <si>
    <t>საჭილაიოს უბანში შიდა გზების მოხრეშვა დაგრეიდერება</t>
  </si>
  <si>
    <t>ამბულატორიისა და ადმინისტრაციული შენობის ეზოს შემოკავება</t>
  </si>
  <si>
    <t>მარსილის უბანში სასაფლაოს შემოკავება</t>
  </si>
  <si>
    <t>შიდა გზების მოხრეშვა დაგრეიდერება</t>
  </si>
  <si>
    <t>წულაიების უბანში,სულიკო წულაიას სახლთან გზის რეაბილიტაცია</t>
  </si>
  <si>
    <t>გენადი კახეთელიძის სახლთან არსებულ აღმართზე ცხურის მოწყობა</t>
  </si>
  <si>
    <t>გზის მოხრეშვა სასაფლაომდე და ზაქრო ქადარიას სახლამდე</t>
  </si>
  <si>
    <t>სანიაღვე არხის მოწყობა</t>
  </si>
  <si>
    <t>ცენტრალურ გზაზე გარე-განათების მოწყობა</t>
  </si>
  <si>
    <t>ვ.ბარამიას სახლთან სანიაღვრე არხისა და ცხაურის მოწყობა</t>
  </si>
  <si>
    <t>ეკლესიამდე მისასვლელი გზის მოხრეშვა</t>
  </si>
  <si>
    <t>ლეხვიჩიეს გზის მოხრეშვა</t>
  </si>
  <si>
    <t>სერიოჟა წურწუმიას სახლთან ნაპირსამაგრის მოწყობა</t>
  </si>
  <si>
    <t>შიდა გზების მოხრეშვა და სანიაღვრე არხების მოწყობა</t>
  </si>
  <si>
    <t>სასაფლაოს ტერიტორიის ღობის შეკეთება-შემოკავება.</t>
  </si>
  <si>
    <t>სოფლის შიდა გზების მოხრეშვა დაგრეიდერება</t>
  </si>
  <si>
    <t>სოფლის შიდა გზების მოხრეშვა დაგრეიდერება (დამატებითი)</t>
  </si>
  <si>
    <t>ლექაჯაიეს და ლედარჯანეს უბნებში სანიაღვრე არხების მოწყობა</t>
  </si>
  <si>
    <t>მდ.ნოღელაზე საცალფეხო ხიდის რეაბილიტაცია</t>
  </si>
  <si>
    <t>დემურ აშორტიას სახლიდან ჩიქოვანების უბნის მიმართულებით წყალსაწრეტი არხისა და მილხიდების მოწყობა</t>
  </si>
  <si>
    <t>საბავშვო ბაღში გასართობი ატრაქციონის მოწყობა</t>
  </si>
  <si>
    <t>ცენტრიდან ზური სიგუას სახლის მიმართულებით გარე-განათების მოწყობა</t>
  </si>
  <si>
    <t>ქეთო დანელიას სახლიდან ლენა დანელიას სახლის მიმართულებით წყლის საწრეტი არხის მოწყობა და მილხიდის მოწესრიგება</t>
  </si>
  <si>
    <t>იგორ დანელიას სახლიდან ტარიელ კვანტალიანის საკარმიდამო ეზომდე წყალსაწრეტი არხის მოწყობა</t>
  </si>
  <si>
    <t>ჯელიების უბნის გზის მოხრეშვა-დაგრეიდერება</t>
  </si>
  <si>
    <t>მთავარანგელოზის სახელობის ეკლესიიდან ნაგებერაოს წმ.გიორგის სახელობის ეკლესიამდე არსებულ ბოძებზე გარე-განათების მოწყობა</t>
  </si>
  <si>
    <t xml:space="preserve"> გარე-განათების მოწყობა </t>
  </si>
  <si>
    <t>ლეღურწკე-ლექობალეს დამაკავშირებელ გზის აღმართზე ბეტონის საფარის მოწყობა</t>
  </si>
  <si>
    <t>რუხაიას სახლიდან ჯამბულ ჩარგაზიას სახლამდე გზის მოხრეშვა,სანიაღვრე არხების გაჭრა.</t>
  </si>
  <si>
    <t>გიგა თოდუას სახლთან მისასვლელი გზის მოხრეშვა-დაგრეიდერება</t>
  </si>
  <si>
    <t>შაქრო ახალაიას სახლიდან ედემ ახალაიას სახლამდე გზის მოხრეშვა.</t>
  </si>
  <si>
    <t>სკოლიდან ზვიად თოდუას სახლამდე გზის მოხრეშვა-დაგრეიდერება</t>
  </si>
  <si>
    <t>ლეღურწკე-ლექობალეს დამაკავშირებელ გზის აღმართზე ბეტონის საფარის მოწყობა (თანადაფინანსება)</t>
  </si>
  <si>
    <t>გულის მთისკენ მიმავალი გზების რეაბილიტაცია</t>
  </si>
  <si>
    <t>სოფლის წყლის სისტემის მოწყობა - დაქსელვა</t>
  </si>
  <si>
    <t>მინერალური წყლის კეთილმოწყობა</t>
  </si>
  <si>
    <t>შიდა გზების რეაბილიტაცია - მოწესრიგება</t>
  </si>
  <si>
    <t>სტადიონის კეთილმოწყობა და სკოლის შემოღობვა</t>
  </si>
  <si>
    <t>მინი სპორტული მოედნის კეთილმოწყობა</t>
  </si>
  <si>
    <t>სტადიონის კეთილმოწყობა</t>
  </si>
  <si>
    <t>წყლის სისტემის მოწყობა</t>
  </si>
  <si>
    <t>სასაფლაოს შემოღბვა</t>
  </si>
  <si>
    <t>კულტურული ძეგლის შემოღობვა - გამაგრება</t>
  </si>
  <si>
    <t>შიდა სასოფლო გზის რეაბილიტაცია</t>
  </si>
  <si>
    <t>სოფლის თავშეყრის ადგილის კეთილმოწყობა</t>
  </si>
  <si>
    <t>სასოფლო-სამეურნეო გზის რეაბილიტაცია</t>
  </si>
  <si>
    <t>შიდა სასოფლო გზის გაფართოება და სანიაღვრე სისტემის მოწყობა</t>
  </si>
  <si>
    <t>შიდა სასოფლო გზის რეაბილიტაცია და სანიაღვრე სისტემის მოწყობა</t>
  </si>
  <si>
    <t>სკოლის სპორტული ინვენტარის შეძენა</t>
  </si>
  <si>
    <t>წყლის სისტემის კეთილმოწყობა</t>
  </si>
  <si>
    <t>შიდა სასოფლო გზის რეაბილიტაცია, სანიაღვრე სისტემით</t>
  </si>
  <si>
    <t>გზის მოხრეშვა, სადრენაჟო მილის მოწყობა და სანიაღვრე არხის მოწყობა</t>
  </si>
  <si>
    <t>საცალფეხო რკინის ხიდბოგირის მოწყობა</t>
  </si>
  <si>
    <t>შიდა გზის რეაბილიტაცია</t>
  </si>
  <si>
    <t>საავტომობილო გზის რეაბილიტაცია და სანიაღვრე არხის მოწყობა</t>
  </si>
  <si>
    <t>საკანალიზაციო სისტემის მოწყობა</t>
  </si>
  <si>
    <t>სათიბებისკენ მისასვლელი გზის რეაბილიტაცია</t>
  </si>
  <si>
    <t>შიდა გზის რეაბილიტაცია და სანიაღვრე არხის მოწყობა</t>
  </si>
  <si>
    <t>წმ. გიორგის სახელობის ეკლესიის ეზოში არსებული სასაფლაოს შემოღობვა</t>
  </si>
  <si>
    <t>მთავარანგელოზი მიქაელის სახელობის ეკლესიის ეზოში არსებული სასაფლაოს შემოღობვა</t>
  </si>
  <si>
    <t>სასმელი წყლის სათავე ნაგებობის მოწყობა</t>
  </si>
  <si>
    <t>არსებული ხიდის რეაბილიტაცია, რკინის კონსტრუქციით</t>
  </si>
  <si>
    <t>სანიაღვრე არხის მოწყობა, შიდა გზის რეაბილიტაცია</t>
  </si>
  <si>
    <t>წყლის სისტემის რეაბილიტაცია</t>
  </si>
  <si>
    <t>გზის რეაბილიტაცია, სანიაღვრე არხის მოწყობა</t>
  </si>
  <si>
    <t>სასაფლაოს შემოღობვა (სამი ლოკაცია)</t>
  </si>
  <si>
    <t>სასმელი წყლის სისტემის რეაბილიტაცია</t>
  </si>
  <si>
    <t>შიდა გზის რეაბილიტაცია, სანიაღვრე სისტემით</t>
  </si>
  <si>
    <t>შიდა გზის რეაბლიტაცია , სანიაღვრე სისტემით</t>
  </si>
  <si>
    <t>სასაფლაოს შემოღობვა, გზის რეაბილიტაცია</t>
  </si>
  <si>
    <t>ადგილ "სგობულამდე" მისასვლელი ხიდის რეაბილიტაცია</t>
  </si>
  <si>
    <t>ადგილ "სგობულამდე" მისასვლელი გზის რეაბილიტაცია</t>
  </si>
  <si>
    <t>ადგილ "ტებდიაშში" გზის რეაბილიტაცია</t>
  </si>
  <si>
    <t>წყლის (კანალიზაციის) სისტემის მოწყობა</t>
  </si>
  <si>
    <t>შიდა გზების რეაბილიტაცია/სანიაღვრე სისტემა</t>
  </si>
  <si>
    <t>შდა სასოფლო გზის გაფართოება და საყრდენი კედლების აშენება</t>
  </si>
  <si>
    <t>შიდა სასოფლო გზის გაფართოება და საყრდენი კედლების აშენება</t>
  </si>
  <si>
    <t>წყლის სისტემის რეაბილიტაცია / მოწყობა</t>
  </si>
  <si>
    <t>საკანალიაციო სისტემის მოწყობა</t>
  </si>
  <si>
    <t>ახალგაზრდულის ცენტრის რეაბილიტაცია</t>
  </si>
  <si>
    <t>ფარის ცენტრიდან გზის კეთილმოწყობა</t>
  </si>
  <si>
    <t>კანალიზაციის სისტემის მოწყობა</t>
  </si>
  <si>
    <t>გზის რეაბილიტაცია/სასაფლაოს შემოღობვა</t>
  </si>
  <si>
    <t>მრავალფუნქციური (ყოფილი კულტურის) შენობის რეაბილიტაცია/რემონტი</t>
  </si>
  <si>
    <t>წვირმიში მისასვლელი გზის რეაბილიტაცია</t>
  </si>
  <si>
    <t>ადმინისტრაციული შენობის რეაბილიტაცია</t>
  </si>
  <si>
    <t>სამანქანო გზის რეაბილიტაცია/გარე განათება</t>
  </si>
  <si>
    <t>სასაფლაოს შემოღობვა/შიდა გზების რეაბილიტაცია</t>
  </si>
  <si>
    <t>გზის რეაბილიტაცია</t>
  </si>
  <si>
    <t>სასაფლაოს შემოღობვა(ახალი)</t>
  </si>
  <si>
    <t>გარე განათების მოწყობა (სადენები)</t>
  </si>
  <si>
    <t>ელ. წისქვილის რეაბილიტაცია და ინვენტარის შეძენა</t>
  </si>
  <si>
    <t>საკანალიზაციო მილების შეძენა-შემოტანა</t>
  </si>
  <si>
    <t>შიდა სასოფლო ხიდების და სანიაღვრე არხის მოწყობა</t>
  </si>
  <si>
    <t>სასმელი წყლის სისტემის მოწყობა6</t>
  </si>
  <si>
    <t>მოსაცდელების მოწყობა</t>
  </si>
  <si>
    <t>სასაფლაოს შემოღობვა და გზის რეაბილიტაცი</t>
  </si>
  <si>
    <t>სოფლამდე მისასვლელი ხიდის რეაბილიტაცია</t>
  </si>
  <si>
    <t>სასოფლო-სამეურნეო მთისკენ მისასვლელი გზის გაყვანა (ბურღვდერი)</t>
  </si>
  <si>
    <t>საბავშვო მოედნის მოწყობა/წყლის სისტემის მოწყობა</t>
  </si>
  <si>
    <t>სპორტული მოედნის მოწყობა</t>
  </si>
  <si>
    <t>სოფლამდე მისასვლელი გზის რეაბილიტაცია</t>
  </si>
  <si>
    <t>სასმელი წყლის რეაბილიტაცია</t>
  </si>
  <si>
    <t>გზის და ხიდის რეაბილიტაცია</t>
  </si>
  <si>
    <t>სპორტული ინვენტარის შეძენა</t>
  </si>
  <si>
    <t>წყლის სისტემის მოწყობა/გზის რეაბილიტაცია</t>
  </si>
  <si>
    <t>ახალსოფლის უბანში სოფლის ცენტრში არსებული მოსაცდელის შეკეთება</t>
  </si>
  <si>
    <t>ახალსოფლის ჩიხში დაზიანებული წყალსადენის ქსელის რეაბილიტაცია,( მილის შეცვლა) 380 მ-ის მანძილზე</t>
  </si>
  <si>
    <t>ახალსოფლის უბანში ბიბლიოთეკის ოთახის რეაბილიტაცია და თაროების მოწყობა</t>
  </si>
  <si>
    <t>ადმინისტრაციულ კორპუსზე ხის ფანჯრების შეცვლა მეტალოპლასტიკით</t>
  </si>
  <si>
    <t>სოფ. ახალსოფელში სასაფლაომდე ელ. გაყვანილობის მიყვანა</t>
  </si>
  <si>
    <t>ცენტრალურ საავტომობილო გზაზე სიჩქარის შემზღუდავი ბარიერის მოწყობა 4 ადგილას</t>
  </si>
  <si>
    <t>ისულის უბანში საბავშვო ბაღის ცენტრალური გათბობის მოწყობა ბუნებრივ აირზე</t>
  </si>
  <si>
    <t>ისულის უბანში სასაფლაოს ღობის შეკეთება 100 მეტრის მანძილზე</t>
  </si>
  <si>
    <t>ისულაში საჟვანიოს უბანში სანიაღვრე არხის ამოწმენდა 800მ-ზე</t>
  </si>
  <si>
    <t>საკოხიოს უბანში საავტომობილო გზის მოხრეშვა-მოშანდაკება და კიუვეტის ამოწმენდა</t>
  </si>
  <si>
    <t>საკუპრეიშვილოს უბანში საავტომობილო გზის მოხრეშვა-მოშანდაკება და კიუვეტის ამოწმენდა</t>
  </si>
  <si>
    <t>საოჩიგაოს უბანში საავტომობილო გზის მოხრეშვა-მოშანდაკება და კიუვეტის ამოწმენდა</t>
  </si>
  <si>
    <t>სოფლის ცენტრალურ გზაზე გარე განათების მოწყობა</t>
  </si>
  <si>
    <t>საბავშვო ბაღში სათამაშო ატრაქციონის მოწყობა და ტერიტორიის კეთილმოწყობა</t>
  </si>
  <si>
    <t>სანიაღვრე არხების ამოწმენდა</t>
  </si>
  <si>
    <t>საბავშვო ბაღში სათამაშო ატრაქციონების მოწყობა და საძინებელი ოთახის რეკონსტრუქცია</t>
  </si>
  <si>
    <t>საჯოლიოს უბანში მდ. ეკუსკურზე არსებულ ხიდზე სახელურის მოწყობა</t>
  </si>
  <si>
    <t>სახუნჯუოს უბანში მდ. ეკუსკურზე არსებული ხიდის ბურჯის გამაგრება</t>
  </si>
  <si>
    <t>საპაჭკორიოს უბანში გზის მოხრეშვა-მოშანდაკება და კიუვეტის ამოღება</t>
  </si>
  <si>
    <t>საპაჭკორიოს უბანში მილხიდის მოწყობა დ-1000 მმ-ანი რკ. ბეტონის მილებით, სათავისით</t>
  </si>
  <si>
    <t>საპაჭკორიოს უბანში 1 ცალი ცხაურის მოწყობა და კიუვეტის ამოღება</t>
  </si>
  <si>
    <t>საადამიოს უბანში ორი ცალი ცხაურის მოწყობა.</t>
  </si>
  <si>
    <t>საშულაიოს უბანში მგზავრთა მოსაცდელის მოწყობა</t>
  </si>
  <si>
    <t>სამხედრო ბაზის მიმართულებით მიმავალი შიდა საუბნო საავტომობილო გზაზე 1 ცხაურის მოწყობა</t>
  </si>
  <si>
    <t>სამხედრო ბაზის მიმართულებით შიდა საუბნო გზის მოხრეშვა-მოშანდაკება და კიუვეტის ამოღება</t>
  </si>
  <si>
    <t>ეკი-უშაფათის მიმართულებით მიმავალი სოფლის ცენტრალურ გზაზე ხრეშოვანი გზის ორმული შეკეთება</t>
  </si>
  <si>
    <t>საფარცვანიოს უბანში მდ. ფაქვაზე ნაპირსამაგრის მოწყობა მიწაყრილით</t>
  </si>
  <si>
    <t>შრომისკარის უბანში 2 ცალი ცხაურის მოწყობა და კიუვეტის ამოწმენდა</t>
  </si>
  <si>
    <t>შრომისკარის უბანში მილხიდის აღდგენა ადგილზე არსებული ფილებით და მილებით</t>
  </si>
  <si>
    <t>სოფ. ზანის უბანში ხიდბოგირის ზედაპირის ბეტონით მოპირკეთება.</t>
  </si>
  <si>
    <t>სოფ. ზანის უბანში ბაღის წინა ფასადზე საჩეხის დემონტაჟი და ახლის მოწყობა</t>
  </si>
  <si>
    <t>სოფლის ცენტრში ეკლესიის შემოკავების რეაბილიტაცია</t>
  </si>
  <si>
    <t>სოფლის საჭიროებისათვის მექანიკური სათიბის შეძენა</t>
  </si>
  <si>
    <t>სოფ. ზანის უბანში რკ.ბეტონის მილის მოწყობა D=1000მმ.</t>
  </si>
  <si>
    <t>სოფ. ზანის უბანში2 ცალი ცხაურის მოწყობა თითეეულის სიგრძე 6 გრძ.მ.</t>
  </si>
  <si>
    <t>სანაჭყებიოს და სახარებაოს უბანში საავტომობილო გზის მოხრეშვა-მოშანდაკება და კიუვეტების ამოწმენდა</t>
  </si>
  <si>
    <t>საჩხეიძეების უბანში 1 ცალი 1000 მმ-იანი რკ. ბეტონის მილის მოწყობა სათავისით</t>
  </si>
  <si>
    <t>სოფ. ეწერის უბანში შიდა საავტომობილო გზის მოხრეშვა-მოშანდაკება</t>
  </si>
  <si>
    <t>სოფ. საესებიოს უბანში სანიაღვრე არხის ამოწმენდა 500მ მანძილზე</t>
  </si>
  <si>
    <t>შიდა საავტომობილო გზაზე ხიდბოგირის მოწყობა დ-1000მმ-ანი რკ. ბეტონის მილით</t>
  </si>
  <si>
    <t>სოფ. საესებიოს უბანში შიდა საავტომობილო გზის მოხრეშვა-მოშანდაკება.</t>
  </si>
  <si>
    <t>სოფ. საშურღაიოს უბანში სანიაღვრე არხის ამოწმენდა</t>
  </si>
  <si>
    <t>მინი სპორტული მოედნის შემოკავების შეკეთება</t>
  </si>
  <si>
    <t>სოფ. საშურღაიოს უბანში გარე განათების მოწყობა</t>
  </si>
  <si>
    <t>სოფ სატყებუშაოს უბანში საავტომობილო გზის მოხრეშვა- მოშანდაკება</t>
  </si>
  <si>
    <t>სოფ. სატყებუჩაოს უბანში გარე ელ. განათების მოწყობა</t>
  </si>
  <si>
    <t>სატყებუჩაოს უბნისთვის ეკლიანი მავთულის შეძენა</t>
  </si>
  <si>
    <t>სოფ. სატყებუჩაოს უბანში სანიაღვრე არხის ამოღება</t>
  </si>
  <si>
    <t>მუხურის უბანში არსებული 2 ჭაბურღილის კეთილმოწყობა</t>
  </si>
  <si>
    <t>მუხურის უბანში სანიაღვრე არხის ამოწმენდა 2000 მ-ზე</t>
  </si>
  <si>
    <t>მუხურის უბანში მგზავრთა მოსაცდელის მოწყობა</t>
  </si>
  <si>
    <t>მუხურის უბანში მინი სპორტული მოედნის შეკეთება -კეთილმოწყობა</t>
  </si>
  <si>
    <t>მუხურის საწოწერიოს უბანში შიდა საავტომობილო გზის მოხრეშვა-მოშანდაკება</t>
  </si>
  <si>
    <t>მუხურის უბანში ცავების ქუჩაზე ელ. განათების მოწყობა</t>
  </si>
  <si>
    <t>მუხურის მეურნეობის უბანში საავტომობილო გზის მოხრეშვა-მოშანდაკება 3 კმ მანძილზე</t>
  </si>
  <si>
    <t>მუხურის უბანში დიდი სტადიონის შემოკავება და ძელების დაყენება</t>
  </si>
  <si>
    <t>თეკლათის საჯარო სკოლის შესასვლელის კეთილმოწყობა რკ.ბეტონის ბილიკით და მიმდებარე ტერიტორიის ღორღით მოშანდაკება</t>
  </si>
  <si>
    <t>თეკლათი-ბათარიის საავტომობილო გზის მოხრეშვა-მოშანდაკება</t>
  </si>
  <si>
    <t>თეკლათის საბავშვო ბაღის შენობის სახურავზე წყალსაწრეტი მილის მოწყობა</t>
  </si>
  <si>
    <t>სოფ. თეკლათის საბავშვო ბაღში ბუნებრივი გაზის შეყვანა</t>
  </si>
  <si>
    <t>თეკლათის უბანში რკინიგზის ბაქანის უკან მდებარე ქუჩის მოხრეშვა-მოშანდაკება და კიუვეტის ამოწმენდა</t>
  </si>
  <si>
    <t>თეკლათის სოფლის ცენტრში მოედნის კეთილმოწყობა</t>
  </si>
  <si>
    <t>კეცხოველის ქუჩის ბოლოში ლითონის ალაყაფის კარის მოწყობა</t>
  </si>
  <si>
    <t>საგვარამიოს უბანში კეცხოველის ქუჩაზე არსებული ჩიხის მოხრეშვა-მოშანდაკება, 300 მ-ზე და არსებული მილხიდის შეკეთება</t>
  </si>
  <si>
    <t>საგვარამიოს უბანში სანიაღვრე არხების ამოწმენდა და მილხიდების გასუფთავება</t>
  </si>
  <si>
    <t>გოლასკურის სოფლის ცენტრში არსებული ჯვრის განათება და მიმდებარე ტერიტორიის კეთილმოწყობა, ქვით შემოკავება, ჭაბურღილის მიმდებარე ტერიტორიის მოხრეშვა</t>
  </si>
  <si>
    <t>გოლასკურის მგრზავთა მოსაცდელის სახურავის რეაბილიტაცია და სკამების მონტაჟი</t>
  </si>
  <si>
    <t>ზემო რეკაში საყანე და საძოვარი ტერიტორიის შემოკავება ეკლიანი მავთულით</t>
  </si>
  <si>
    <t>რეკის უბანში საყანე და საძოვარი ტერიტორიების შემოკავება ეკლიანი მავთულით</t>
  </si>
  <si>
    <t>რეკის უბანში საავტომობილო გზაზე ცხაურის მოწყობა</t>
  </si>
  <si>
    <t>ტყირის უბანში სანიაღვრე არხის ამოწმენდა</t>
  </si>
  <si>
    <t>ტყირის უბანში საძოვრების შესასვლელში 3 ადგილას ლითონის ალაყაფის კარის მოწყობა</t>
  </si>
  <si>
    <t>სოფ. ტყირში საავტომობილო გზის ჩიხის მოხრეშვა-მოშანდაკება</t>
  </si>
  <si>
    <t>სოფელ ლეძაძამეში საავტომობილო გზის მოხრეშვა-მოშანდაკება გზის გასწვრივ კიუვეტის ამოღება 150 მ მანძილზე გატანით, ერთ ადგილას D-800 მმ-იანი მილხიდის მოწყობა და მეორე ადგილას D-1000 მმ-იანი მილხიდის მოწყობა</t>
  </si>
  <si>
    <t>ლეძაძამის უბანში არსებული 2 მილხიდის ამოღება, გაწმენდა და კვლავ ჩაწყობა</t>
  </si>
  <si>
    <t>საავტომობილო გზაზე არსებულ მილხიდზე ერთ მხარეს გაბიონის მოწყობა</t>
  </si>
  <si>
    <t>სოფ. ბეთლემში სასაფლაოს მისასვლელი გზის მოხრეშვა-მოშანდაკება კიუვეტის ამოღება</t>
  </si>
  <si>
    <t>სოფ ბეთლემში 3 ადგილას დ-500მმ-იანი მილხიდის მოწყობა, შიდა გზის მოხრეშვა-მოშანდაკება კიუვეტის ამოღება გატანით</t>
  </si>
  <si>
    <t>სოფ. ბეთლემში არსებულ ხიდ-ბოგირზე გაბიონის მოწყობა ცალ მხარეს</t>
  </si>
  <si>
    <t>კვაუთის უბანში საავტომობილო გზაზე D-500 მმ-იანი მილხიდის მოწყობა და გზის გაფართოება გრუნტის ჩამოჭრით, კიუვეტის ამოწმენდა</t>
  </si>
  <si>
    <t>კვაუთის უბანში არსებული ლითონის ცხაურის დასამონტაჟებლად რკინა-ბეტონის არხის მოწყობა</t>
  </si>
  <si>
    <t>კვაუთის უბანში შიდა საავტომობილო გზების მოხრეშვა-მოშანდაკება კიუვეტის ამოღება გზის გასწვრივ და არსებული ხიდბოგირის რეაბილიტაცია</t>
  </si>
  <si>
    <t>სოფ ლეგოგიეს უბანში საავტომობილო გზის მოხრეშვა-მოშანდაკება და ერთი მილხიდის D=500მმ მოწყობა სათავისებით, კიუვეტის ამოღება</t>
  </si>
  <si>
    <t>ლესაჯეიეს უბანში საექიმო ამბულატორიის 3 ოთახის რემონტი</t>
  </si>
  <si>
    <t>ლესაჯაიეს უბანში სოფლის ცენტრში ორი ცალი დეკორატიული სკამის მოწყობა</t>
  </si>
  <si>
    <t>ლესაჯაიეს უბანში ეკლესიასთან მისასვლელი გზის და ლეარზიანეს უბანში გზის მოხრეშვა-მოშანდაკება , სანიაღვრე არხის ამოწმენდა</t>
  </si>
  <si>
    <t>საბავშვო ბაღში ატრაქციონის მოწყობა</t>
  </si>
  <si>
    <t>ლესაჯაიეს უბანში საავტომობილო გზის გასწვრივ კიუვეტის ამოწმენდა</t>
  </si>
  <si>
    <t>ჯოლევის უბანში გზის გასწვრივ კიუვეტის ამოწმენდა 400 მ-ზე გრუნტის გატანით</t>
  </si>
  <si>
    <t>ჯოლევის უბანში საავტომობილო გზაზე დ-500 მმ-იანი მილხიდის მოწყობა და გზისმოხრეშვა-მოშანდაკება ლევახანიეს, ლეცეკვეს და ლენარსიეს უბნებში</t>
  </si>
  <si>
    <t>ბათარიის უბანში შიდა საავტომობილო გზების მოხრეშვა-მოშანდაკება</t>
  </si>
  <si>
    <t>ბათარიის უბანში მგრზავთა მოსაცდელის კაპიტალური შენობის მოწყობა</t>
  </si>
  <si>
    <t>ბათარიის უბანში საბავშვო ბაღის შეკეთება</t>
  </si>
  <si>
    <t>სახარბედიოში საავტომობილო გზის მოხრეშვა-მოშანდაკება</t>
  </si>
  <si>
    <t>სახარბედიოს უბანში წყაროს ტერიტორიის კეთილმოწყობა</t>
  </si>
  <si>
    <t>გმოაღმა სახარბედიოში შიდა საავტომობილო გზების მოხრეშვა-მოშანდაკება, 1 ცალი ცხაურის მოწყობა</t>
  </si>
  <si>
    <t>საწულეისკირიოს უბანში საავტომობილო გზის მოხრეშვა-მოშანდაკება</t>
  </si>
  <si>
    <t>სკურიის უბანში მგრზავთა მოსაცდელის მოწყობა</t>
  </si>
  <si>
    <t>სკურიის უბანში შიდა-საავტომობილო გზის მოხრეშვა-მოშანდაკება დაკიუვეტის ამოღება</t>
  </si>
  <si>
    <t>პერტულის უბანში შიდა-საავტომობილო გზის მოხრეშვა-მოშანდაკება და ხიდბოგირის შეკეთება</t>
  </si>
  <si>
    <t>საგაბესკირიოს უბანში შიდა-საავტომობილო გზის მოხრეშვა-მოშანდაკება და კიუვეტის მოწყობა</t>
  </si>
  <si>
    <t>შუა ნოსირის უბანში სასაფლაოს შემოკავება 600 მ-ზე, მიმდებარე ტერიტორიის გაწმენდა არსებული ნაგვისგან და 6 ცალი ლამპიონის დამატება არსებულ ბოძებზე</t>
  </si>
  <si>
    <t>შუა ნოსირში საბავშვო ბაღში 2 ოთახის რემონტი</t>
  </si>
  <si>
    <t>შუა ნოსირის ცენტრში ტერიტორიის გაწმენდა ეკალბარდებისაგან ,სანიაღვრე არხების ამოწმენდა, 2 ცალი დეკორატიული სკამის მონტაჟი, კლუბის წინა ტერიტორიის შემოკავება და კეთილმოწყობა</t>
  </si>
  <si>
    <t>სოფ. ნოსირში მინი სპორტულ მოედანზე დარჩენილი სამუშაოების დასრულება</t>
  </si>
  <si>
    <t>სოფ. ნოსირში სასირიოს უბანში გარე განათების მოწყობა არსებულ ბოძზე 1 კმ. მანძილზე</t>
  </si>
  <si>
    <t>სოფ. ნოსირში ყოფილი საკოლმეურნეო საბჭოს ადმ. შენობის წინ და გვერდით სანიაღვრე არხის მოწყობა</t>
  </si>
  <si>
    <t>სოფელ ნოსირში სასირიო საბოხუოს უბანში გზების მოხრეშვა-მოშანდაკება</t>
  </si>
  <si>
    <t>სოფ. საოდიშარიოში სასაფლაოს შემოღობვა</t>
  </si>
  <si>
    <t>სოფ.საოდიშარიოს უბანში გზის მოხრეშვა მოშანდაკება</t>
  </si>
  <si>
    <t>სოფ. საოდიშარიოს- სასიმონიოს უბანში გარე განათების მოწყობა</t>
  </si>
  <si>
    <t>საბესელიოს უბანში გარე განათების მოწყობა</t>
  </si>
  <si>
    <t>საბესელიოში არსებული 3 ცალი ცხაურის რეაბილიტაცია</t>
  </si>
  <si>
    <t>საბესელიოს უბანში შიდა საავტომობილო გზის მოხრეშვა-მოშანდაკება.</t>
  </si>
  <si>
    <t>საბესელიოს უბანში მინი მოედნის მიმდებარედ ჭაბურღილის მოწყობა და ტერიტორიის კეთილმოწყობა</t>
  </si>
  <si>
    <t>საბესელიოს უბანში ელექტრო მწყემსის შეკეთება</t>
  </si>
  <si>
    <t>საკილასონიოს უბანში სანიაღვრე არხის ამოწმენდა</t>
  </si>
  <si>
    <t>საკილასონიოს უბანში გარე განათების მოწყობა</t>
  </si>
  <si>
    <t>საკილასონიოს უბანში შიდა საავტომობილო გზების მოხრეშვა-მოშანდაკება, კიუვეტის გაწმენდა</t>
  </si>
  <si>
    <t>საკილასონიოს უბანში სასაფლაოს შემოკავება</t>
  </si>
  <si>
    <t>ჯიხას უბანში ბიბლიოთეკის შემოკავება</t>
  </si>
  <si>
    <t>ჯიხას უბანში სასაფლაოზე მისასვლელი გზის მოხრეშვა-მოშანდაკება კიუვეტის და მილხიდების მოწყობა</t>
  </si>
  <si>
    <t>ჯიხას უბანში საბავშვო ბაღის რეაბილიტაცია</t>
  </si>
  <si>
    <t>გახომელას უბანში სასაფლაოს შემოკავება მავთულბადით 300 მ-ზე</t>
  </si>
  <si>
    <t>მდ. გახომელაზე საცალფეხო ხიდის მოწყობა</t>
  </si>
  <si>
    <t>გახომელას უბანში სასაფლაოზე მისასვლელი გზის მოხრეშვა-მოშანდაკება, კიუვეტის მოწესრიგება</t>
  </si>
  <si>
    <t>ლებაღათურიეს უბანში სპორტული მოედნის შემოკავება ლითონის მილკვადრატების ღობით</t>
  </si>
  <si>
    <t>ლებაღათურიეს უბანში სასაფლაომდე მისასვლელი გზის მოხრეშვა-მოშანდაკება და კიუვეტის მოწყობა.</t>
  </si>
  <si>
    <t>ძიგიდერის უბანში გეჯეთი-ნოქალაქევის საავტომობილო გზის ელ. განათება</t>
  </si>
  <si>
    <t>ძიგიდერის უბანში სპორტული მოედნის კეთილმოწყობა</t>
  </si>
  <si>
    <t>ძიგიდერის უბანში ხიდბოგირის მოწყობა 3 ადგილას</t>
  </si>
  <si>
    <t>ზემო ნოქალაქევის უბანში ხიდბოგირების მოწყობა დ-800მმ-ანი რკ. ბეტონის მილებით</t>
  </si>
  <si>
    <t>ზემო ნოქალაქევის უბანში შიდა საავტომობილო გზის მოხრეშვა-მოშანდაკება და კიუვეტის მოწყობა</t>
  </si>
  <si>
    <t>სოფ. ფოცხოს უბანში ცენტრალური სტადიონის შემოკავების გაგრძელება 200 მ-ზე.</t>
  </si>
  <si>
    <t>სოფ. ფოცხოს უბანში ჭაბურღილის შემოკავება და ელ. განათება</t>
  </si>
  <si>
    <t>სოფ. ფოცხო, ლეშონიეს უბანში 3 ცალი ცხაურის მოწყობა</t>
  </si>
  <si>
    <t>სოფ. ფოცხოს უბანში საავტომობილო გზის მოხრეშვა-მოშანდაკება</t>
  </si>
  <si>
    <t>სოფ. ფოცხოს უბანში საბავშვო ბაღში ატრაქციონის მოწყობა</t>
  </si>
  <si>
    <t>სოფ. ლეგოგიე-ნასაჯუს უბანში საავტომობილო გზაზე 1 ცალი ცხაურის მოწყობა.</t>
  </si>
  <si>
    <t>სოფ. ლეგოგიე-ნასაჯუს უბანში 4 ადგილას მილხიდის მოწყობა D=300მმ-იანი მილისაგან, თითოეულის სიგრძე 4 მეტრი</t>
  </si>
  <si>
    <t>სოფ. ლეგოგიე-ნასაჯუს უბანში საავტომობილო გზის მოხრეშვა-მოშანდაკება</t>
  </si>
  <si>
    <t>სოფ. მეორე მოხაშის საავტომობილო გზაზე 2 ადგილას ცხაურის მოწყობა</t>
  </si>
  <si>
    <t>სოფ. მეორე მოხაშის უბანში საბავშვო ბაღში ატრაქციონის მოწყობა</t>
  </si>
  <si>
    <t>სოფ. მერე მოხაშის უბანში დ-300 მმ-იანი მილის მოწყობა საავტომობილო გზაზე სიგრძით 4 მ.</t>
  </si>
  <si>
    <t>სოფ. მეორე მოხაშის უბანში შიდა საავტომობილო გზის მოხრეშვა-მოშანდაკება, კიუვეტის მოწესრიგება</t>
  </si>
  <si>
    <t>სოფ. მოხაშის უბანში საავტომობილო გზაზე 2 ადგილას ცხაურის მოწყობა</t>
  </si>
  <si>
    <t>სოფ. მოხაშის უბანში შიდა საავტომობილო გზის მოხრეშვა-მოშანდაკება</t>
  </si>
  <si>
    <t>სოფ. მოხაშის უბანში 2 ადგილას დ-300 მმ-იანი მილხიდის მოწყობა</t>
  </si>
  <si>
    <t>სოფლის ცენტრში სკვერის კეთილმოწყობა</t>
  </si>
  <si>
    <t>საექიმო ამბულატორიაში წყლის ავზის ლითონის სადგამის მოწყობა და ავზის დამონტაჟება</t>
  </si>
  <si>
    <t>სოფ. უშაფათის უბანში საავტომობილო გზის მოხრეშვა-მოშანდაკება და კიუვეტის ამოწმენდა</t>
  </si>
  <si>
    <t>საავტომობილო გზაზე მილხიდის მოწყობა დ-500 მმ-ნი მილით</t>
  </si>
  <si>
    <t>საავტომობილო გზის მოხრეშვა-მოშანდაკება, კიუვეტის ამოწმენდა</t>
  </si>
  <si>
    <t>საავტომობილო გზაზე მილხიდის მოწყობა დ-500 მმ-იანი მილით</t>
  </si>
  <si>
    <t>საავტომობილო გზის მოხრეშვა-მოშანდაკება და კიუვეტის ამოწმენდა</t>
  </si>
  <si>
    <t>სასაფლაოს შემოკავება და სანიაღვრე არხების მოწყობა.</t>
  </si>
  <si>
    <t>საბავშვო ბაღში ოთახების დამატება და შეკეთება</t>
  </si>
  <si>
    <t>საკირცხალიოს, საგუდაოს, საბარკალაიოს დასაჩილაჩაოს უბნებში გზის მოხრეშვა-მოშანდაკება და კიუვეტების მოწყობა-ამოწმენდა</t>
  </si>
  <si>
    <t>საკირცხალიოს სასაფლაოზე დაზიანებული შემოკავების აღდგენა 100 გრძ.მ-ზე</t>
  </si>
  <si>
    <t>წყლის წისქვილის არხზე 2 ცალი D=500 მმ მილხიდის მოწყობა და არხის ამოწმენდა</t>
  </si>
  <si>
    <t>სოფ. საჩიქობავოში 20 გრძ.მ-ზე გაბიონის მოწყობა</t>
  </si>
  <si>
    <t>შიდა საავტომობილო გზის მოხრეშვა-მოშანდაკება, კიუვეტების მოწესრიგება და მილხიდის მოწყობა D=500 მმ მილისაგან</t>
  </si>
  <si>
    <t>საბავშვო ბაღში ოთახების და სახურავის შეკეთება</t>
  </si>
  <si>
    <t>სოფლის ცენტრში მგრზავთა მოსაცდელის შეკეთება-შეღებვა და ტერიტორიის კეთილმოწყობა</t>
  </si>
  <si>
    <t>შ.პ.ს ,,ციტადელი"-ს მიმდებარედ მდ. ნახურზე 15 გრძ.მ-ზე გაბიონის მოწყობა</t>
  </si>
  <si>
    <t>ეკლესიის მიმდებარე ქუჩაზე (სხივი) არსებული მილხიდის გასუფთავება, რკ.ბეტონის სათავისის მოწყობა და არხის ამოწმენდა, ასევე არსებული ხიდის რეაბილიტაცია მდ. ნახურზე</t>
  </si>
  <si>
    <t>ამბულატორიის ოთახების და ასასვლელი კიბის შეკეთება.</t>
  </si>
  <si>
    <t>50 გრძ.მ-ზე შემოკავება მავთულბადით</t>
  </si>
  <si>
    <t>შიდა საავტომობილო გზების მოხრეშვა-მოშანდაკება და კიუვეტების მოწყობა</t>
  </si>
  <si>
    <t>ქვედა და ზედა სორტის საზრვარზე ცხაურის მოწყობა</t>
  </si>
  <si>
    <t>მდ.ნახურუზე შლუზის აღდგენა და შეკეთება</t>
  </si>
  <si>
    <t>შიდა სასოფლო გზების მოხრეშვა-მოშანდაკება და კიუვეტების ამოწმენდა</t>
  </si>
  <si>
    <t>საბავშვო ბაღში ოთახების და სახურავის შეკეთება, ტერიტორიის შემოკავება მავთულბადით, ჭიშკრის მოწყობა.</t>
  </si>
  <si>
    <t>შუა ხორშის უბანში ცენტრალურ გზაზე გარე განათების მოწყობა</t>
  </si>
  <si>
    <t>შუა ხორშის უბანში საბავშვო ბაღის რემონტი, ეზოს კეთილმოწყობა და ატრაქციონის მოწყობა</t>
  </si>
  <si>
    <t>შუა ხორშის უბანში სანიაღვრე არხის ამოწმენდა და სამ ადგილზე 500 მმ-იანი მილხიდის მოწყობა</t>
  </si>
  <si>
    <t>ციზეთის უბანში გარე განათების მოწყობა არსებულ ბოძებზე</t>
  </si>
  <si>
    <t>ციზეთის უბანში შიდა საავტომობილო გზის მოხრეშვა-მოშანდაკება, კიუვეტების ამოღება და 2 ადგილას დ-500 მმ-ანი მილის მოწყობა</t>
  </si>
  <si>
    <t>სოფ. საადანაიოს უბანში შიდა საავტომობილო გზის მოხრეშვა-მოშანდაკება, კიუვეტების ამოღება</t>
  </si>
  <si>
    <t>საგუგუნაოს უბანში შიდა საავტომობილო გზის მოხრეშვა-მოშანდაკება, კიუვეტების ამოღება და დ-500 მმ-ანი მილხიდის მოწყობა</t>
  </si>
  <si>
    <t>დიდი ხორშის უბანში სტადიონისათვის სათიბის შეძენა</t>
  </si>
  <si>
    <t>დიდი ხორშის უბანში შიდა საავტომობილო გზის მოხრეშვა-მოშანდაკება, კიუვეტების ამოღება გზის გაფართოვება და დ 500მმ-ანი მილხიდის მოწყობა</t>
  </si>
  <si>
    <t>პატარა ზანის უბანში შიდა საავტომობილო გზის მოხრეშვა-მოშანდაკება, კიუვეტების ამოღება და დ-500 მმ-ანი მილხიდის მოწყობა</t>
  </si>
  <si>
    <t>საბავშვო ბაღის ნაწილობრივ რეაბილიტაცია</t>
  </si>
  <si>
    <t>შიდა სასოფლო გზის მოხრეშვა</t>
  </si>
  <si>
    <t>წყლის სისტემის სათაო ნაგებობის რეაბილიტაცია</t>
  </si>
  <si>
    <t>სანიაღვრე არხის ამოწმენდა</t>
  </si>
  <si>
    <t>კინჩხურის წყლის მთავარი მაგისტრალის მილის სარეაბილიტაციო სამუშაოები</t>
  </si>
  <si>
    <t>ტაბიძის ქუჩის, საჭითანაოსა და ღალპიჯის უბნებში გზების მოხრეშვა</t>
  </si>
  <si>
    <t>გამსახურდიას ქუჩაზე ბეტონის გზის გაგრძელება</t>
  </si>
  <si>
    <t>შიდა სასოფლო გზების მოხრეშვა</t>
  </si>
  <si>
    <t>სკვერის კეთილმოწყობა</t>
  </si>
  <si>
    <t>წყლის მაგისტრალის მიყვანა სკოლასთან და ბაღთან</t>
  </si>
  <si>
    <t>N2 ბაღის ეზოში სკვერის მოწყობა</t>
  </si>
  <si>
    <t>არსებული მოსაცდელის რეაბილიტაცია</t>
  </si>
  <si>
    <t>ც. დადიანის ქუჩაზე ცხაურების მოწყობა</t>
  </si>
  <si>
    <t>ს. ს. ორბელიანის ქუჩაზე ღელეს ნაპირის გამაგრება</t>
  </si>
  <si>
    <t>N1 ბაღის ეზოს შემოღობვა</t>
  </si>
  <si>
    <t>ცხაურის მოწყობა</t>
  </si>
  <si>
    <t>მილხიდების რეაბილიტაცია</t>
  </si>
  <si>
    <t>ბიის საბავშვო ბაღის რეაბილიტაცია</t>
  </si>
  <si>
    <t>სასაფლაომდე გზის მოწყობა ცემენტო-ბეტონით</t>
  </si>
  <si>
    <t>შიდა სასოფლო გზის მიმდებარე სანიაღვრე არხის ამოწმენდა</t>
  </si>
  <si>
    <t>სასაფლაოს მიმდებარე ტერიტორიაზე სანიაღვრე არხის ამოწმენდა</t>
  </si>
  <si>
    <t>საბავშვო ბაღის რემონტი</t>
  </si>
  <si>
    <t>ადმინისტრაციული შენობის გადახურვა (ამბულატორია და ბიბლიოთეკა)</t>
  </si>
  <si>
    <t>მშვიდობის ქუჩაზე სანიაღვრე არხის ამოწმენდა</t>
  </si>
  <si>
    <t>ცენტრში მარტივი ტიპის სტადიონის მოწყობა</t>
  </si>
  <si>
    <t>სტადიონის შემოღობვა</t>
  </si>
  <si>
    <t>შიდა სასოფლო გზის შეკეთება</t>
  </si>
  <si>
    <t>საბავშვო ბაღის რეაბილიტაცი</t>
  </si>
  <si>
    <t>არხების ამოწმენდა</t>
  </si>
  <si>
    <t>სანიაღვრე არხის ამოწმენდა საშონიოს უბანში</t>
  </si>
  <si>
    <t>საბავშვო ბაღის შენობის ნაწილობრივ რეაბილიტაცია</t>
  </si>
  <si>
    <t>ხიდე-ბოგირის მოსაწყობად მილ-ხიდის შეძენა</t>
  </si>
  <si>
    <t>საბავშო ბაღისათვის ინვენტარისა და ელექტრო ტექნიკის შეძენა</t>
  </si>
  <si>
    <t>შიდა სამიმოსვლო გზების მოხრეშვა</t>
  </si>
  <si>
    <t>გზების ორმული შეკეთება</t>
  </si>
  <si>
    <t>არსებული ლამპიონების კომუნალურ მრიცხველზე გადატანა</t>
  </si>
  <si>
    <t>სტადიონზე განათების მოწყობა</t>
  </si>
  <si>
    <t>საბავშო ბაღისათვის ინვენტარის შეძენა</t>
  </si>
  <si>
    <t>საპირფარეშოს მოწყობა</t>
  </si>
  <si>
    <t>ხიდე-ბოგირის მოწყობა</t>
  </si>
  <si>
    <t>მილხიდის რეაბილიტაცია</t>
  </si>
  <si>
    <t>სასაფლაოს მიმდებარედ ნაპირსამაგრის მოწყობა</t>
  </si>
  <si>
    <t>ჭაბურღილის ამოწმენდა</t>
  </si>
  <si>
    <t>ღია თავშეყრის ადგილის მოწყობა, მოსაცდელის რეაბილიტაცია</t>
  </si>
  <si>
    <t>საბავშვო ბაღის ეზოში, გასართობი მოედნის მოწყობა</t>
  </si>
  <si>
    <t>ბაგა-ბაღის მოედნის მოწყობა</t>
  </si>
  <si>
    <t>სკვერის რეაბილიტაცია-კეთილმოწყობა</t>
  </si>
  <si>
    <t>ბაგა-ბაღში სათამაშოების შეძენა</t>
  </si>
  <si>
    <t>საბავშვო ბაღის ნაწილობრივი რეაბილიტაცია და შესაბამისი ინვენტარის შეძენა</t>
  </si>
  <si>
    <t>აღმაშენებლის ქუჩა, საავტომობილო გზაზე ბეტონის საფარის მოწყობა</t>
  </si>
  <si>
    <t>საბავშვო ბაღისთვის ინვენტარის შეძენა</t>
  </si>
  <si>
    <t>გარე განათებების მოწყობა</t>
  </si>
  <si>
    <t>გარე განათებების მოწყობა(გაფრიდაშვილის ქ.)</t>
  </si>
  <si>
    <t>გზის ორმული შეკეთება ასფალტობეტონით(გაფრინდაშვილის. ქ.)</t>
  </si>
  <si>
    <t>ციმინტიას ქუჩაზე ხიდბოგირზე მოაჯირის და მისასვლელზე რ/ბეტონის ფილის მოწყობა</t>
  </si>
  <si>
    <t>ციმინტიას ქუჩაზე მოსახლეს ეზოში  რ/ბეტონის ღია არხის მოწყობა</t>
  </si>
  <si>
    <t>წყალსადენის მილების შეძენა</t>
  </si>
  <si>
    <t>ლეშეროზიეს უბნის ხიდბოგირის მოწყობა</t>
  </si>
  <si>
    <t>კულტსახლის დერეფნის რეაბილიტაცია</t>
  </si>
  <si>
    <t xml:space="preserve"> წყალსადენის რეაბილიტაცია</t>
  </si>
  <si>
    <t xml:space="preserve">  წყალსადენის რეაბილიტაცია(საფიფიოს უბანში)</t>
  </si>
  <si>
    <t>#2 საბავშვო ბაღისთვის ელ.სისტემის რეაბილიტაცია</t>
  </si>
  <si>
    <t>ცენტრის კეთილმოწყობა</t>
  </si>
  <si>
    <t>საბავშვო ბაღის მიმდინარე რემონტი</t>
  </si>
  <si>
    <t>შიდა გზების მოშანდაგება</t>
  </si>
  <si>
    <t>პალურის საბავშვო ბაღის რეაბილიტაცია</t>
  </si>
  <si>
    <t>ლია-პალურის საავტომობილო გზის 1 კილომეტრიან მონაკვეთზე გარე განათების მოწყობა</t>
  </si>
  <si>
    <t>პაჭკორიების, ვეკუების და ზედა ლიას ქვედა უბნის წყალსადენის რეაბილიტაცია</t>
  </si>
  <si>
    <t>ლებოხას საბ.ბაღის მიმდინარე რემონტი</t>
  </si>
  <si>
    <t>ზედა ლიას ზედა უბანში ცხაურის მოწყობა</t>
  </si>
  <si>
    <t>მე-4 ე ქუჩაზე და ზედა უბანში სანიაღვრე არხის გაწმენდა</t>
  </si>
  <si>
    <t>სასაფლაომდე მისასვლელი ხიდბოგირის რეაბილიტაცია</t>
  </si>
  <si>
    <t>საანთიოს, აბრალავებისა და სამუშიების უბნის, საავტომობილო გზის მოხრეშვა</t>
  </si>
  <si>
    <t>სასაფლაომდე მისასვლელ გზაზე, ბეტონის საფარის მოწყობა</t>
  </si>
  <si>
    <t>წმინდა ნინოს ქუჩაზე წისქვილის რეაბილიტაცია</t>
  </si>
  <si>
    <t>მშვიდობის ქუჩაზე წისქვილის რეაბილიტაცია.</t>
  </si>
  <si>
    <t>წყალსადენის ქსელის გაყვანა თვალთვაძეს ქუჩაზე</t>
  </si>
  <si>
    <t>ცენტრის კეთილმოწყობა, ჭაბურღილის მოწყობა</t>
  </si>
  <si>
    <t>ცენტრის  კეთილმოწყობა, სანიაღვრე არხის ამოწმენდა</t>
  </si>
  <si>
    <t>თერმული ნისლმფრქვევი აპარატის შეძენა</t>
  </si>
  <si>
    <t>საბავშვო ბაღისთვის ინვენტარის შესყიდვა</t>
  </si>
  <si>
    <t>სხვადასხვა სამშენებლო მასალის შეძენა</t>
  </si>
  <si>
    <t>საბავშვო ბაღის სამზარეულოს რეაბილიტაცია</t>
  </si>
  <si>
    <t>სანიაღვრე არხის ამოწმენდისა და შიდა გზების რეაბილიტაცია (მოხრეშვა)</t>
  </si>
  <si>
    <t>საბავშვო  ბაღის  რეაბილიტაცია, ჭის მოწყობის სამუშოები</t>
  </si>
  <si>
    <t>წისქვილის რეაბილიტაცია</t>
  </si>
  <si>
    <t xml:space="preserve"> საბავშვო ბაღის ეზოში  შეშის ფარდულის მოწყობა</t>
  </si>
  <si>
    <t>4 ცალი თერმული  ნისლმფრქვევი   აპარატის შეძენა</t>
  </si>
  <si>
    <t>სპორტული მოედნის მოწყობა(თანადაფინანსება)</t>
  </si>
  <si>
    <t>გარე  განათებების მოწყობა</t>
  </si>
  <si>
    <t>წყალსადენის  რეაბილიტაცია</t>
  </si>
  <si>
    <t>საბავშვო ბაღის მიმდებარე ტერიტორიის კეთილმოწყობა</t>
  </si>
  <si>
    <t>საექიმო  ამბულატორიის  მიმდებარე ტერიტორიის კეთილმოწყობა</t>
  </si>
  <si>
    <t>წყალსადენის მილებისა და წისქვილის ძრავის შეძენა</t>
  </si>
  <si>
    <t>გარე განათებების მოწყობა საშონიოს უბანში</t>
  </si>
  <si>
    <t>სანიაღვრე არხების ამოწმენდა-გატანა</t>
  </si>
  <si>
    <t xml:space="preserve">საჯარო სკოლის ეზოში სასმელი წყლის და ნიჟარის მოწყობა </t>
  </si>
  <si>
    <t>საბავშვო ბაღისთვის სამზარეულოს რეაბილიტაცია</t>
  </si>
  <si>
    <t xml:space="preserve">სასმელი წყლის შემკრები ავზის გაწმენდა და მაგისტრალის  რემონტი </t>
  </si>
  <si>
    <t>სანიაღვრე არხის ამოწმენდა გატანა</t>
  </si>
  <si>
    <t>ცენტრალური გზის ორმული შეკეთება</t>
  </si>
  <si>
    <t>სასმელი წყლის მილებისა და ავზის შესყიდვა</t>
  </si>
  <si>
    <t>შიდა გზების რეაბილიტაცია (მოხრეშვა)</t>
  </si>
  <si>
    <t>ორი მოსაცდელის შემოღობვა</t>
  </si>
  <si>
    <t>პირველი და მეორე საბ. ბაღისთვის ინვენტარის შეძენა</t>
  </si>
  <si>
    <t>გარე განათებების მოწყობა საკვარაცხელიოს უბანში</t>
  </si>
  <si>
    <t>შიდა გზების მოხრეშვა,</t>
  </si>
  <si>
    <t>მინი მოედნის რეაბილიტაცია</t>
  </si>
  <si>
    <t>მოსაცდელის შემოღობვა</t>
  </si>
  <si>
    <t>მინი-სპორტული მოედნის მოწყობა</t>
  </si>
  <si>
    <t>გარე განათებების რეაბილიტაცია</t>
  </si>
  <si>
    <t>მოსახლეობასთან შესასვლელი ჭიშკრების შეღებვა</t>
  </si>
  <si>
    <t>სანიაღვრე არხებისა და ცხაურების მოწყობა</t>
  </si>
  <si>
    <t>ელექტრო მოწყობილობის შესყიდვა</t>
  </si>
  <si>
    <t>სანიაღვრე არხების მოწყობა,</t>
  </si>
  <si>
    <t>შინმოუსვლელთა მემორიალისა და 9 აპრილის სკვერის რეაბილიტაცია</t>
  </si>
  <si>
    <t>სასოფლო სავარგულებთან მისასვლელი გზების მოხრეშვა</t>
  </si>
  <si>
    <t>ამბულატორიის ეზოს კეთილმოწყობა</t>
  </si>
  <si>
    <t>შიდა საუბნო გზების მოხრეშვა</t>
  </si>
  <si>
    <t>სასოფლო-სამეურნეო სავარგულებისკენ მისასვლელი გზის გაჭრა</t>
  </si>
  <si>
    <t>წყლის შემკრები ავზის მოწყობა, მოსახლეობის სასმელი წყლით უზრუნველყოფა</t>
  </si>
  <si>
    <t>26 მაისის ქუჩაზე გარე განათებების მოწყობა</t>
  </si>
  <si>
    <t>პარკის რეაბილიტაცია,</t>
  </si>
  <si>
    <t>საბავშვო ბაღის კეთილმოეყობა</t>
  </si>
  <si>
    <t>საჩინოს გზაზე დამაკავშირებელ ცხაურის მოწყობა,</t>
  </si>
  <si>
    <t>ნაბახუტუს უბანში მოხრეშვითი სამუშაოების ჩატარება</t>
  </si>
  <si>
    <t>ლეკვირკვიეს უბანში ხიდის ბურჯის გამაგრება</t>
  </si>
  <si>
    <t>ლემიქეს უბნის მოსახლეობისთვის 500 მმ ზომის წყალგამტარი მილის შეძენა და გზის მოხრეშვა</t>
  </si>
  <si>
    <t>პალეშონას უბანში არსებული წყალსადენის სათავე ნაგებობის რეაბილიტაცია</t>
  </si>
  <si>
    <t>ნაბერთუს უბანში 40 მმ ზომის მილის შეძენა ,</t>
  </si>
  <si>
    <t>ლეგულორდეს უბანში წყალსადენის მონტაჟი</t>
  </si>
  <si>
    <t xml:space="preserve">შიდა გზების მოხრეშვა </t>
  </si>
  <si>
    <t>ლეხულორდეს უბანში სკვერის მოწყობა</t>
  </si>
  <si>
    <t>გარე განათებების მოწყობა კუხეშის უბანში</t>
  </si>
  <si>
    <t>გარე განათებების მოწყობა ნოჟალას უბანში</t>
  </si>
  <si>
    <t>საბავშვო ბაღის სველი წერტილების  რეაბილიტაცია</t>
  </si>
  <si>
    <t>ლელომაიეს უბანში მოხრეშვა და შლამის ამოღება</t>
  </si>
  <si>
    <t>წყალსადენის მილის შეძენა</t>
  </si>
  <si>
    <t>მინი სტადიონის რეაბილიტაცია რუსთაველის უბანში</t>
  </si>
  <si>
    <t>გარე განათებების მოწყობა ლებელქანიეს უბანში</t>
  </si>
  <si>
    <t>#1საბავშვო ბაღის ნაწილობრივ რეაბილიტაცია</t>
  </si>
  <si>
    <t>ხიდბოგირების მოწყობა,</t>
  </si>
  <si>
    <t>ლეთოფურეს უბანში ბეტონის საფარის მოწყობა</t>
  </si>
  <si>
    <t>გარე განათებების მოწყობა 500მეტრზე</t>
  </si>
  <si>
    <t>გარე განათებების მოწყობა ნოღას უბანში</t>
  </si>
  <si>
    <t>#2 საბ.ბაღისთვის ინვენტარის შეძენა</t>
  </si>
  <si>
    <t>სანიაღვრე არხის მოწყობა როლანდ ხარჩილავას სახლთან</t>
  </si>
  <si>
    <t>ბაღის ტერიტორიის შემოკავება</t>
  </si>
  <si>
    <t>სამიქაოს უბანში წყლის ავზის მოწყობა</t>
  </si>
  <si>
    <t>სკოლა</t>
  </si>
  <si>
    <t>სტიქიის პრევენცია</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</si>
</sst>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_(* \(#,##0.00\);_(* &quot;-&quot;??_);_(@_)"/>
    <numFmt numFmtId="164" formatCode="_-* #,##0.00\ _L_a_r_i_-;\-* #,##0.00\ _L_a_r_i_-;_-* &quot;-&quot;??\ _L_a_r_i_-;_-@_-"/>
    <numFmt numFmtId="165" formatCode="_-* #,##0.00\ _ლ_ა_რ_ი_-;\-* #,##0.00\ _ლ_ა_რ_ი_-;_-* &quot;-&quot;??\ _ლ_ა_რ_ი_-;_-@_-"/>
    <numFmt numFmtId="166" formatCode="_(* #,##0_);_(* \(#,##0\);_(* &quot;-&quot;??_);_(@_)"/>
    <numFmt numFmtId="167" formatCode="#,##0.0"/>
    <numFmt numFmtId="168" formatCode="_-* #,##0.00\ _₽_-;\-* #,##0.00\ _₽_-;_-* &quot;-&quot;??\ _₽_-;_-@_-"/>
    <numFmt numFmtId="169" formatCode="0.00;[Red]0.00"/>
    <numFmt numFmtId="170" formatCode="_(* #,##0.0_);_(* \(#,##0.0\);_(* &quot;-&quot;??_);_(@_)"/>
    <numFmt numFmtId="171" formatCode="_-* #,##0\ _G_E_L_-;\-* #,##0\ _G_E_L_-;_-* &quot;-&quot;??\ _G_E_L_-;_-@_-"/>
  </numFmts>
  <fonts count="162">
    <font>
      <sz val="11"/>
      <color theme="1"/>
      <name val="Calibri"/>
      <family val="2"/>
      <scheme val="minor"/>
    </font>
    <font>
      <sz val="11"/>
      <color theme="1"/>
      <name val="Calibri"/>
      <family val="2"/>
      <scheme val="minor"/>
    </font>
    <font>
      <sz val="10"/>
      <color rgb="FF000000"/>
      <name val="Sylfaen"/>
      <family val="1"/>
      <charset val="204"/>
    </font>
    <font>
      <sz val="10"/>
      <color theme="1"/>
      <name val="Sylfaen"/>
      <family val="1"/>
      <charset val="204"/>
    </font>
    <font>
      <b/>
      <sz val="10"/>
      <color rgb="FF000000"/>
      <name val="Sylfaen"/>
      <family val="1"/>
      <charset val="204"/>
    </font>
    <font>
      <b/>
      <sz val="10"/>
      <color theme="1"/>
      <name val="Sylfaen"/>
      <family val="1"/>
      <charset val="204"/>
    </font>
    <font>
      <sz val="10"/>
      <color rgb="FF000000"/>
      <name val="Sylfaen"/>
      <family val="1"/>
    </font>
    <font>
      <sz val="10"/>
      <color theme="1"/>
      <name val="Calibri"/>
      <family val="2"/>
      <charset val="204"/>
      <scheme val="minor"/>
    </font>
    <font>
      <sz val="10"/>
      <color rgb="FF333333"/>
      <name val="Sylfaen"/>
      <family val="1"/>
      <charset val="204"/>
    </font>
    <font>
      <b/>
      <sz val="10"/>
      <name val="Sylfaen"/>
      <family val="1"/>
      <charset val="204"/>
    </font>
    <font>
      <sz val="10"/>
      <name val="Sylfaen"/>
      <family val="1"/>
      <charset val="204"/>
    </font>
    <font>
      <b/>
      <sz val="10"/>
      <color theme="1"/>
      <name val="Sylfaen"/>
      <family val="1"/>
    </font>
    <font>
      <sz val="11"/>
      <name val="Sylfaen"/>
      <family val="1"/>
    </font>
    <font>
      <sz val="11"/>
      <name val="Calibri"/>
      <family val="2"/>
      <scheme val="minor"/>
    </font>
    <font>
      <sz val="11"/>
      <name val="Sylfaen"/>
      <family val="1"/>
      <charset val="204"/>
    </font>
    <font>
      <sz val="11"/>
      <name val="Calibri"/>
      <family val="2"/>
      <charset val="204"/>
      <scheme val="minor"/>
    </font>
    <font>
      <b/>
      <sz val="10"/>
      <color rgb="FF000000"/>
      <name val="Sylfaen"/>
      <family val="1"/>
    </font>
    <font>
      <sz val="12"/>
      <color rgb="FF222222"/>
      <name val="Verdana"/>
      <family val="2"/>
      <charset val="204"/>
    </font>
    <font>
      <sz val="11"/>
      <color indexed="8"/>
      <name val="Calibri"/>
      <family val="2"/>
      <charset val="204"/>
    </font>
    <font>
      <b/>
      <sz val="12"/>
      <color theme="1"/>
      <name val="Sylfaen"/>
      <family val="1"/>
    </font>
    <font>
      <sz val="11"/>
      <color rgb="FF363636"/>
      <name val="Verdana"/>
      <family val="2"/>
      <charset val="204"/>
    </font>
    <font>
      <sz val="11"/>
      <color rgb="FF000000"/>
      <name val="AcadNusx"/>
    </font>
    <font>
      <sz val="10"/>
      <color theme="1"/>
      <name val="Sylfaen"/>
      <family val="1"/>
    </font>
    <font>
      <sz val="9"/>
      <color rgb="FF000000"/>
      <name val="Sylfaen"/>
      <family val="1"/>
    </font>
    <font>
      <sz val="9"/>
      <color theme="1"/>
      <name val="Sylfaen"/>
      <family val="1"/>
    </font>
    <font>
      <sz val="11"/>
      <color rgb="FF000000"/>
      <name val="Calibri"/>
      <family val="2"/>
      <scheme val="minor"/>
    </font>
    <font>
      <sz val="11"/>
      <color indexed="8"/>
      <name val="Sylfaen"/>
      <family val="1"/>
    </font>
    <font>
      <sz val="11"/>
      <color rgb="FF000000"/>
      <name val="Sylfaen"/>
      <family val="1"/>
    </font>
    <font>
      <sz val="11"/>
      <color rgb="FF000000"/>
      <name val="Calibri"/>
      <family val="2"/>
    </font>
    <font>
      <sz val="10"/>
      <color indexed="8"/>
      <name val="Sylfaen"/>
      <family val="1"/>
    </font>
    <font>
      <sz val="10"/>
      <color rgb="FF000000"/>
      <name val="Calibri"/>
      <family val="2"/>
      <scheme val="minor"/>
    </font>
    <font>
      <sz val="10"/>
      <color theme="1"/>
      <name val="Calibri"/>
      <family val="2"/>
      <scheme val="minor"/>
    </font>
    <font>
      <b/>
      <sz val="11"/>
      <color rgb="FF000000"/>
      <name val="Calibri"/>
      <family val="2"/>
      <charset val="204"/>
      <scheme val="minor"/>
    </font>
    <font>
      <sz val="11"/>
      <color theme="1"/>
      <name val="Sylfaen"/>
      <family val="1"/>
    </font>
    <font>
      <sz val="11"/>
      <color rgb="FF000000"/>
      <name val="Calibri"/>
      <family val="2"/>
      <charset val="204"/>
    </font>
    <font>
      <sz val="12"/>
      <color theme="1"/>
      <name val="Sylfaen"/>
      <family val="1"/>
      <charset val="204"/>
    </font>
    <font>
      <sz val="12"/>
      <color indexed="8"/>
      <name val="Sylfaen"/>
      <family val="1"/>
      <charset val="204"/>
    </font>
    <font>
      <sz val="12"/>
      <color theme="1"/>
      <name val="Calibri"/>
      <family val="2"/>
      <charset val="204"/>
      <scheme val="minor"/>
    </font>
    <font>
      <b/>
      <sz val="11"/>
      <color indexed="8"/>
      <name val="Sylfaen"/>
      <family val="1"/>
      <charset val="204"/>
    </font>
    <font>
      <b/>
      <sz val="14"/>
      <color rgb="FF000000"/>
      <name val="Calibri"/>
      <family val="2"/>
      <charset val="204"/>
      <scheme val="minor"/>
    </font>
    <font>
      <b/>
      <sz val="14"/>
      <color theme="1"/>
      <name val="Calibri"/>
      <family val="2"/>
      <charset val="204"/>
      <scheme val="minor"/>
    </font>
    <font>
      <b/>
      <sz val="12"/>
      <color rgb="FF000000"/>
      <name val="Calibri"/>
      <family val="2"/>
      <charset val="204"/>
      <scheme val="minor"/>
    </font>
    <font>
      <sz val="11"/>
      <color rgb="FF000000"/>
      <name val="Sylfaen"/>
      <family val="1"/>
      <charset val="204"/>
    </font>
    <font>
      <sz val="10"/>
      <name val="Arial"/>
    </font>
    <font>
      <sz val="9"/>
      <name val="Sylfaen"/>
      <family val="1"/>
      <charset val="204"/>
    </font>
    <font>
      <b/>
      <sz val="14"/>
      <name val="Sylfaen"/>
      <family val="1"/>
      <charset val="204"/>
    </font>
    <font>
      <sz val="12"/>
      <name val="Calibri"/>
      <family val="2"/>
    </font>
    <font>
      <sz val="8"/>
      <name val="Calibri"/>
      <family val="2"/>
    </font>
    <font>
      <sz val="12"/>
      <name val="Sylfaen"/>
      <family val="1"/>
      <charset val="204"/>
    </font>
    <font>
      <sz val="12"/>
      <name val="Calibri"/>
      <family val="2"/>
      <charset val="204"/>
      <scheme val="minor"/>
    </font>
    <font>
      <sz val="12"/>
      <name val="Calibri"/>
      <family val="2"/>
      <scheme val="minor"/>
    </font>
    <font>
      <b/>
      <sz val="12"/>
      <name val="Sylfaen"/>
      <family val="1"/>
    </font>
    <font>
      <b/>
      <sz val="12"/>
      <name val="Calibri"/>
      <family val="2"/>
      <scheme val="minor"/>
    </font>
    <font>
      <sz val="11"/>
      <name val="Calibri"/>
      <family val="2"/>
    </font>
    <font>
      <b/>
      <sz val="12"/>
      <name val="Sylfaen"/>
      <family val="1"/>
      <charset val="204"/>
    </font>
    <font>
      <b/>
      <sz val="11"/>
      <name val="Sylfaen"/>
      <family val="1"/>
    </font>
    <font>
      <b/>
      <sz val="10"/>
      <name val="Sylfaen"/>
      <family val="1"/>
    </font>
    <font>
      <sz val="9"/>
      <name val="Calibri"/>
      <family val="2"/>
    </font>
    <font>
      <b/>
      <sz val="9"/>
      <name val="Sylfaen"/>
      <family val="1"/>
      <charset val="204"/>
    </font>
    <font>
      <b/>
      <sz val="11"/>
      <color theme="1"/>
      <name val="Calibri"/>
      <family val="2"/>
      <scheme val="minor"/>
    </font>
    <font>
      <sz val="11"/>
      <color indexed="8"/>
      <name val="Calibri"/>
      <family val="2"/>
    </font>
    <font>
      <b/>
      <sz val="10"/>
      <color indexed="8"/>
      <name val="Sylfaen"/>
      <family val="1"/>
    </font>
    <font>
      <b/>
      <sz val="10"/>
      <color indexed="8"/>
      <name val="Times New Roman"/>
      <family val="1"/>
    </font>
    <font>
      <sz val="10"/>
      <color indexed="8"/>
      <name val="Sylfaen"/>
      <family val="1"/>
      <charset val="204"/>
    </font>
    <font>
      <sz val="10"/>
      <color indexed="8"/>
      <name val="Calibri"/>
      <family val="2"/>
    </font>
    <font>
      <sz val="10"/>
      <color rgb="FF000000"/>
      <name val="Calibri"/>
      <family val="2"/>
      <charset val="204"/>
    </font>
    <font>
      <b/>
      <sz val="11"/>
      <color indexed="8"/>
      <name val="Sylfaen"/>
      <family val="1"/>
    </font>
    <font>
      <sz val="12"/>
      <color theme="1"/>
      <name val="Calibri"/>
      <family val="2"/>
      <scheme val="minor"/>
    </font>
    <font>
      <sz val="11"/>
      <color theme="1"/>
      <name val="Calibri"/>
      <family val="2"/>
      <charset val="204"/>
      <scheme val="minor"/>
    </font>
    <font>
      <sz val="11"/>
      <name val="Calibri"/>
      <family val="2"/>
      <charset val="204"/>
    </font>
    <font>
      <b/>
      <sz val="11"/>
      <color theme="1"/>
      <name val="Calibri"/>
      <family val="2"/>
      <charset val="204"/>
      <scheme val="minor"/>
    </font>
    <font>
      <b/>
      <sz val="10"/>
      <color indexed="8"/>
      <name val="Sylfaen"/>
      <family val="1"/>
      <charset val="204"/>
    </font>
    <font>
      <b/>
      <sz val="10"/>
      <color rgb="FF000000"/>
      <name val="Calibri"/>
      <family val="2"/>
      <charset val="204"/>
      <scheme val="minor"/>
    </font>
    <font>
      <sz val="10"/>
      <color rgb="FF000000"/>
      <name val="Calibri"/>
      <family val="2"/>
      <charset val="204"/>
      <scheme val="minor"/>
    </font>
    <font>
      <sz val="12"/>
      <color rgb="FF000000"/>
      <name val="AcadNusx"/>
    </font>
    <font>
      <sz val="12"/>
      <color rgb="FF000000"/>
      <name val="Sylfaen"/>
      <family val="1"/>
    </font>
    <font>
      <sz val="12"/>
      <color theme="1"/>
      <name val="Sylfaen"/>
      <family val="1"/>
    </font>
    <font>
      <b/>
      <sz val="12"/>
      <color rgb="FF000000"/>
      <name val="Sylfaen"/>
      <family val="1"/>
    </font>
    <font>
      <sz val="12"/>
      <color rgb="FF000000"/>
      <name val="Calibri"/>
      <family val="2"/>
      <scheme val="minor"/>
    </font>
    <font>
      <sz val="12"/>
      <color indexed="8"/>
      <name val="Sylfaen"/>
      <family val="1"/>
    </font>
    <font>
      <sz val="13"/>
      <name val="Calibri"/>
      <family val="2"/>
    </font>
    <font>
      <sz val="13"/>
      <color rgb="FF000000"/>
      <name val="Calibri"/>
      <family val="2"/>
    </font>
    <font>
      <sz val="12"/>
      <color rgb="FF000000"/>
      <name val="Calibri"/>
      <family val="2"/>
    </font>
    <font>
      <sz val="12"/>
      <name val="Sylfaen"/>
      <family val="1"/>
    </font>
    <font>
      <b/>
      <sz val="12"/>
      <color indexed="8"/>
      <name val="Sylfaen"/>
      <family val="1"/>
      <charset val="204"/>
    </font>
    <font>
      <b/>
      <sz val="12"/>
      <color theme="1"/>
      <name val="Calibri"/>
      <family val="2"/>
      <charset val="204"/>
      <scheme val="minor"/>
    </font>
    <font>
      <sz val="12"/>
      <color theme="1"/>
      <name val="Calibri"/>
      <family val="1"/>
      <charset val="204"/>
      <scheme val="minor"/>
    </font>
    <font>
      <sz val="12"/>
      <color theme="1"/>
      <name val="Merriweather"/>
    </font>
    <font>
      <b/>
      <sz val="14"/>
      <color rgb="FF000000"/>
      <name val="Calibri"/>
      <family val="2"/>
      <scheme val="minor"/>
    </font>
    <font>
      <b/>
      <sz val="12"/>
      <color rgb="FF000000"/>
      <name val="Calibri"/>
      <family val="2"/>
      <scheme val="minor"/>
    </font>
    <font>
      <b/>
      <sz val="12"/>
      <name val="Calibri"/>
      <family val="2"/>
      <charset val="204"/>
      <scheme val="minor"/>
    </font>
    <font>
      <b/>
      <sz val="9"/>
      <color indexed="81"/>
      <name val="Tahoma"/>
      <family val="2"/>
      <charset val="204"/>
    </font>
    <font>
      <sz val="11"/>
      <color theme="1"/>
      <name val="Sylfaen"/>
      <family val="1"/>
      <charset val="204"/>
    </font>
    <font>
      <b/>
      <sz val="14"/>
      <color rgb="FF000000"/>
      <name val="Sylfaen"/>
      <family val="1"/>
    </font>
    <font>
      <sz val="11"/>
      <color indexed="8"/>
      <name val="Sylfaen"/>
      <family val="1"/>
      <charset val="204"/>
    </font>
    <font>
      <b/>
      <sz val="11"/>
      <color indexed="8"/>
      <name val="Calibri"/>
      <family val="2"/>
    </font>
    <font>
      <sz val="16"/>
      <color rgb="FF000000"/>
      <name val="Calibri"/>
      <family val="2"/>
      <scheme val="minor"/>
    </font>
    <font>
      <sz val="11"/>
      <color theme="1"/>
      <name val="Calibri"/>
      <family val="1"/>
      <charset val="204"/>
      <scheme val="minor"/>
    </font>
    <font>
      <sz val="11"/>
      <color rgb="FF000000"/>
      <name val="Calibri"/>
      <family val="1"/>
      <scheme val="minor"/>
    </font>
    <font>
      <sz val="8"/>
      <color rgb="FF000000"/>
      <name val="Calibri"/>
      <family val="2"/>
      <scheme val="minor"/>
    </font>
    <font>
      <sz val="11"/>
      <color theme="1"/>
      <name val="Calibri"/>
      <family val="2"/>
    </font>
    <font>
      <b/>
      <sz val="11"/>
      <color rgb="FF000000"/>
      <name val="Calibri"/>
      <family val="2"/>
      <scheme val="minor"/>
    </font>
    <font>
      <b/>
      <sz val="14"/>
      <color theme="1"/>
      <name val="Calibri"/>
      <family val="2"/>
      <scheme val="minor"/>
    </font>
    <font>
      <sz val="11"/>
      <color theme="1"/>
      <name val="Body Font"/>
      <family val="2"/>
      <charset val="1"/>
    </font>
    <font>
      <sz val="11"/>
      <color theme="1"/>
      <name val="Calibri"/>
      <family val="2"/>
      <charset val="1"/>
      <scheme val="minor"/>
    </font>
    <font>
      <sz val="11"/>
      <color rgb="FF000000"/>
      <name val="Calibri"/>
      <family val="2"/>
      <charset val="1"/>
      <scheme val="minor"/>
    </font>
    <font>
      <sz val="11"/>
      <name val="Merriweather"/>
    </font>
    <font>
      <sz val="11"/>
      <color theme="1"/>
      <name val="Calibri Light"/>
      <family val="1"/>
      <scheme val="major"/>
    </font>
    <font>
      <sz val="11"/>
      <color theme="1"/>
      <name val="Calibri"/>
      <family val="1"/>
      <scheme val="minor"/>
    </font>
    <font>
      <sz val="14"/>
      <color rgb="FF000000"/>
      <name val="Calibri"/>
      <family val="2"/>
      <charset val="204"/>
      <scheme val="minor"/>
    </font>
    <font>
      <sz val="11"/>
      <color theme="1"/>
      <name val="Merriweather"/>
    </font>
    <font>
      <sz val="9.9"/>
      <color theme="1"/>
      <name val="Merriweather"/>
    </font>
    <font>
      <b/>
      <sz val="16"/>
      <color theme="1"/>
      <name val="Calibri"/>
      <family val="2"/>
      <charset val="204"/>
      <scheme val="minor"/>
    </font>
    <font>
      <sz val="11"/>
      <color theme="1"/>
      <name val="AcadNusx"/>
    </font>
    <font>
      <sz val="10"/>
      <name val="Calibri"/>
      <family val="2"/>
    </font>
    <font>
      <sz val="14"/>
      <color theme="1"/>
      <name val="Sylfaen"/>
      <family val="1"/>
      <charset val="204"/>
    </font>
    <font>
      <sz val="14"/>
      <name val="Calibri"/>
      <family val="2"/>
      <charset val="204"/>
    </font>
    <font>
      <sz val="14"/>
      <color rgb="FF000000"/>
      <name val="Calibri"/>
      <family val="2"/>
      <charset val="204"/>
    </font>
    <font>
      <sz val="14"/>
      <name val="Sylfaen"/>
      <family val="1"/>
      <charset val="204"/>
    </font>
    <font>
      <sz val="14"/>
      <color theme="1"/>
      <name val="Calibri"/>
      <family val="2"/>
      <scheme val="minor"/>
    </font>
    <font>
      <sz val="12"/>
      <color rgb="FF000000"/>
      <name val="Calibri"/>
      <family val="2"/>
      <charset val="204"/>
    </font>
    <font>
      <sz val="10"/>
      <name val="Arial"/>
      <family val="2"/>
      <charset val="204"/>
    </font>
    <font>
      <sz val="9"/>
      <name val="Calibri"/>
      <family val="2"/>
      <scheme val="minor"/>
    </font>
    <font>
      <sz val="11"/>
      <name val="Arial"/>
      <family val="2"/>
      <charset val="204"/>
    </font>
    <font>
      <sz val="9"/>
      <color theme="1"/>
      <name val="Calibri"/>
      <family val="2"/>
      <scheme val="minor"/>
    </font>
    <font>
      <sz val="10"/>
      <color rgb="FF000000"/>
      <name val="AcadNusx"/>
    </font>
    <font>
      <sz val="10"/>
      <name val="Sylfaen"/>
      <family val="1"/>
    </font>
    <font>
      <sz val="10"/>
      <color rgb="FF000000"/>
      <name val="Calibri"/>
      <family val="2"/>
    </font>
    <font>
      <sz val="10"/>
      <color rgb="FF000000"/>
      <name val="Merriweather"/>
    </font>
    <font>
      <sz val="10"/>
      <name val="Calibri"/>
      <family val="2"/>
      <scheme val="minor"/>
    </font>
    <font>
      <b/>
      <sz val="14"/>
      <color indexed="8"/>
      <name val="Sylfaen"/>
      <family val="1"/>
      <charset val="204"/>
    </font>
    <font>
      <b/>
      <sz val="12"/>
      <color rgb="FF000000"/>
      <name val="Calibri"/>
      <family val="1"/>
      <scheme val="minor"/>
    </font>
    <font>
      <sz val="8"/>
      <color theme="1"/>
      <name val="Sylfaen"/>
      <family val="1"/>
      <charset val="204"/>
    </font>
    <font>
      <sz val="9"/>
      <color theme="1"/>
      <name val="Sylfaen"/>
      <family val="1"/>
      <charset val="204"/>
    </font>
    <font>
      <b/>
      <sz val="9"/>
      <color indexed="8"/>
      <name val="Sylfaen"/>
      <family val="1"/>
      <charset val="204"/>
    </font>
    <font>
      <b/>
      <sz val="9"/>
      <color theme="1"/>
      <name val="Sylfaen"/>
      <family val="1"/>
      <charset val="204"/>
    </font>
    <font>
      <b/>
      <sz val="12"/>
      <color theme="1"/>
      <name val="Sylfaen"/>
      <family val="1"/>
      <charset val="204"/>
    </font>
    <font>
      <b/>
      <sz val="11"/>
      <color theme="1"/>
      <name val="Sylfaen"/>
      <family val="1"/>
    </font>
    <font>
      <b/>
      <sz val="9"/>
      <color theme="1"/>
      <name val="Sylfaen"/>
      <family val="1"/>
    </font>
    <font>
      <b/>
      <sz val="16"/>
      <color theme="1"/>
      <name val="Sylfaen"/>
      <family val="1"/>
    </font>
    <font>
      <sz val="10"/>
      <color theme="1"/>
      <name val="Arial"/>
      <family val="2"/>
    </font>
    <font>
      <sz val="10"/>
      <color rgb="FF000000"/>
      <name val="Arial"/>
      <family val="2"/>
    </font>
    <font>
      <sz val="10"/>
      <color rgb="FF222222"/>
      <name val="Sylfaen"/>
      <family val="1"/>
    </font>
    <font>
      <sz val="9"/>
      <color indexed="8"/>
      <name val="Sylfaen"/>
      <family val="1"/>
    </font>
    <font>
      <b/>
      <sz val="10"/>
      <color indexed="8"/>
      <name val="Calibri"/>
      <family val="2"/>
    </font>
    <font>
      <sz val="9"/>
      <color rgb="FF000000"/>
      <name val="Calibri"/>
      <family val="2"/>
    </font>
    <font>
      <sz val="9"/>
      <color theme="1"/>
      <name val="Arial"/>
      <family val="2"/>
    </font>
    <font>
      <sz val="10"/>
      <color rgb="FF222222"/>
      <name val="Verdana"/>
      <family val="2"/>
    </font>
    <font>
      <sz val="14"/>
      <color rgb="FF000000"/>
      <name val="Calibri"/>
      <family val="2"/>
      <scheme val="minor"/>
    </font>
    <font>
      <b/>
      <sz val="16"/>
      <color theme="1"/>
      <name val="Calibri"/>
      <family val="2"/>
      <scheme val="minor"/>
    </font>
    <font>
      <sz val="10"/>
      <color rgb="FF363636"/>
      <name val="Ubuntu"/>
    </font>
    <font>
      <sz val="10"/>
      <color rgb="FF222222"/>
      <name val="Ubuntu"/>
    </font>
    <font>
      <sz val="11"/>
      <color rgb="FF000000"/>
      <name val="Calibri"/>
    </font>
    <font>
      <sz val="10"/>
      <color rgb="FF000000"/>
      <name val="Arial"/>
    </font>
    <font>
      <sz val="9"/>
      <name val="Arial"/>
      <family val="2"/>
    </font>
    <font>
      <sz val="10"/>
      <name val="Arial"/>
      <family val="2"/>
    </font>
    <font>
      <sz val="11"/>
      <name val="Arial"/>
    </font>
    <font>
      <b/>
      <sz val="11"/>
      <name val="Merriweather"/>
    </font>
    <font>
      <b/>
      <sz val="9"/>
      <color indexed="81"/>
      <name val="Tahoma"/>
      <family val="2"/>
    </font>
    <font>
      <sz val="11"/>
      <name val="Arial"/>
      <family val="2"/>
    </font>
    <font>
      <sz val="11"/>
      <color rgb="FF000000"/>
      <name val="Arial"/>
      <family val="2"/>
    </font>
    <font>
      <b/>
      <sz val="11"/>
      <name val="Calibri"/>
      <family val="2"/>
      <charset val="204"/>
      <scheme val="minor"/>
    </font>
  </fonts>
  <fills count="45">
    <fill>
      <patternFill patternType="none"/>
    </fill>
    <fill>
      <patternFill patternType="gray125"/>
    </fill>
    <fill>
      <patternFill patternType="solid">
        <fgColor rgb="FFF5E7E7"/>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
      <patternFill patternType="solid">
        <fgColor rgb="FF7030A0"/>
        <bgColor indexed="64"/>
      </patternFill>
    </fill>
    <fill>
      <patternFill patternType="solid">
        <fgColor rgb="FF00B050"/>
        <bgColor indexed="64"/>
      </patternFill>
    </fill>
    <fill>
      <patternFill patternType="solid">
        <fgColor rgb="FF92D050"/>
        <bgColor indexed="64"/>
      </patternFill>
    </fill>
    <fill>
      <patternFill patternType="solid">
        <fgColor rgb="FFFFC000"/>
        <bgColor indexed="64"/>
      </patternFill>
    </fill>
    <fill>
      <patternFill patternType="solid">
        <fgColor rgb="FFFFFFFF"/>
        <bgColor rgb="FFFFFFFF"/>
      </patternFill>
    </fill>
    <fill>
      <patternFill patternType="solid">
        <fgColor rgb="FFC00000"/>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0"/>
        <bgColor rgb="FFFFFFFF"/>
      </patternFill>
    </fill>
    <fill>
      <patternFill patternType="solid">
        <fgColor rgb="FF00B0F0"/>
        <bgColor indexed="64"/>
      </patternFill>
    </fill>
    <fill>
      <patternFill patternType="solid">
        <fgColor rgb="FF0070C0"/>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rgb="FFFFFF00"/>
        <bgColor rgb="FFFFFFFF"/>
      </patternFill>
    </fill>
    <fill>
      <patternFill patternType="solid">
        <fgColor theme="2"/>
        <bgColor rgb="FFFFFFFF"/>
      </patternFill>
    </fill>
    <fill>
      <patternFill patternType="solid">
        <fgColor theme="6" tint="0.59999389629810485"/>
        <bgColor indexed="64"/>
      </patternFill>
    </fill>
    <fill>
      <patternFill patternType="solid">
        <fgColor theme="8" tint="0.59999389629810485"/>
        <bgColor rgb="FFFFFFFF"/>
      </patternFill>
    </fill>
    <fill>
      <patternFill patternType="solid">
        <fgColor theme="8" tint="0.79998168889431442"/>
        <bgColor indexed="64"/>
      </patternFill>
    </fill>
    <fill>
      <patternFill patternType="solid">
        <fgColor theme="5" tint="0.59999389629810485"/>
        <bgColor indexed="64"/>
      </patternFill>
    </fill>
    <fill>
      <patternFill patternType="solid">
        <fgColor rgb="FF00B0F0"/>
        <bgColor rgb="FFFFFFFF"/>
      </patternFill>
    </fill>
    <fill>
      <patternFill patternType="solid">
        <fgColor rgb="FFFF0000"/>
        <bgColor indexed="64"/>
      </patternFill>
    </fill>
    <fill>
      <patternFill patternType="solid">
        <fgColor rgb="FFFFFF00"/>
        <bgColor rgb="FFFFFF00"/>
      </patternFill>
    </fill>
    <fill>
      <patternFill patternType="solid">
        <fgColor rgb="FFFF0000"/>
        <bgColor rgb="FFFF0000"/>
      </patternFill>
    </fill>
    <fill>
      <patternFill patternType="solid">
        <fgColor rgb="FFC9DAF8"/>
        <bgColor rgb="FFC9DAF8"/>
      </patternFill>
    </fill>
    <fill>
      <patternFill patternType="solid">
        <fgColor rgb="FFF1C232"/>
        <bgColor rgb="FFF1C232"/>
      </patternFill>
    </fill>
    <fill>
      <patternFill patternType="solid">
        <fgColor rgb="FFC27BA0"/>
        <bgColor rgb="FFC27BA0"/>
      </patternFill>
    </fill>
    <fill>
      <patternFill patternType="solid">
        <fgColor rgb="FFC5E0B3"/>
        <bgColor rgb="FFC5E0B3"/>
      </patternFill>
    </fill>
    <fill>
      <patternFill patternType="solid">
        <fgColor rgb="FFFFF2CC"/>
        <bgColor rgb="FFFFF2CC"/>
      </patternFill>
    </fill>
    <fill>
      <patternFill patternType="solid">
        <fgColor rgb="FF0CCC66"/>
        <bgColor rgb="FF0CCC66"/>
      </patternFill>
    </fill>
    <fill>
      <patternFill patternType="solid">
        <fgColor rgb="FFFF9900"/>
        <bgColor rgb="FFFF9900"/>
      </patternFill>
    </fill>
    <fill>
      <patternFill patternType="solid">
        <fgColor rgb="FFEAD1DC"/>
        <bgColor rgb="FFEAD1DC"/>
      </patternFill>
    </fill>
    <fill>
      <patternFill patternType="solid">
        <fgColor rgb="FFFF00FF"/>
        <bgColor rgb="FFFF00FF"/>
      </patternFill>
    </fill>
    <fill>
      <patternFill patternType="solid">
        <fgColor rgb="FFFFD966"/>
        <bgColor rgb="FFFFD966"/>
      </patternFill>
    </fill>
    <fill>
      <patternFill patternType="solid">
        <fgColor rgb="FFEBEFF1"/>
        <bgColor rgb="FFEBEFF1"/>
      </patternFill>
    </fill>
    <fill>
      <patternFill patternType="solid">
        <fgColor rgb="FF00FF00"/>
        <bgColor rgb="FF00FF00"/>
      </patternFill>
    </fill>
    <fill>
      <patternFill patternType="solid">
        <fgColor rgb="FFF4CCCC"/>
        <bgColor rgb="FFF4CCCC"/>
      </patternFill>
    </fill>
    <fill>
      <patternFill patternType="solid">
        <fgColor rgb="FFFFE599"/>
        <bgColor rgb="FFFFE599"/>
      </patternFill>
    </fill>
    <fill>
      <patternFill patternType="solid">
        <fgColor rgb="FF00FFFF"/>
        <bgColor rgb="FF00FFFF"/>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bottom/>
      <diagonal/>
    </border>
    <border>
      <left/>
      <right style="thin">
        <color auto="1"/>
      </right>
      <top style="thin">
        <color auto="1"/>
      </top>
      <bottom/>
      <diagonal/>
    </border>
    <border>
      <left style="thin">
        <color rgb="FF000000"/>
      </left>
      <right/>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indexed="64"/>
      </left>
      <right/>
      <top/>
      <bottom/>
      <diagonal/>
    </border>
    <border>
      <left/>
      <right style="thin">
        <color rgb="FF000000"/>
      </right>
      <top/>
      <bottom style="thin">
        <color rgb="FF000000"/>
      </bottom>
      <diagonal/>
    </border>
    <border>
      <left/>
      <right style="thin">
        <color indexed="64"/>
      </right>
      <top/>
      <bottom/>
      <diagonal/>
    </border>
    <border>
      <left/>
      <right style="thin">
        <color rgb="FF000000"/>
      </right>
      <top/>
      <bottom/>
      <diagonal/>
    </border>
  </borders>
  <cellStyleXfs count="11">
    <xf numFmtId="0" fontId="0" fillId="0" borderId="0"/>
    <xf numFmtId="43"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0" fontId="60" fillId="0" borderId="0"/>
    <xf numFmtId="0" fontId="103" fillId="0" borderId="0"/>
    <xf numFmtId="0" fontId="68" fillId="0" borderId="0"/>
    <xf numFmtId="0" fontId="68" fillId="0" borderId="0"/>
    <xf numFmtId="0" fontId="28" fillId="0" borderId="0"/>
    <xf numFmtId="9" fontId="60" fillId="0" borderId="0" applyFont="0" applyFill="0" applyBorder="0" applyAlignment="0" applyProtection="0"/>
    <xf numFmtId="43" fontId="60" fillId="0" borderId="0" applyFont="0" applyFill="0" applyBorder="0" applyAlignment="0" applyProtection="0"/>
  </cellStyleXfs>
  <cellXfs count="1669">
    <xf numFmtId="0" fontId="0" fillId="0" borderId="0" xfId="0"/>
    <xf numFmtId="0" fontId="3" fillId="0" borderId="0" xfId="0" applyFont="1"/>
    <xf numFmtId="0" fontId="2" fillId="3" borderId="1" xfId="0" applyFont="1" applyFill="1" applyBorder="1" applyAlignment="1">
      <alignment horizontal="center" vertical="center" textRotation="90" wrapText="1"/>
    </xf>
    <xf numFmtId="0" fontId="2" fillId="0" borderId="1" xfId="0" applyFont="1" applyFill="1" applyBorder="1" applyAlignment="1">
      <alignment horizontal="center" vertical="center" textRotation="90"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left" vertical="top" wrapText="1"/>
    </xf>
    <xf numFmtId="164" fontId="2" fillId="0" borderId="1" xfId="0" applyNumberFormat="1" applyFont="1" applyFill="1" applyBorder="1" applyAlignment="1">
      <alignment horizontal="right" vertical="top" wrapText="1"/>
    </xf>
    <xf numFmtId="0" fontId="2" fillId="0" borderId="1" xfId="0" applyFont="1" applyFill="1" applyBorder="1" applyAlignment="1">
      <alignment vertical="center" wrapText="1"/>
    </xf>
    <xf numFmtId="49" fontId="2" fillId="0" borderId="1" xfId="0" applyNumberFormat="1" applyFont="1" applyFill="1" applyBorder="1" applyAlignment="1">
      <alignment horizontal="right" vertical="top" wrapText="1"/>
    </xf>
    <xf numFmtId="0" fontId="2" fillId="0" borderId="1" xfId="0" applyFont="1" applyFill="1" applyBorder="1" applyAlignment="1">
      <alignment horizontal="left" vertical="top" wrapText="1"/>
    </xf>
    <xf numFmtId="0" fontId="4" fillId="0" borderId="1" xfId="0"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0" fontId="5" fillId="0" borderId="1" xfId="0" applyFont="1" applyFill="1" applyBorder="1" applyAlignment="1">
      <alignment vertical="center" wrapText="1"/>
    </xf>
    <xf numFmtId="165" fontId="5" fillId="0" borderId="1" xfId="1" applyNumberFormat="1" applyFont="1" applyFill="1" applyBorder="1" applyAlignment="1">
      <alignment horizontal="center" vertical="center" wrapText="1"/>
    </xf>
    <xf numFmtId="166" fontId="5" fillId="0" borderId="1" xfId="1" applyNumberFormat="1" applyFont="1" applyFill="1" applyBorder="1" applyAlignment="1">
      <alignment vertical="center" wrapText="1"/>
    </xf>
    <xf numFmtId="0" fontId="6" fillId="0" borderId="6" xfId="0"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top" wrapText="1"/>
    </xf>
    <xf numFmtId="0" fontId="2" fillId="0" borderId="1" xfId="0" applyFont="1" applyFill="1" applyBorder="1" applyAlignment="1">
      <alignment vertical="top" wrapText="1"/>
    </xf>
    <xf numFmtId="0" fontId="3" fillId="0" borderId="1" xfId="0" applyFont="1" applyFill="1" applyBorder="1" applyAlignment="1">
      <alignment vertical="top" wrapText="1"/>
    </xf>
    <xf numFmtId="0" fontId="3" fillId="0" borderId="1" xfId="0" applyFont="1" applyFill="1" applyBorder="1"/>
    <xf numFmtId="0" fontId="3" fillId="0" borderId="0" xfId="0" applyFont="1" applyFill="1" applyAlignment="1">
      <alignment horizontal="left" vertical="top" wrapText="1"/>
    </xf>
    <xf numFmtId="0" fontId="3" fillId="0" borderId="1" xfId="0" applyFont="1" applyBorder="1"/>
    <xf numFmtId="166" fontId="9" fillId="0" borderId="1" xfId="1" applyNumberFormat="1" applyFont="1" applyBorder="1" applyAlignment="1">
      <alignment vertical="center" wrapText="1"/>
    </xf>
    <xf numFmtId="0" fontId="5" fillId="0" borderId="1" xfId="0" applyFont="1" applyBorder="1" applyAlignment="1">
      <alignment vertical="center" wrapText="1"/>
    </xf>
    <xf numFmtId="0" fontId="9" fillId="0" borderId="1" xfId="0" applyFont="1" applyBorder="1" applyAlignment="1">
      <alignment vertical="center" wrapText="1"/>
    </xf>
    <xf numFmtId="164" fontId="2" fillId="3" borderId="1" xfId="0" applyNumberFormat="1" applyFont="1" applyFill="1" applyBorder="1" applyAlignment="1">
      <alignment horizontal="right" vertical="top" wrapText="1"/>
    </xf>
    <xf numFmtId="0" fontId="10" fillId="0" borderId="1" xfId="0" applyFont="1" applyBorder="1"/>
    <xf numFmtId="166" fontId="9" fillId="0" borderId="1" xfId="1" applyNumberFormat="1" applyFont="1" applyFill="1" applyBorder="1" applyAlignment="1">
      <alignment vertical="center" wrapText="1"/>
    </xf>
    <xf numFmtId="0" fontId="5" fillId="0" borderId="1" xfId="0" applyFont="1" applyBorder="1" applyAlignment="1">
      <alignment horizontal="center" vertical="center"/>
    </xf>
    <xf numFmtId="0" fontId="3" fillId="3" borderId="1" xfId="0" applyFont="1" applyFill="1" applyBorder="1" applyAlignment="1">
      <alignment horizontal="left" vertical="top" wrapText="1"/>
    </xf>
    <xf numFmtId="0" fontId="12" fillId="5" borderId="1" xfId="0" applyFont="1" applyFill="1" applyBorder="1" applyAlignment="1">
      <alignment horizontal="left" vertical="center" wrapText="1"/>
    </xf>
    <xf numFmtId="0" fontId="3" fillId="3" borderId="1" xfId="0" applyFont="1" applyFill="1" applyBorder="1" applyAlignment="1">
      <alignment horizontal="center" vertical="top" wrapText="1"/>
    </xf>
    <xf numFmtId="164" fontId="2" fillId="5" borderId="1" xfId="0" applyNumberFormat="1" applyFont="1" applyFill="1" applyBorder="1" applyAlignment="1">
      <alignment horizontal="center" vertical="center" wrapText="1"/>
    </xf>
    <xf numFmtId="0" fontId="3" fillId="5" borderId="1" xfId="0" applyFont="1" applyFill="1" applyBorder="1" applyAlignment="1">
      <alignment horizontal="center" vertical="center"/>
    </xf>
    <xf numFmtId="0" fontId="3" fillId="0" borderId="1" xfId="0" applyFont="1" applyBorder="1" applyAlignment="1">
      <alignment wrapText="1"/>
    </xf>
    <xf numFmtId="0" fontId="3" fillId="5" borderId="1" xfId="0" applyFont="1" applyFill="1" applyBorder="1" applyAlignment="1">
      <alignment wrapText="1"/>
    </xf>
    <xf numFmtId="0" fontId="13" fillId="5" borderId="1" xfId="0" applyFont="1" applyFill="1" applyBorder="1" applyAlignment="1">
      <alignment horizontal="left" vertical="center" wrapText="1"/>
    </xf>
    <xf numFmtId="164" fontId="2" fillId="0" borderId="1" xfId="0" applyNumberFormat="1" applyFont="1" applyBorder="1" applyAlignment="1">
      <alignment horizontal="center" vertical="center" wrapText="1"/>
    </xf>
    <xf numFmtId="0" fontId="3" fillId="5" borderId="1" xfId="0" applyFont="1" applyFill="1" applyBorder="1"/>
    <xf numFmtId="0" fontId="12"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164" fontId="2" fillId="0" borderId="1" xfId="0" applyNumberFormat="1" applyFont="1" applyFill="1" applyBorder="1" applyAlignment="1">
      <alignment horizontal="center" vertical="center" wrapText="1"/>
    </xf>
    <xf numFmtId="0" fontId="3" fillId="0" borderId="1" xfId="0" applyFont="1" applyFill="1" applyBorder="1" applyAlignment="1">
      <alignment wrapText="1"/>
    </xf>
    <xf numFmtId="0" fontId="14" fillId="0" borderId="1" xfId="0" applyFont="1" applyFill="1" applyBorder="1" applyAlignment="1">
      <alignment horizontal="left" vertical="center" wrapText="1"/>
    </xf>
    <xf numFmtId="0" fontId="14" fillId="5"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43" fontId="3" fillId="0" borderId="1" xfId="0" applyNumberFormat="1" applyFont="1" applyBorder="1"/>
    <xf numFmtId="0" fontId="3" fillId="0" borderId="1" xfId="0" applyFont="1" applyBorder="1" applyAlignment="1">
      <alignment vertical="center" wrapText="1"/>
    </xf>
    <xf numFmtId="0" fontId="5" fillId="6" borderId="1" xfId="0" applyFont="1" applyFill="1" applyBorder="1" applyAlignment="1">
      <alignment horizontal="center" vertical="center"/>
    </xf>
    <xf numFmtId="0" fontId="3" fillId="6" borderId="1" xfId="0" applyFont="1" applyFill="1" applyBorder="1" applyAlignment="1">
      <alignment vertical="center" wrapText="1"/>
    </xf>
    <xf numFmtId="0" fontId="2" fillId="6" borderId="0" xfId="0" applyFont="1" applyFill="1" applyAlignment="1">
      <alignment horizontal="left" vertical="center" wrapText="1"/>
    </xf>
    <xf numFmtId="0" fontId="3" fillId="6" borderId="1" xfId="0" applyFont="1" applyFill="1" applyBorder="1" applyAlignment="1">
      <alignment horizontal="center" vertical="center" wrapText="1"/>
    </xf>
    <xf numFmtId="0" fontId="3" fillId="6" borderId="1" xfId="0" applyFont="1" applyFill="1" applyBorder="1" applyAlignment="1">
      <alignment horizontal="center" vertical="top" wrapText="1"/>
    </xf>
    <xf numFmtId="164" fontId="2" fillId="6" borderId="1" xfId="0" applyNumberFormat="1" applyFont="1" applyFill="1" applyBorder="1" applyAlignment="1">
      <alignment horizontal="center" vertical="center" wrapText="1"/>
    </xf>
    <xf numFmtId="0" fontId="2" fillId="0" borderId="1" xfId="0" applyFont="1" applyBorder="1" applyAlignment="1">
      <alignment vertical="center" wrapText="1"/>
    </xf>
    <xf numFmtId="0" fontId="11" fillId="7" borderId="1" xfId="0" applyFont="1" applyFill="1" applyBorder="1" applyAlignment="1">
      <alignment vertical="center"/>
    </xf>
    <xf numFmtId="0" fontId="3" fillId="7" borderId="1" xfId="0" applyFont="1" applyFill="1" applyBorder="1"/>
    <xf numFmtId="164" fontId="11" fillId="7" borderId="1" xfId="0" applyNumberFormat="1" applyFont="1" applyFill="1" applyBorder="1" applyAlignment="1">
      <alignment vertical="center"/>
    </xf>
    <xf numFmtId="167" fontId="11" fillId="7" borderId="1" xfId="0" applyNumberFormat="1" applyFont="1" applyFill="1" applyBorder="1" applyAlignment="1">
      <alignment vertical="center"/>
    </xf>
    <xf numFmtId="0" fontId="11" fillId="7" borderId="1" xfId="0" applyFont="1" applyFill="1" applyBorder="1"/>
    <xf numFmtId="164" fontId="16" fillId="7" borderId="1" xfId="0" applyNumberFormat="1" applyFont="1" applyFill="1" applyBorder="1" applyAlignment="1">
      <alignment horizontal="right" vertical="center" wrapText="1"/>
    </xf>
    <xf numFmtId="0" fontId="3" fillId="0" borderId="1" xfId="0" applyFont="1" applyBorder="1" applyAlignment="1">
      <alignment horizontal="center" vertical="center"/>
    </xf>
    <xf numFmtId="0" fontId="12" fillId="0" borderId="1" xfId="0" applyFont="1" applyFill="1" applyBorder="1" applyAlignment="1">
      <alignment vertical="center" wrapText="1"/>
    </xf>
    <xf numFmtId="0" fontId="13" fillId="0" borderId="1" xfId="0" applyFont="1" applyFill="1" applyBorder="1" applyAlignment="1">
      <alignment vertical="center" wrapText="1"/>
    </xf>
    <xf numFmtId="0" fontId="11" fillId="0" borderId="1" xfId="0" applyFont="1" applyFill="1" applyBorder="1" applyAlignment="1">
      <alignment vertical="center"/>
    </xf>
    <xf numFmtId="164" fontId="11" fillId="0" borderId="1" xfId="0" applyNumberFormat="1" applyFont="1" applyFill="1" applyBorder="1" applyAlignment="1">
      <alignment vertical="center"/>
    </xf>
    <xf numFmtId="0" fontId="11" fillId="0" borderId="1" xfId="0" applyFont="1" applyFill="1" applyBorder="1"/>
    <xf numFmtId="164" fontId="16" fillId="0" borderId="1" xfId="0" applyNumberFormat="1" applyFont="1" applyFill="1" applyBorder="1" applyAlignment="1">
      <alignment horizontal="right" vertical="center" wrapText="1"/>
    </xf>
    <xf numFmtId="0" fontId="3" fillId="0" borderId="6" xfId="0" applyFont="1" applyFill="1" applyBorder="1"/>
    <xf numFmtId="0" fontId="3" fillId="0" borderId="7" xfId="0" applyFont="1" applyFill="1" applyBorder="1"/>
    <xf numFmtId="0" fontId="5" fillId="0" borderId="1" xfId="0" applyFont="1" applyFill="1" applyBorder="1" applyAlignment="1">
      <alignment horizontal="left" vertical="center" wrapText="1"/>
    </xf>
    <xf numFmtId="164" fontId="5" fillId="0" borderId="1" xfId="0" applyNumberFormat="1" applyFont="1" applyFill="1" applyBorder="1" applyAlignment="1">
      <alignment horizontal="center" vertical="center"/>
    </xf>
    <xf numFmtId="0" fontId="3" fillId="0" borderId="1" xfId="0" applyFont="1" applyFill="1" applyBorder="1" applyAlignment="1">
      <alignment vertical="center" wrapText="1"/>
    </xf>
    <xf numFmtId="0" fontId="3" fillId="0" borderId="1" xfId="0" applyFont="1" applyFill="1" applyBorder="1" applyAlignment="1">
      <alignment vertical="center"/>
    </xf>
    <xf numFmtId="0" fontId="5" fillId="0" borderId="1" xfId="0" applyFont="1" applyFill="1" applyBorder="1" applyAlignment="1">
      <alignment vertical="center"/>
    </xf>
    <xf numFmtId="164" fontId="5" fillId="0" borderId="1" xfId="0" applyNumberFormat="1" applyFont="1" applyFill="1" applyBorder="1" applyAlignment="1">
      <alignment vertical="center"/>
    </xf>
    <xf numFmtId="43" fontId="5" fillId="0" borderId="1" xfId="0" applyNumberFormat="1" applyFont="1" applyFill="1" applyBorder="1" applyAlignment="1">
      <alignment vertical="center"/>
    </xf>
    <xf numFmtId="0" fontId="3" fillId="0" borderId="0" xfId="0" applyFont="1" applyFill="1"/>
    <xf numFmtId="0" fontId="3" fillId="0" borderId="2" xfId="0" applyFont="1" applyBorder="1"/>
    <xf numFmtId="0" fontId="5" fillId="0" borderId="2" xfId="0" applyFont="1" applyFill="1" applyBorder="1" applyAlignment="1">
      <alignment vertical="center"/>
    </xf>
    <xf numFmtId="0" fontId="3" fillId="0" borderId="2" xfId="0" applyFont="1" applyFill="1" applyBorder="1"/>
    <xf numFmtId="0" fontId="5" fillId="0" borderId="2" xfId="0" applyFont="1" applyFill="1" applyBorder="1"/>
    <xf numFmtId="0" fontId="17" fillId="3" borderId="1" xfId="0" applyFont="1" applyFill="1" applyBorder="1" applyAlignment="1">
      <alignment horizontal="center" vertical="center" wrapText="1"/>
    </xf>
    <xf numFmtId="0" fontId="18" fillId="0" borderId="1" xfId="0" applyFont="1" applyFill="1" applyBorder="1" applyAlignment="1" applyProtection="1">
      <alignment horizontal="center" vertical="center" wrapText="1"/>
    </xf>
    <xf numFmtId="0" fontId="0" fillId="5" borderId="1" xfId="0" applyFill="1" applyBorder="1" applyAlignment="1">
      <alignment horizontal="center" vertical="center" wrapText="1"/>
    </xf>
    <xf numFmtId="0" fontId="0" fillId="0" borderId="1" xfId="0" applyBorder="1" applyAlignment="1">
      <alignment horizontal="center" vertical="center"/>
    </xf>
    <xf numFmtId="0" fontId="20" fillId="5" borderId="1" xfId="0" applyFont="1" applyFill="1" applyBorder="1" applyAlignment="1">
      <alignment horizontal="center" vertical="center" wrapText="1"/>
    </xf>
    <xf numFmtId="0" fontId="0" fillId="0" borderId="1" xfId="0" applyFill="1" applyBorder="1" applyAlignment="1">
      <alignment horizontal="center" vertical="center"/>
    </xf>
    <xf numFmtId="0" fontId="3" fillId="0" borderId="4" xfId="0" applyFont="1" applyFill="1" applyBorder="1" applyAlignment="1">
      <alignment horizontal="center" vertical="center" wrapText="1"/>
    </xf>
    <xf numFmtId="0" fontId="0" fillId="8" borderId="1" xfId="0" applyFill="1" applyBorder="1" applyAlignment="1">
      <alignment horizontal="center" vertical="center" wrapText="1"/>
    </xf>
    <xf numFmtId="0" fontId="18" fillId="8" borderId="1" xfId="0" applyFont="1" applyFill="1" applyBorder="1" applyAlignment="1" applyProtection="1">
      <alignment horizontal="center" vertical="center" wrapText="1"/>
    </xf>
    <xf numFmtId="0" fontId="18" fillId="3" borderId="1" xfId="0" applyFont="1" applyFill="1" applyBorder="1" applyAlignment="1" applyProtection="1">
      <alignment horizontal="center" vertical="center" wrapText="1"/>
    </xf>
    <xf numFmtId="0" fontId="0" fillId="0" borderId="1" xfId="0" applyBorder="1" applyAlignment="1">
      <alignment horizontal="center" vertical="center" wrapText="1"/>
    </xf>
    <xf numFmtId="0" fontId="3" fillId="0" borderId="4" xfId="0" applyFont="1" applyFill="1" applyBorder="1" applyAlignment="1">
      <alignment horizontal="left" vertical="top" wrapText="1"/>
    </xf>
    <xf numFmtId="0" fontId="0" fillId="8" borderId="4" xfId="0" applyFill="1" applyBorder="1" applyAlignment="1">
      <alignment horizontal="center" vertical="center" wrapText="1"/>
    </xf>
    <xf numFmtId="0" fontId="0" fillId="0" borderId="1" xfId="0" applyFill="1" applyBorder="1" applyAlignment="1">
      <alignment horizontal="center" vertical="center" wrapText="1"/>
    </xf>
    <xf numFmtId="0" fontId="3" fillId="3" borderId="0" xfId="0" applyFont="1" applyFill="1"/>
    <xf numFmtId="0" fontId="0" fillId="0" borderId="0" xfId="0" applyAlignment="1">
      <alignment vertical="center"/>
    </xf>
    <xf numFmtId="0" fontId="23" fillId="2" borderId="1" xfId="0" applyFont="1" applyFill="1" applyBorder="1" applyAlignment="1">
      <alignment horizontal="center" vertical="center" textRotation="90" wrapText="1"/>
    </xf>
    <xf numFmtId="0" fontId="23" fillId="5" borderId="1" xfId="0" applyFont="1" applyFill="1" applyBorder="1" applyAlignment="1">
      <alignment horizontal="center" vertical="center" textRotation="90" wrapText="1"/>
    </xf>
    <xf numFmtId="0" fontId="23" fillId="9" borderId="1" xfId="0" applyFont="1" applyFill="1" applyBorder="1" applyAlignment="1">
      <alignment horizontal="center" vertical="center" textRotation="90" wrapText="1"/>
    </xf>
    <xf numFmtId="49" fontId="23" fillId="2" borderId="1" xfId="0" applyNumberFormat="1" applyFont="1" applyFill="1" applyBorder="1" applyAlignment="1">
      <alignment horizontal="center" vertical="center" textRotation="90" wrapText="1"/>
    </xf>
    <xf numFmtId="0" fontId="23" fillId="7"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24" fillId="5" borderId="1" xfId="0" applyFont="1" applyFill="1" applyBorder="1" applyAlignment="1">
      <alignment horizontal="center" vertical="center" wrapText="1"/>
    </xf>
    <xf numFmtId="0" fontId="24" fillId="9" borderId="1" xfId="0" applyFont="1" applyFill="1" applyBorder="1" applyAlignment="1">
      <alignment horizontal="center" vertical="center" wrapText="1"/>
    </xf>
    <xf numFmtId="49" fontId="24" fillId="0" borderId="1" xfId="0" applyNumberFormat="1" applyFont="1" applyBorder="1" applyAlignment="1">
      <alignment horizontal="center" vertical="center" wrapText="1"/>
    </xf>
    <xf numFmtId="0" fontId="24" fillId="7" borderId="1" xfId="0" applyFont="1" applyFill="1" applyBorder="1" applyAlignment="1">
      <alignment horizontal="center" vertical="center" wrapText="1"/>
    </xf>
    <xf numFmtId="0" fontId="25" fillId="3" borderId="1" xfId="0" applyFont="1" applyFill="1" applyBorder="1" applyAlignment="1">
      <alignment horizontal="right" vertical="center"/>
    </xf>
    <xf numFmtId="0" fontId="26" fillId="3" borderId="1" xfId="0" applyFont="1" applyFill="1" applyBorder="1" applyAlignment="1">
      <alignment horizontal="left" vertical="center" wrapText="1"/>
    </xf>
    <xf numFmtId="0" fontId="0" fillId="3" borderId="1" xfId="0" applyFont="1" applyFill="1" applyBorder="1" applyAlignment="1">
      <alignment horizontal="left" vertical="center" wrapText="1"/>
    </xf>
    <xf numFmtId="0" fontId="27" fillId="3" borderId="1" xfId="0" applyFont="1" applyFill="1" applyBorder="1" applyAlignment="1">
      <alignment vertical="center" wrapText="1"/>
    </xf>
    <xf numFmtId="0" fontId="29" fillId="3" borderId="4" xfId="0" applyFont="1" applyFill="1" applyBorder="1" applyAlignment="1">
      <alignment horizontal="left" vertical="center" wrapText="1"/>
    </xf>
    <xf numFmtId="166" fontId="25" fillId="3" borderId="1" xfId="2" applyNumberFormat="1" applyFont="1" applyFill="1" applyBorder="1" applyAlignment="1">
      <alignment horizontal="right" vertical="center"/>
    </xf>
    <xf numFmtId="166" fontId="30" fillId="3" borderId="1" xfId="2" applyNumberFormat="1" applyFont="1" applyFill="1" applyBorder="1" applyAlignment="1">
      <alignment horizontal="right" vertical="center"/>
    </xf>
    <xf numFmtId="49" fontId="25" fillId="3" borderId="1" xfId="2" applyNumberFormat="1" applyFont="1" applyFill="1" applyBorder="1" applyAlignment="1">
      <alignment horizontal="right" vertical="center"/>
    </xf>
    <xf numFmtId="0" fontId="25" fillId="3" borderId="1" xfId="0" applyFont="1" applyFill="1" applyBorder="1" applyAlignment="1">
      <alignment vertical="center" wrapText="1"/>
    </xf>
    <xf numFmtId="0" fontId="25" fillId="3" borderId="1" xfId="0" applyFont="1" applyFill="1" applyBorder="1" applyAlignment="1">
      <alignment vertical="center"/>
    </xf>
    <xf numFmtId="0" fontId="26" fillId="3" borderId="4" xfId="0" applyFont="1" applyFill="1" applyBorder="1" applyAlignment="1">
      <alignment horizontal="left" vertical="center" wrapText="1"/>
    </xf>
    <xf numFmtId="0" fontId="31" fillId="3" borderId="1" xfId="0" applyFont="1" applyFill="1" applyBorder="1" applyAlignment="1">
      <alignment horizontal="left" vertical="center" wrapText="1"/>
    </xf>
    <xf numFmtId="0" fontId="26" fillId="0" borderId="7" xfId="0" applyFont="1" applyBorder="1" applyAlignment="1">
      <alignment horizontal="left" vertical="center" wrapText="1"/>
    </xf>
    <xf numFmtId="0" fontId="0" fillId="0" borderId="1" xfId="0" applyFont="1" applyBorder="1" applyAlignment="1">
      <alignment horizontal="left" vertical="center" wrapText="1"/>
    </xf>
    <xf numFmtId="0" fontId="25" fillId="0" borderId="6" xfId="0" applyFont="1" applyBorder="1" applyAlignment="1">
      <alignment horizontal="left" vertical="center" wrapText="1"/>
    </xf>
    <xf numFmtId="0" fontId="29" fillId="3" borderId="1" xfId="0" applyFont="1" applyFill="1" applyBorder="1" applyAlignment="1">
      <alignment horizontal="left" vertical="center" wrapText="1"/>
    </xf>
    <xf numFmtId="0" fontId="25" fillId="0" borderId="1" xfId="0" applyFont="1" applyBorder="1" applyAlignment="1">
      <alignment vertical="center" wrapText="1"/>
    </xf>
    <xf numFmtId="166" fontId="25" fillId="0" borderId="1" xfId="2" applyNumberFormat="1" applyFont="1" applyBorder="1" applyAlignment="1">
      <alignment horizontal="right" vertical="center"/>
    </xf>
    <xf numFmtId="0" fontId="32" fillId="0" borderId="1" xfId="0" applyFont="1" applyBorder="1" applyAlignment="1">
      <alignment horizontal="center" vertical="center"/>
    </xf>
    <xf numFmtId="166" fontId="30" fillId="0" borderId="1" xfId="2" applyNumberFormat="1" applyFont="1" applyBorder="1" applyAlignment="1">
      <alignment horizontal="right" vertical="center"/>
    </xf>
    <xf numFmtId="0" fontId="33" fillId="3" borderId="1" xfId="0" applyFont="1" applyFill="1" applyBorder="1" applyAlignment="1">
      <alignment vertical="center" wrapText="1"/>
    </xf>
    <xf numFmtId="0" fontId="27" fillId="0" borderId="1" xfId="0" applyFont="1" applyBorder="1" applyAlignment="1">
      <alignment vertical="center" wrapText="1"/>
    </xf>
    <xf numFmtId="0" fontId="34" fillId="10" borderId="10" xfId="0" applyFont="1" applyFill="1" applyBorder="1" applyAlignment="1">
      <alignment vertical="center" wrapText="1"/>
    </xf>
    <xf numFmtId="0" fontId="28" fillId="0" borderId="1" xfId="0" applyFont="1" applyBorder="1" applyAlignment="1">
      <alignment vertical="center" wrapText="1"/>
    </xf>
    <xf numFmtId="0" fontId="28" fillId="10" borderId="10" xfId="0" applyFont="1" applyFill="1" applyBorder="1" applyAlignment="1">
      <alignment vertical="center" wrapText="1"/>
    </xf>
    <xf numFmtId="0" fontId="28" fillId="10" borderId="1" xfId="0" applyFont="1" applyFill="1" applyBorder="1" applyAlignment="1">
      <alignment vertical="center" wrapText="1"/>
    </xf>
    <xf numFmtId="0" fontId="28" fillId="0" borderId="2" xfId="0" applyFont="1" applyBorder="1" applyAlignment="1">
      <alignment vertical="center" wrapText="1"/>
    </xf>
    <xf numFmtId="0" fontId="12" fillId="0" borderId="0" xfId="0" applyFont="1" applyAlignment="1">
      <alignment vertical="center" wrapText="1"/>
    </xf>
    <xf numFmtId="0" fontId="35" fillId="3" borderId="1" xfId="0" applyFont="1" applyFill="1" applyBorder="1" applyAlignment="1">
      <alignment horizontal="left" vertical="center" wrapText="1"/>
    </xf>
    <xf numFmtId="0" fontId="0" fillId="0" borderId="4" xfId="0" applyFont="1" applyBorder="1" applyAlignment="1">
      <alignment horizontal="left" vertical="center" wrapText="1"/>
    </xf>
    <xf numFmtId="0" fontId="28" fillId="10" borderId="11" xfId="0" applyFont="1" applyFill="1" applyBorder="1" applyAlignment="1">
      <alignment vertical="center" wrapText="1"/>
    </xf>
    <xf numFmtId="0" fontId="28" fillId="10" borderId="12" xfId="0" applyFont="1" applyFill="1" applyBorder="1" applyAlignment="1">
      <alignment vertical="center" wrapText="1"/>
    </xf>
    <xf numFmtId="0" fontId="28" fillId="10" borderId="13" xfId="0" applyFont="1" applyFill="1" applyBorder="1" applyAlignment="1">
      <alignment vertical="center" wrapText="1"/>
    </xf>
    <xf numFmtId="0" fontId="37" fillId="3" borderId="1" xfId="0" applyFont="1" applyFill="1" applyBorder="1" applyAlignment="1">
      <alignment horizontal="left" vertical="center" wrapText="1"/>
    </xf>
    <xf numFmtId="166" fontId="30" fillId="5" borderId="1" xfId="2" applyNumberFormat="1" applyFont="1" applyFill="1" applyBorder="1" applyAlignment="1">
      <alignment horizontal="right" vertical="center"/>
    </xf>
    <xf numFmtId="166" fontId="30" fillId="9" borderId="1" xfId="2" applyNumberFormat="1" applyFont="1" applyFill="1" applyBorder="1" applyAlignment="1">
      <alignment horizontal="right" vertical="center"/>
    </xf>
    <xf numFmtId="166" fontId="30" fillId="7" borderId="1" xfId="2" applyNumberFormat="1" applyFont="1" applyFill="1" applyBorder="1" applyAlignment="1">
      <alignment horizontal="right" vertical="center"/>
    </xf>
    <xf numFmtId="0" fontId="0" fillId="3" borderId="0" xfId="0" applyFill="1" applyAlignment="1">
      <alignment vertical="center"/>
    </xf>
    <xf numFmtId="49" fontId="25" fillId="0" borderId="1" xfId="2" applyNumberFormat="1" applyFont="1" applyBorder="1" applyAlignment="1">
      <alignment horizontal="right" vertical="center"/>
    </xf>
    <xf numFmtId="0" fontId="25" fillId="0" borderId="1" xfId="0" applyFont="1" applyBorder="1" applyAlignment="1">
      <alignment horizontal="right" vertical="center"/>
    </xf>
    <xf numFmtId="166" fontId="25" fillId="11" borderId="1" xfId="2" applyNumberFormat="1" applyFont="1" applyFill="1" applyBorder="1" applyAlignment="1">
      <alignment horizontal="right" vertical="center"/>
    </xf>
    <xf numFmtId="166" fontId="30" fillId="5" borderId="1" xfId="2" applyNumberFormat="1" applyFont="1" applyFill="1" applyBorder="1" applyAlignment="1">
      <alignment horizontal="left" vertical="center"/>
    </xf>
    <xf numFmtId="0" fontId="25" fillId="0" borderId="1" xfId="0" applyFont="1" applyBorder="1" applyAlignment="1">
      <alignment horizontal="left" vertical="center" wrapText="1"/>
    </xf>
    <xf numFmtId="0" fontId="25" fillId="0" borderId="1" xfId="0" applyFont="1" applyBorder="1" applyAlignment="1">
      <alignment vertical="center"/>
    </xf>
    <xf numFmtId="0" fontId="39" fillId="0" borderId="1" xfId="0" applyFont="1" applyBorder="1" applyAlignment="1">
      <alignment horizontal="right" vertical="center"/>
    </xf>
    <xf numFmtId="166" fontId="39" fillId="0" borderId="1" xfId="2" applyNumberFormat="1" applyFont="1" applyBorder="1" applyAlignment="1">
      <alignment horizontal="right" vertical="center"/>
    </xf>
    <xf numFmtId="166" fontId="39" fillId="5" borderId="1" xfId="2" applyNumberFormat="1" applyFont="1" applyFill="1" applyBorder="1" applyAlignment="1">
      <alignment horizontal="right" vertical="center"/>
    </xf>
    <xf numFmtId="166" fontId="39" fillId="9" borderId="1" xfId="2" applyNumberFormat="1" applyFont="1" applyFill="1" applyBorder="1" applyAlignment="1">
      <alignment horizontal="right" vertical="center"/>
    </xf>
    <xf numFmtId="49" fontId="39" fillId="0" borderId="1" xfId="2" applyNumberFormat="1" applyFont="1" applyBorder="1" applyAlignment="1">
      <alignment horizontal="right" vertical="center"/>
    </xf>
    <xf numFmtId="166" fontId="39" fillId="7" borderId="1" xfId="2" applyNumberFormat="1" applyFont="1" applyFill="1" applyBorder="1" applyAlignment="1">
      <alignment vertical="center"/>
    </xf>
    <xf numFmtId="0" fontId="39" fillId="0" borderId="1" xfId="0" applyFont="1" applyBorder="1" applyAlignment="1">
      <alignment vertical="center"/>
    </xf>
    <xf numFmtId="166" fontId="39" fillId="11" borderId="1" xfId="0" applyNumberFormat="1" applyFont="1" applyFill="1" applyBorder="1" applyAlignment="1">
      <alignment vertical="center"/>
    </xf>
    <xf numFmtId="0" fontId="40" fillId="0" borderId="0" xfId="0" applyFont="1" applyAlignment="1">
      <alignment vertical="center"/>
    </xf>
    <xf numFmtId="0" fontId="39" fillId="0" borderId="8" xfId="0" applyFont="1" applyBorder="1" applyAlignment="1">
      <alignment horizontal="right" vertical="center"/>
    </xf>
    <xf numFmtId="0" fontId="39" fillId="0" borderId="8" xfId="0" applyFont="1" applyBorder="1" applyAlignment="1">
      <alignment horizontal="center" vertical="center"/>
    </xf>
    <xf numFmtId="166" fontId="39" fillId="0" borderId="8" xfId="2" applyNumberFormat="1" applyFont="1" applyBorder="1" applyAlignment="1">
      <alignment horizontal="right" vertical="center"/>
    </xf>
    <xf numFmtId="166" fontId="39" fillId="5" borderId="8" xfId="2" applyNumberFormat="1" applyFont="1" applyFill="1" applyBorder="1" applyAlignment="1">
      <alignment horizontal="right" vertical="center"/>
    </xf>
    <xf numFmtId="166" fontId="39" fillId="9" borderId="8" xfId="2" applyNumberFormat="1" applyFont="1" applyFill="1" applyBorder="1" applyAlignment="1">
      <alignment horizontal="right" vertical="center"/>
    </xf>
    <xf numFmtId="49" fontId="39" fillId="0" borderId="8" xfId="2" applyNumberFormat="1" applyFont="1" applyBorder="1" applyAlignment="1">
      <alignment horizontal="right" vertical="center"/>
    </xf>
    <xf numFmtId="166" fontId="39" fillId="7" borderId="8" xfId="2" applyNumberFormat="1" applyFont="1" applyFill="1" applyBorder="1" applyAlignment="1">
      <alignment vertical="center"/>
    </xf>
    <xf numFmtId="0" fontId="39" fillId="0" borderId="8" xfId="0" applyFont="1" applyBorder="1" applyAlignment="1">
      <alignment vertical="center"/>
    </xf>
    <xf numFmtId="166" fontId="39" fillId="0" borderId="8" xfId="0" applyNumberFormat="1" applyFont="1" applyBorder="1" applyAlignment="1">
      <alignment vertical="center"/>
    </xf>
    <xf numFmtId="0" fontId="0" fillId="12" borderId="1" xfId="0" applyFill="1" applyBorder="1" applyAlignment="1">
      <alignment vertical="center"/>
    </xf>
    <xf numFmtId="0" fontId="0" fillId="12" borderId="0" xfId="0" applyFill="1" applyAlignment="1">
      <alignment vertical="center"/>
    </xf>
    <xf numFmtId="0" fontId="0" fillId="0" borderId="1" xfId="0" applyBorder="1" applyAlignment="1">
      <alignment vertical="center"/>
    </xf>
    <xf numFmtId="0" fontId="42" fillId="0" borderId="1" xfId="0" applyFont="1" applyBorder="1" applyAlignment="1">
      <alignment vertical="center" wrapText="1"/>
    </xf>
    <xf numFmtId="0" fontId="29" fillId="3" borderId="7" xfId="0" applyFont="1" applyFill="1" applyBorder="1" applyAlignment="1">
      <alignment horizontal="left" vertical="center" wrapText="1"/>
    </xf>
    <xf numFmtId="49" fontId="32" fillId="0" borderId="1" xfId="0" applyNumberFormat="1" applyFont="1" applyBorder="1" applyAlignment="1">
      <alignment horizontal="center" vertical="center"/>
    </xf>
    <xf numFmtId="166" fontId="30" fillId="13" borderId="1" xfId="2" applyNumberFormat="1" applyFont="1" applyFill="1" applyBorder="1" applyAlignment="1">
      <alignment horizontal="right" vertical="center"/>
    </xf>
    <xf numFmtId="0" fontId="26" fillId="0" borderId="15" xfId="0" applyFont="1" applyBorder="1" applyAlignment="1">
      <alignment horizontal="left" vertical="center" wrapText="1"/>
    </xf>
    <xf numFmtId="0" fontId="27" fillId="0" borderId="4" xfId="0" applyFont="1" applyBorder="1" applyAlignment="1">
      <alignment vertical="center" wrapText="1"/>
    </xf>
    <xf numFmtId="0" fontId="25" fillId="0" borderId="7" xfId="0" applyFont="1" applyBorder="1" applyAlignment="1">
      <alignment vertical="center" wrapText="1"/>
    </xf>
    <xf numFmtId="0" fontId="0" fillId="0" borderId="1" xfId="0" applyBorder="1" applyAlignment="1">
      <alignment vertical="center" wrapText="1"/>
    </xf>
    <xf numFmtId="0" fontId="0" fillId="5" borderId="1" xfId="0" applyFill="1" applyBorder="1" applyAlignment="1">
      <alignment vertical="center"/>
    </xf>
    <xf numFmtId="49" fontId="0" fillId="0" borderId="1" xfId="0" applyNumberFormat="1" applyBorder="1" applyAlignment="1">
      <alignment vertical="center"/>
    </xf>
    <xf numFmtId="0" fontId="0" fillId="7" borderId="1" xfId="0" applyFill="1" applyBorder="1" applyAlignment="1">
      <alignment vertical="center"/>
    </xf>
    <xf numFmtId="0" fontId="0" fillId="5" borderId="0" xfId="0" applyFill="1" applyAlignment="1">
      <alignment vertical="center"/>
    </xf>
    <xf numFmtId="0" fontId="0" fillId="9" borderId="0" xfId="0" applyFill="1" applyAlignment="1">
      <alignment vertical="center"/>
    </xf>
    <xf numFmtId="49" fontId="0" fillId="0" borderId="0" xfId="0" applyNumberFormat="1" applyAlignment="1">
      <alignment vertical="center"/>
    </xf>
    <xf numFmtId="0" fontId="0" fillId="7" borderId="0" xfId="0" applyFill="1" applyAlignment="1">
      <alignment vertical="center"/>
    </xf>
    <xf numFmtId="0" fontId="10" fillId="2" borderId="2" xfId="0" applyFont="1" applyFill="1" applyBorder="1" applyAlignment="1">
      <alignment horizontal="center" vertical="center" wrapText="1"/>
    </xf>
    <xf numFmtId="0" fontId="13" fillId="0" borderId="0" xfId="0" applyFont="1" applyAlignment="1">
      <alignment vertical="center"/>
    </xf>
    <xf numFmtId="0" fontId="14" fillId="2" borderId="1" xfId="0" applyFont="1" applyFill="1" applyBorder="1" applyAlignment="1">
      <alignment horizontal="center" vertical="center" textRotation="90" wrapText="1"/>
    </xf>
    <xf numFmtId="0" fontId="14" fillId="9" borderId="1" xfId="0" applyFont="1" applyFill="1" applyBorder="1" applyAlignment="1">
      <alignment horizontal="center" vertical="center" textRotation="90" wrapText="1"/>
    </xf>
    <xf numFmtId="0" fontId="14" fillId="8" borderId="1" xfId="0" applyFont="1" applyFill="1" applyBorder="1" applyAlignment="1">
      <alignment horizontal="center" vertical="center" textRotation="90" wrapText="1"/>
    </xf>
    <xf numFmtId="0" fontId="10" fillId="3" borderId="1" xfId="0" applyFont="1" applyFill="1" applyBorder="1" applyAlignment="1">
      <alignment horizontal="center" vertical="center" textRotation="90" wrapText="1"/>
    </xf>
    <xf numFmtId="0" fontId="10" fillId="14" borderId="1" xfId="0" applyFont="1" applyFill="1" applyBorder="1" applyAlignment="1">
      <alignment horizontal="center" vertical="center" textRotation="90" wrapText="1"/>
    </xf>
    <xf numFmtId="0" fontId="10" fillId="0" borderId="1" xfId="0" applyFont="1" applyBorder="1" applyAlignment="1">
      <alignment horizontal="center" vertical="center" wrapText="1"/>
    </xf>
    <xf numFmtId="0" fontId="44" fillId="9" borderId="1"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14" borderId="1" xfId="0" applyFont="1" applyFill="1" applyBorder="1" applyAlignment="1">
      <alignment horizontal="center" vertical="center" wrapText="1"/>
    </xf>
    <xf numFmtId="0" fontId="46" fillId="3" borderId="1" xfId="0" applyFont="1" applyFill="1" applyBorder="1" applyAlignment="1">
      <alignment horizontal="left" vertical="center" wrapText="1"/>
    </xf>
    <xf numFmtId="0" fontId="47" fillId="3" borderId="1" xfId="0" applyFont="1" applyFill="1" applyBorder="1" applyAlignment="1">
      <alignment horizontal="left" vertical="center" wrapText="1"/>
    </xf>
    <xf numFmtId="166" fontId="44" fillId="3" borderId="1" xfId="2" applyNumberFormat="1" applyFont="1" applyFill="1" applyBorder="1" applyAlignment="1">
      <alignment horizontal="right" vertical="center" wrapText="1"/>
    </xf>
    <xf numFmtId="0" fontId="44" fillId="3" borderId="1" xfId="0" applyFont="1" applyFill="1" applyBorder="1" applyAlignment="1">
      <alignment vertical="center" wrapText="1"/>
    </xf>
    <xf numFmtId="49" fontId="44" fillId="3" borderId="1" xfId="0" applyNumberFormat="1" applyFont="1" applyFill="1" applyBorder="1" applyAlignment="1">
      <alignment horizontal="right" vertical="center" wrapText="1"/>
    </xf>
    <xf numFmtId="0" fontId="13" fillId="3" borderId="0" xfId="0" applyFont="1" applyFill="1" applyAlignment="1">
      <alignment vertical="center"/>
    </xf>
    <xf numFmtId="0" fontId="13" fillId="3" borderId="1" xfId="0" applyFont="1" applyFill="1" applyBorder="1" applyAlignment="1">
      <alignment vertical="center" textRotation="90" wrapText="1"/>
    </xf>
    <xf numFmtId="0" fontId="44" fillId="3" borderId="1" xfId="0" applyFont="1" applyFill="1" applyBorder="1" applyAlignment="1">
      <alignment horizontal="left" vertical="center" wrapText="1"/>
    </xf>
    <xf numFmtId="164" fontId="44" fillId="3" borderId="1" xfId="0" applyNumberFormat="1" applyFont="1" applyFill="1" applyBorder="1" applyAlignment="1">
      <alignment horizontal="right" vertical="center" wrapText="1"/>
    </xf>
    <xf numFmtId="0" fontId="13" fillId="3" borderId="1" xfId="0" applyFont="1" applyFill="1" applyBorder="1" applyAlignment="1">
      <alignment horizontal="right" vertical="center" textRotation="90" wrapText="1"/>
    </xf>
    <xf numFmtId="0" fontId="48" fillId="3" borderId="1" xfId="0" applyFont="1" applyFill="1" applyBorder="1" applyAlignment="1">
      <alignment horizontal="left" vertical="center" wrapText="1"/>
    </xf>
    <xf numFmtId="0" fontId="49" fillId="3" borderId="1" xfId="0" applyFont="1" applyFill="1" applyBorder="1" applyAlignment="1">
      <alignment horizontal="left" vertical="center" wrapText="1"/>
    </xf>
    <xf numFmtId="166" fontId="10" fillId="3" borderId="1" xfId="2" applyNumberFormat="1" applyFont="1" applyFill="1" applyBorder="1" applyAlignment="1">
      <alignment horizontal="right" vertical="center" wrapText="1"/>
    </xf>
    <xf numFmtId="0" fontId="50" fillId="3" borderId="1" xfId="0" applyFont="1" applyFill="1" applyBorder="1" applyAlignment="1">
      <alignment vertical="center" wrapText="1"/>
    </xf>
    <xf numFmtId="0" fontId="48" fillId="3" borderId="7" xfId="0" applyFont="1" applyFill="1" applyBorder="1" applyAlignment="1">
      <alignment horizontal="left" vertical="center" wrapText="1"/>
    </xf>
    <xf numFmtId="0" fontId="47" fillId="3" borderId="8" xfId="0" applyFont="1" applyFill="1" applyBorder="1" applyAlignment="1">
      <alignment horizontal="left" vertical="center" wrapText="1"/>
    </xf>
    <xf numFmtId="0" fontId="48" fillId="5" borderId="1" xfId="0" applyFont="1" applyFill="1" applyBorder="1" applyAlignment="1">
      <alignment horizontal="left" vertical="center" wrapText="1"/>
    </xf>
    <xf numFmtId="0" fontId="13" fillId="3" borderId="1" xfId="0" applyFont="1" applyFill="1" applyBorder="1" applyAlignment="1">
      <alignment vertical="center" wrapText="1"/>
    </xf>
    <xf numFmtId="0" fontId="51" fillId="3" borderId="0" xfId="0" applyFont="1" applyFill="1" applyAlignment="1">
      <alignment vertical="center" wrapText="1"/>
    </xf>
    <xf numFmtId="0" fontId="53" fillId="15" borderId="1" xfId="0" applyFont="1" applyFill="1" applyBorder="1" applyAlignment="1">
      <alignment horizontal="left" vertical="center" wrapText="1"/>
    </xf>
    <xf numFmtId="0" fontId="44" fillId="3" borderId="6" xfId="0" applyFont="1" applyFill="1" applyBorder="1" applyAlignment="1">
      <alignment horizontal="left" vertical="center" wrapText="1"/>
    </xf>
    <xf numFmtId="0" fontId="14" fillId="3" borderId="1" xfId="0" applyFont="1" applyFill="1" applyBorder="1" applyAlignment="1">
      <alignment horizontal="left" vertical="center" wrapText="1"/>
    </xf>
    <xf numFmtId="164" fontId="45" fillId="3" borderId="1" xfId="0" applyNumberFormat="1" applyFont="1" applyFill="1" applyBorder="1" applyAlignment="1">
      <alignment vertical="center" wrapText="1"/>
    </xf>
    <xf numFmtId="0" fontId="45" fillId="3" borderId="1" xfId="0" applyFont="1" applyFill="1" applyBorder="1" applyAlignment="1">
      <alignment vertical="center" wrapText="1"/>
    </xf>
    <xf numFmtId="166" fontId="45" fillId="3" borderId="1" xfId="2" applyNumberFormat="1" applyFont="1" applyFill="1" applyBorder="1" applyAlignment="1">
      <alignment vertical="center" wrapText="1"/>
    </xf>
    <xf numFmtId="166" fontId="45" fillId="3" borderId="1" xfId="0" applyNumberFormat="1" applyFont="1" applyFill="1" applyBorder="1" applyAlignment="1">
      <alignment vertical="center" wrapText="1"/>
    </xf>
    <xf numFmtId="0" fontId="45" fillId="3" borderId="6" xfId="0" applyFont="1" applyFill="1" applyBorder="1" applyAlignment="1">
      <alignment vertical="center" wrapText="1"/>
    </xf>
    <xf numFmtId="0" fontId="10" fillId="3" borderId="6" xfId="0" applyFont="1" applyFill="1" applyBorder="1" applyAlignment="1">
      <alignment horizontal="center" vertical="center" wrapText="1"/>
    </xf>
    <xf numFmtId="166" fontId="45" fillId="3" borderId="6" xfId="2" applyNumberFormat="1" applyFont="1" applyFill="1" applyBorder="1" applyAlignment="1">
      <alignment vertical="center" wrapText="1"/>
    </xf>
    <xf numFmtId="166" fontId="45" fillId="3" borderId="6" xfId="0" applyNumberFormat="1" applyFont="1" applyFill="1" applyBorder="1" applyAlignment="1">
      <alignment vertical="center" wrapText="1"/>
    </xf>
    <xf numFmtId="0" fontId="10" fillId="3" borderId="1" xfId="0" applyFont="1" applyFill="1" applyBorder="1" applyAlignment="1">
      <alignment vertical="center" wrapText="1"/>
    </xf>
    <xf numFmtId="2" fontId="44" fillId="3" borderId="1" xfId="0" applyNumberFormat="1" applyFont="1" applyFill="1" applyBorder="1" applyAlignment="1">
      <alignment horizontal="right" vertical="center" wrapText="1"/>
    </xf>
    <xf numFmtId="0" fontId="13" fillId="3" borderId="1" xfId="0" applyFont="1" applyFill="1" applyBorder="1" applyAlignment="1">
      <alignment horizontal="left" vertical="center" textRotation="90" wrapText="1"/>
    </xf>
    <xf numFmtId="0" fontId="46" fillId="3" borderId="1" xfId="0" applyFont="1" applyFill="1" applyBorder="1" applyAlignment="1">
      <alignment horizontal="left" vertical="center"/>
    </xf>
    <xf numFmtId="0" fontId="10" fillId="3" borderId="1" xfId="0" applyFont="1" applyFill="1" applyBorder="1" applyAlignment="1">
      <alignment vertical="center"/>
    </xf>
    <xf numFmtId="166" fontId="10" fillId="3" borderId="0" xfId="2" applyNumberFormat="1" applyFont="1" applyFill="1" applyAlignment="1">
      <alignment vertical="center"/>
    </xf>
    <xf numFmtId="0" fontId="9" fillId="3" borderId="1" xfId="0" applyFont="1" applyFill="1" applyBorder="1" applyAlignment="1">
      <alignment horizontal="center" vertical="center" wrapText="1"/>
    </xf>
    <xf numFmtId="0" fontId="54" fillId="3" borderId="1" xfId="0" applyFont="1" applyFill="1" applyBorder="1" applyAlignment="1">
      <alignment horizontal="left" vertical="center" wrapText="1"/>
    </xf>
    <xf numFmtId="0" fontId="54" fillId="3" borderId="0" xfId="0" applyFont="1" applyFill="1" applyAlignment="1">
      <alignment horizontal="left" vertical="center" wrapText="1"/>
    </xf>
    <xf numFmtId="0" fontId="55" fillId="3" borderId="1" xfId="0" applyFont="1" applyFill="1" applyBorder="1" applyAlignment="1">
      <alignment horizontal="left" vertical="center" wrapText="1"/>
    </xf>
    <xf numFmtId="0" fontId="56" fillId="3" borderId="1" xfId="0" applyFont="1" applyFill="1" applyBorder="1" applyAlignment="1">
      <alignment vertical="center"/>
    </xf>
    <xf numFmtId="49" fontId="10" fillId="3" borderId="1" xfId="0" applyNumberFormat="1" applyFont="1" applyFill="1" applyBorder="1" applyAlignment="1">
      <alignment horizontal="right" vertical="center" wrapText="1"/>
    </xf>
    <xf numFmtId="166" fontId="44" fillId="3" borderId="1" xfId="2" applyNumberFormat="1" applyFont="1" applyFill="1" applyBorder="1" applyAlignment="1">
      <alignment vertical="center"/>
    </xf>
    <xf numFmtId="0" fontId="46" fillId="3" borderId="1" xfId="0" applyNumberFormat="1" applyFont="1" applyFill="1" applyBorder="1" applyAlignment="1">
      <alignment horizontal="left" vertical="center" wrapText="1"/>
    </xf>
    <xf numFmtId="0" fontId="46" fillId="3" borderId="1" xfId="0" applyFont="1" applyFill="1" applyBorder="1" applyAlignment="1">
      <alignment vertical="center"/>
    </xf>
    <xf numFmtId="49" fontId="46" fillId="3" borderId="1" xfId="0" applyNumberFormat="1" applyFont="1" applyFill="1" applyBorder="1" applyAlignment="1">
      <alignment horizontal="right" vertical="center"/>
    </xf>
    <xf numFmtId="166" fontId="46" fillId="3" borderId="1" xfId="2" applyNumberFormat="1" applyFont="1" applyFill="1" applyBorder="1" applyAlignment="1">
      <alignment horizontal="right" vertical="center"/>
    </xf>
    <xf numFmtId="166" fontId="57" fillId="3" borderId="1" xfId="2" applyNumberFormat="1" applyFont="1" applyFill="1" applyBorder="1" applyAlignment="1">
      <alignment horizontal="right" vertical="center"/>
    </xf>
    <xf numFmtId="166" fontId="10" fillId="3" borderId="1" xfId="2" applyNumberFormat="1" applyFont="1" applyFill="1" applyBorder="1" applyAlignment="1">
      <alignment vertical="center"/>
    </xf>
    <xf numFmtId="166" fontId="58" fillId="3" borderId="1" xfId="2" applyNumberFormat="1" applyFont="1" applyFill="1" applyBorder="1" applyAlignment="1">
      <alignment vertical="center" wrapText="1"/>
    </xf>
    <xf numFmtId="166" fontId="10" fillId="3" borderId="2" xfId="2" applyNumberFormat="1" applyFont="1" applyFill="1" applyBorder="1" applyAlignment="1">
      <alignment horizontal="right" vertical="center" wrapText="1"/>
    </xf>
    <xf numFmtId="164" fontId="44" fillId="3" borderId="2" xfId="0" applyNumberFormat="1" applyFont="1" applyFill="1" applyBorder="1" applyAlignment="1">
      <alignment horizontal="right" vertical="center" wrapText="1"/>
    </xf>
    <xf numFmtId="0" fontId="48" fillId="3" borderId="2" xfId="0" applyFont="1" applyFill="1" applyBorder="1" applyAlignment="1">
      <alignment horizontal="left" vertical="center" wrapText="1"/>
    </xf>
    <xf numFmtId="0" fontId="49" fillId="3" borderId="2" xfId="0" applyFont="1" applyFill="1" applyBorder="1" applyAlignment="1">
      <alignment horizontal="left" vertical="center" wrapText="1"/>
    </xf>
    <xf numFmtId="0" fontId="50" fillId="3" borderId="2" xfId="0" applyFont="1" applyFill="1" applyBorder="1" applyAlignment="1">
      <alignment vertical="center" wrapText="1"/>
    </xf>
    <xf numFmtId="166" fontId="44" fillId="3" borderId="2" xfId="2" applyNumberFormat="1" applyFont="1" applyFill="1" applyBorder="1" applyAlignment="1">
      <alignment horizontal="right" vertical="center" wrapText="1"/>
    </xf>
    <xf numFmtId="49" fontId="44" fillId="3" borderId="2" xfId="0" applyNumberFormat="1" applyFont="1" applyFill="1" applyBorder="1" applyAlignment="1">
      <alignment horizontal="right" vertical="center" wrapText="1"/>
    </xf>
    <xf numFmtId="0" fontId="13" fillId="3" borderId="2" xfId="0" applyFont="1" applyFill="1" applyBorder="1" applyAlignment="1">
      <alignment vertical="center" textRotation="90" wrapText="1"/>
    </xf>
    <xf numFmtId="0" fontId="10" fillId="5" borderId="0" xfId="0" applyFont="1" applyFill="1" applyBorder="1" applyAlignment="1">
      <alignment horizontal="center" vertical="center" wrapText="1"/>
    </xf>
    <xf numFmtId="164" fontId="44" fillId="5" borderId="2" xfId="0" applyNumberFormat="1" applyFont="1" applyFill="1" applyBorder="1" applyAlignment="1">
      <alignment horizontal="right" vertical="center" wrapText="1"/>
    </xf>
    <xf numFmtId="49" fontId="44" fillId="5" borderId="2" xfId="0" applyNumberFormat="1" applyFont="1" applyFill="1" applyBorder="1" applyAlignment="1">
      <alignment horizontal="right" vertical="center" wrapText="1"/>
    </xf>
    <xf numFmtId="166" fontId="44" fillId="5" borderId="2" xfId="2" applyNumberFormat="1" applyFont="1" applyFill="1" applyBorder="1" applyAlignment="1">
      <alignment horizontal="right" vertical="center" wrapText="1"/>
    </xf>
    <xf numFmtId="166" fontId="10" fillId="5" borderId="2" xfId="2" applyNumberFormat="1" applyFont="1" applyFill="1" applyBorder="1" applyAlignment="1">
      <alignment horizontal="right" vertical="center" wrapText="1"/>
    </xf>
    <xf numFmtId="0" fontId="13" fillId="5" borderId="2" xfId="0" applyFont="1" applyFill="1" applyBorder="1" applyAlignment="1">
      <alignment vertical="center" textRotation="90" wrapText="1"/>
    </xf>
    <xf numFmtId="0" fontId="44" fillId="5" borderId="0" xfId="0" applyFont="1" applyFill="1" applyBorder="1" applyAlignment="1">
      <alignment horizontal="left" vertical="center" wrapText="1"/>
    </xf>
    <xf numFmtId="0" fontId="13" fillId="5" borderId="0" xfId="0" applyFont="1" applyFill="1" applyAlignment="1">
      <alignment vertical="center"/>
    </xf>
    <xf numFmtId="0" fontId="10" fillId="3" borderId="0" xfId="0" applyFont="1" applyFill="1" applyBorder="1" applyAlignment="1">
      <alignment horizontal="center" vertical="center" wrapText="1"/>
    </xf>
    <xf numFmtId="0" fontId="44" fillId="3" borderId="0" xfId="0" applyFont="1" applyFill="1" applyBorder="1" applyAlignment="1">
      <alignment horizontal="left" vertical="center" wrapText="1"/>
    </xf>
    <xf numFmtId="0" fontId="45" fillId="3" borderId="16" xfId="0" applyFont="1" applyFill="1" applyBorder="1" applyAlignment="1">
      <alignment horizontal="center" vertical="center" wrapText="1"/>
    </xf>
    <xf numFmtId="0" fontId="48" fillId="3" borderId="1" xfId="0" applyFont="1" applyFill="1" applyBorder="1" applyAlignment="1">
      <alignment horizontal="center" vertical="center" wrapText="1"/>
    </xf>
    <xf numFmtId="0" fontId="54" fillId="3" borderId="1" xfId="0" applyFont="1" applyFill="1" applyBorder="1" applyAlignment="1">
      <alignment horizontal="center" vertical="center" wrapText="1"/>
    </xf>
    <xf numFmtId="166" fontId="54" fillId="3" borderId="2" xfId="2"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48" fillId="0" borderId="2" xfId="0" applyFont="1" applyFill="1" applyBorder="1" applyAlignment="1">
      <alignment horizontal="left" vertical="center" wrapText="1"/>
    </xf>
    <xf numFmtId="0" fontId="49" fillId="0" borderId="2" xfId="0" applyFont="1" applyFill="1" applyBorder="1" applyAlignment="1">
      <alignment horizontal="left" vertical="center" wrapText="1"/>
    </xf>
    <xf numFmtId="0" fontId="50" fillId="0" borderId="2" xfId="0" applyFont="1" applyFill="1" applyBorder="1" applyAlignment="1">
      <alignment vertical="center" wrapText="1"/>
    </xf>
    <xf numFmtId="0" fontId="47" fillId="0" borderId="8" xfId="0" applyFont="1" applyFill="1" applyBorder="1" applyAlignment="1">
      <alignment horizontal="left" vertical="center" wrapText="1"/>
    </xf>
    <xf numFmtId="166" fontId="54" fillId="0" borderId="2" xfId="2" applyNumberFormat="1" applyFont="1" applyFill="1" applyBorder="1" applyAlignment="1">
      <alignment horizontal="center" vertical="center" wrapText="1"/>
    </xf>
    <xf numFmtId="164" fontId="44" fillId="0" borderId="2" xfId="0" applyNumberFormat="1" applyFont="1" applyFill="1" applyBorder="1" applyAlignment="1">
      <alignment horizontal="right" vertical="center" wrapText="1"/>
    </xf>
    <xf numFmtId="166" fontId="44" fillId="0" borderId="2" xfId="2" applyNumberFormat="1" applyFont="1" applyFill="1" applyBorder="1" applyAlignment="1">
      <alignment horizontal="right" vertical="center" wrapText="1"/>
    </xf>
    <xf numFmtId="49" fontId="44" fillId="0" borderId="2" xfId="0" applyNumberFormat="1" applyFont="1" applyFill="1" applyBorder="1" applyAlignment="1">
      <alignment horizontal="right" vertical="center" wrapText="1"/>
    </xf>
    <xf numFmtId="166" fontId="10" fillId="0" borderId="2" xfId="2" applyNumberFormat="1" applyFont="1" applyFill="1" applyBorder="1" applyAlignment="1">
      <alignment horizontal="right" vertical="center" wrapText="1"/>
    </xf>
    <xf numFmtId="0" fontId="13" fillId="0" borderId="2" xfId="0" applyFont="1" applyFill="1" applyBorder="1" applyAlignment="1">
      <alignment vertical="center" textRotation="90" wrapText="1"/>
    </xf>
    <xf numFmtId="0" fontId="44" fillId="0" borderId="0" xfId="0" applyFont="1" applyFill="1" applyBorder="1" applyAlignment="1">
      <alignment horizontal="left" vertical="center" wrapText="1"/>
    </xf>
    <xf numFmtId="0" fontId="13" fillId="0" borderId="0" xfId="0" applyFont="1" applyFill="1" applyAlignment="1">
      <alignment vertical="center"/>
    </xf>
    <xf numFmtId="0" fontId="13" fillId="0" borderId="1" xfId="0" applyFont="1" applyFill="1" applyBorder="1" applyAlignment="1">
      <alignment vertical="center"/>
    </xf>
    <xf numFmtId="0" fontId="52" fillId="0" borderId="1" xfId="0" applyFont="1" applyFill="1" applyBorder="1" applyAlignment="1">
      <alignment horizontal="center" vertical="center"/>
    </xf>
    <xf numFmtId="0" fontId="48" fillId="0" borderId="1" xfId="0" applyFont="1" applyFill="1" applyBorder="1" applyAlignment="1">
      <alignment horizontal="left" vertical="center" wrapText="1"/>
    </xf>
    <xf numFmtId="0" fontId="49" fillId="0" borderId="1" xfId="0" applyFont="1" applyFill="1" applyBorder="1" applyAlignment="1">
      <alignment horizontal="left" vertical="center" wrapText="1"/>
    </xf>
    <xf numFmtId="0" fontId="50" fillId="0" borderId="1" xfId="0" applyFont="1" applyFill="1" applyBorder="1" applyAlignment="1">
      <alignment vertical="center" wrapText="1"/>
    </xf>
    <xf numFmtId="0" fontId="13" fillId="0" borderId="7" xfId="0" applyFont="1" applyFill="1" applyBorder="1" applyAlignment="1">
      <alignment vertical="center"/>
    </xf>
    <xf numFmtId="166" fontId="52" fillId="0" borderId="2" xfId="0" applyNumberFormat="1" applyFont="1" applyFill="1" applyBorder="1" applyAlignment="1">
      <alignment horizontal="center" vertical="center"/>
    </xf>
    <xf numFmtId="0" fontId="13" fillId="0" borderId="2" xfId="0" applyFont="1" applyFill="1" applyBorder="1" applyAlignment="1">
      <alignment horizontal="center" vertical="center"/>
    </xf>
    <xf numFmtId="0" fontId="13" fillId="0" borderId="2" xfId="0" applyFont="1" applyFill="1" applyBorder="1" applyAlignment="1">
      <alignment vertical="center"/>
    </xf>
    <xf numFmtId="0" fontId="13" fillId="5" borderId="1" xfId="0" applyFont="1" applyFill="1" applyBorder="1" applyAlignment="1">
      <alignment vertical="center" wrapText="1"/>
    </xf>
    <xf numFmtId="0" fontId="13" fillId="5" borderId="1" xfId="0" applyFont="1" applyFill="1" applyBorder="1" applyAlignment="1">
      <alignment horizontal="center" vertical="center" wrapText="1"/>
    </xf>
    <xf numFmtId="0" fontId="13" fillId="5" borderId="0" xfId="0" applyFont="1" applyFill="1" applyAlignment="1">
      <alignment vertical="center" wrapText="1"/>
    </xf>
    <xf numFmtId="0" fontId="31" fillId="0" borderId="1" xfId="0" applyFont="1" applyBorder="1" applyAlignment="1">
      <alignment horizontal="left" vertical="center" wrapText="1"/>
    </xf>
    <xf numFmtId="169" fontId="31" fillId="0" borderId="1" xfId="0" applyNumberFormat="1" applyFont="1" applyBorder="1" applyAlignment="1">
      <alignment horizontal="center" vertical="center"/>
    </xf>
    <xf numFmtId="0" fontId="13" fillId="0" borderId="1" xfId="0" applyFont="1" applyFill="1" applyBorder="1" applyAlignment="1">
      <alignment horizontal="center" vertical="center"/>
    </xf>
    <xf numFmtId="0" fontId="31" fillId="0" borderId="2" xfId="0" applyFont="1" applyBorder="1" applyAlignment="1">
      <alignment horizontal="left" vertical="center" wrapText="1"/>
    </xf>
    <xf numFmtId="169" fontId="31" fillId="0" borderId="2" xfId="0" applyNumberFormat="1" applyFont="1" applyBorder="1" applyAlignment="1">
      <alignment horizontal="center" vertical="center"/>
    </xf>
    <xf numFmtId="0" fontId="31" fillId="0" borderId="1" xfId="0" applyFont="1" applyBorder="1" applyAlignment="1">
      <alignment vertical="center"/>
    </xf>
    <xf numFmtId="169" fontId="13" fillId="0" borderId="1" xfId="0" applyNumberFormat="1" applyFont="1" applyFill="1" applyBorder="1" applyAlignment="1">
      <alignment horizontal="center" vertical="center"/>
    </xf>
    <xf numFmtId="0" fontId="13" fillId="9" borderId="0" xfId="0" applyFont="1" applyFill="1" applyAlignment="1">
      <alignment vertical="center"/>
    </xf>
    <xf numFmtId="0" fontId="13" fillId="8" borderId="0" xfId="0" applyFont="1" applyFill="1" applyAlignment="1">
      <alignment vertical="center"/>
    </xf>
    <xf numFmtId="0" fontId="0" fillId="3" borderId="0" xfId="0" applyFill="1"/>
    <xf numFmtId="0" fontId="23" fillId="3" borderId="1" xfId="0" applyFont="1" applyFill="1" applyBorder="1" applyAlignment="1">
      <alignment horizontal="center" vertical="center" textRotation="90" wrapText="1"/>
    </xf>
    <xf numFmtId="0" fontId="24" fillId="3" borderId="1" xfId="0" applyFont="1" applyFill="1" applyBorder="1" applyAlignment="1">
      <alignment horizontal="center" vertical="center" wrapText="1"/>
    </xf>
    <xf numFmtId="0" fontId="25" fillId="3" borderId="1" xfId="0" applyFont="1" applyFill="1" applyBorder="1" applyAlignment="1">
      <alignment horizontal="center" vertical="center"/>
    </xf>
    <xf numFmtId="0" fontId="61" fillId="3" borderId="1" xfId="4" applyFont="1" applyFill="1" applyBorder="1" applyAlignment="1">
      <alignment vertical="center" wrapText="1"/>
    </xf>
    <xf numFmtId="0" fontId="62" fillId="3" borderId="2" xfId="4" applyFont="1" applyFill="1" applyBorder="1" applyAlignment="1">
      <alignment horizontal="justify" vertical="center"/>
    </xf>
    <xf numFmtId="0" fontId="29" fillId="3" borderId="1" xfId="4" applyFont="1" applyFill="1" applyBorder="1" applyAlignment="1">
      <alignment horizontal="center" vertical="center" wrapText="1"/>
    </xf>
    <xf numFmtId="0" fontId="29" fillId="3" borderId="4" xfId="4" applyFont="1" applyFill="1" applyBorder="1" applyAlignment="1">
      <alignment horizontal="center" vertical="center" wrapText="1"/>
    </xf>
    <xf numFmtId="3" fontId="63" fillId="3" borderId="4" xfId="4" applyNumberFormat="1" applyFont="1" applyFill="1" applyBorder="1" applyAlignment="1">
      <alignment horizontal="center" vertical="center" wrapText="1"/>
    </xf>
    <xf numFmtId="0" fontId="63" fillId="3" borderId="4" xfId="4" applyFont="1" applyFill="1" applyBorder="1" applyAlignment="1">
      <alignment horizontal="center" vertical="center" wrapText="1"/>
    </xf>
    <xf numFmtId="0" fontId="63" fillId="3" borderId="2" xfId="4" applyFont="1" applyFill="1" applyBorder="1" applyAlignment="1">
      <alignment horizontal="center" vertical="center" wrapText="1"/>
    </xf>
    <xf numFmtId="3" fontId="63" fillId="3" borderId="2" xfId="4" applyNumberFormat="1" applyFont="1" applyFill="1" applyBorder="1" applyAlignment="1">
      <alignment horizontal="center" vertical="center" wrapText="1"/>
    </xf>
    <xf numFmtId="3" fontId="63" fillId="3" borderId="1" xfId="4" applyNumberFormat="1" applyFont="1" applyFill="1" applyBorder="1" applyAlignment="1">
      <alignment horizontal="center" vertical="center" wrapText="1"/>
    </xf>
    <xf numFmtId="0" fontId="29" fillId="3" borderId="4" xfId="4" applyFont="1" applyFill="1" applyBorder="1" applyAlignment="1">
      <alignment horizontal="center" vertical="center" textRotation="90" wrapText="1"/>
    </xf>
    <xf numFmtId="2" fontId="64" fillId="3" borderId="1" xfId="4" applyNumberFormat="1" applyFont="1" applyFill="1" applyBorder="1" applyAlignment="1">
      <alignment vertical="center" wrapText="1"/>
    </xf>
    <xf numFmtId="0" fontId="61" fillId="3" borderId="2" xfId="4" applyFont="1" applyFill="1" applyBorder="1" applyAlignment="1">
      <alignment horizontal="justify" vertical="center"/>
    </xf>
    <xf numFmtId="2" fontId="64" fillId="3" borderId="4" xfId="4" applyNumberFormat="1" applyFont="1" applyFill="1" applyBorder="1" applyAlignment="1">
      <alignment vertical="center" wrapText="1"/>
    </xf>
    <xf numFmtId="0" fontId="61" fillId="3" borderId="1" xfId="0" applyFont="1" applyFill="1" applyBorder="1" applyAlignment="1">
      <alignment vertical="center" wrapText="1"/>
    </xf>
    <xf numFmtId="0" fontId="61" fillId="3" borderId="2" xfId="0" applyFont="1" applyFill="1" applyBorder="1" applyAlignment="1">
      <alignment horizontal="justify" vertical="center"/>
    </xf>
    <xf numFmtId="0" fontId="29" fillId="3" borderId="4" xfId="0" applyFont="1" applyFill="1" applyBorder="1" applyAlignment="1">
      <alignment horizontal="center" vertical="center" wrapText="1"/>
    </xf>
    <xf numFmtId="3" fontId="63" fillId="3" borderId="4" xfId="0" applyNumberFormat="1" applyFont="1" applyFill="1" applyBorder="1" applyAlignment="1">
      <alignment horizontal="center" vertical="center" wrapText="1"/>
    </xf>
    <xf numFmtId="0" fontId="63" fillId="3" borderId="4" xfId="0" applyFont="1" applyFill="1" applyBorder="1" applyAlignment="1">
      <alignment horizontal="center" vertical="center" wrapText="1"/>
    </xf>
    <xf numFmtId="0" fontId="63" fillId="3" borderId="2" xfId="0" applyFont="1" applyFill="1" applyBorder="1" applyAlignment="1">
      <alignment horizontal="center" vertical="center" wrapText="1"/>
    </xf>
    <xf numFmtId="3" fontId="63" fillId="3" borderId="2" xfId="0" applyNumberFormat="1" applyFont="1" applyFill="1" applyBorder="1" applyAlignment="1">
      <alignment horizontal="center" vertical="center" wrapText="1"/>
    </xf>
    <xf numFmtId="3" fontId="63" fillId="3" borderId="1" xfId="0" applyNumberFormat="1" applyFont="1" applyFill="1" applyBorder="1" applyAlignment="1">
      <alignment horizontal="center" vertical="center" wrapText="1"/>
    </xf>
    <xf numFmtId="0" fontId="29" fillId="3" borderId="4" xfId="0" applyFont="1" applyFill="1" applyBorder="1" applyAlignment="1">
      <alignment horizontal="center" vertical="center" textRotation="90" wrapText="1"/>
    </xf>
    <xf numFmtId="2" fontId="31" fillId="3" borderId="1" xfId="0" applyNumberFormat="1" applyFont="1" applyFill="1" applyBorder="1" applyAlignment="1">
      <alignment vertical="center" wrapText="1"/>
    </xf>
    <xf numFmtId="0" fontId="61" fillId="3" borderId="2" xfId="0" applyFont="1" applyFill="1" applyBorder="1" applyAlignment="1">
      <alignment vertical="center" wrapText="1"/>
    </xf>
    <xf numFmtId="0" fontId="65" fillId="15" borderId="12"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65" fillId="3" borderId="1" xfId="0" applyFont="1" applyFill="1" applyBorder="1" applyAlignment="1">
      <alignment horizontal="center" vertical="center" wrapText="1"/>
    </xf>
    <xf numFmtId="0" fontId="31" fillId="15" borderId="12" xfId="0" applyFont="1" applyFill="1" applyBorder="1" applyAlignment="1">
      <alignment horizontal="left" vertical="center" wrapText="1"/>
    </xf>
    <xf numFmtId="0" fontId="3" fillId="3" borderId="1" xfId="0" applyFont="1" applyFill="1" applyBorder="1" applyAlignment="1">
      <alignment vertical="center" wrapText="1"/>
    </xf>
    <xf numFmtId="0" fontId="31" fillId="3" borderId="1" xfId="0" applyFont="1" applyFill="1" applyBorder="1" applyAlignment="1">
      <alignment horizontal="center" vertical="center" wrapText="1"/>
    </xf>
    <xf numFmtId="0" fontId="66" fillId="3" borderId="1" xfId="0" applyFont="1" applyFill="1" applyBorder="1" applyAlignment="1">
      <alignment vertical="center" wrapText="1"/>
    </xf>
    <xf numFmtId="0" fontId="61" fillId="3" borderId="1" xfId="0" applyFont="1" applyFill="1" applyBorder="1" applyAlignment="1">
      <alignment horizontal="justify" vertical="center"/>
    </xf>
    <xf numFmtId="0" fontId="63" fillId="3" borderId="1" xfId="0" applyFont="1" applyFill="1" applyBorder="1" applyAlignment="1">
      <alignment horizontal="center" vertical="center" wrapText="1"/>
    </xf>
    <xf numFmtId="0" fontId="67" fillId="0" borderId="1" xfId="0" applyFont="1" applyBorder="1" applyAlignment="1">
      <alignment horizontal="left" vertical="center" wrapText="1"/>
    </xf>
    <xf numFmtId="43" fontId="67" fillId="0" borderId="1" xfId="3" applyNumberFormat="1" applyFont="1" applyFill="1" applyBorder="1" applyAlignment="1">
      <alignment horizontal="right" vertical="center"/>
    </xf>
    <xf numFmtId="0" fontId="0" fillId="0" borderId="1" xfId="0" applyBorder="1" applyAlignment="1">
      <alignment horizontal="left" vertical="center" wrapText="1"/>
    </xf>
    <xf numFmtId="43" fontId="0" fillId="0" borderId="1" xfId="3" applyNumberFormat="1" applyFont="1" applyFill="1" applyBorder="1" applyAlignment="1">
      <alignment horizontal="right" vertical="center"/>
    </xf>
    <xf numFmtId="4" fontId="0" fillId="0" borderId="1" xfId="0" applyNumberFormat="1" applyBorder="1" applyAlignment="1">
      <alignment horizontal="right" vertical="center"/>
    </xf>
    <xf numFmtId="0" fontId="0" fillId="0" borderId="2" xfId="0" applyBorder="1" applyAlignment="1">
      <alignment horizontal="left" vertical="center" wrapText="1"/>
    </xf>
    <xf numFmtId="4" fontId="0" fillId="0" borderId="2" xfId="0" applyNumberFormat="1" applyBorder="1" applyAlignment="1">
      <alignment horizontal="right" vertical="center"/>
    </xf>
    <xf numFmtId="0" fontId="13" fillId="0" borderId="1" xfId="0" applyFont="1" applyBorder="1" applyAlignment="1">
      <alignment horizontal="left" vertical="center" wrapText="1"/>
    </xf>
    <xf numFmtId="4" fontId="0" fillId="0" borderId="1" xfId="0" applyNumberFormat="1" applyBorder="1" applyAlignment="1">
      <alignment vertical="center" wrapText="1"/>
    </xf>
    <xf numFmtId="43" fontId="0" fillId="0" borderId="1" xfId="0" applyNumberFormat="1" applyBorder="1" applyAlignment="1">
      <alignment horizontal="center" vertical="center"/>
    </xf>
    <xf numFmtId="0" fontId="0" fillId="0" borderId="4" xfId="0" applyBorder="1" applyAlignment="1">
      <alignment horizontal="left" vertical="center" wrapText="1"/>
    </xf>
    <xf numFmtId="43" fontId="0" fillId="0" borderId="2" xfId="0" applyNumberFormat="1" applyBorder="1" applyAlignment="1">
      <alignment horizontal="center" vertical="center"/>
    </xf>
    <xf numFmtId="0" fontId="18" fillId="3" borderId="1" xfId="0" applyFont="1" applyFill="1" applyBorder="1" applyAlignment="1">
      <alignment horizontal="left" vertical="center" wrapText="1"/>
    </xf>
    <xf numFmtId="0" fontId="69" fillId="3" borderId="1" xfId="0" applyFont="1" applyFill="1" applyBorder="1" applyAlignment="1">
      <alignment horizontal="left" vertical="center" wrapText="1"/>
    </xf>
    <xf numFmtId="0" fontId="18" fillId="3" borderId="2" xfId="0" applyFont="1" applyFill="1" applyBorder="1" applyAlignment="1">
      <alignment horizontal="left" vertical="center" wrapText="1"/>
    </xf>
    <xf numFmtId="0" fontId="70" fillId="3" borderId="1" xfId="0" applyFont="1" applyFill="1" applyBorder="1" applyAlignment="1">
      <alignment horizontal="center" vertical="center"/>
    </xf>
    <xf numFmtId="3" fontId="71" fillId="3" borderId="4" xfId="0" applyNumberFormat="1" applyFont="1" applyFill="1" applyBorder="1" applyAlignment="1">
      <alignment horizontal="center" vertical="center" wrapText="1"/>
    </xf>
    <xf numFmtId="0" fontId="71" fillId="3" borderId="4" xfId="0" applyFont="1" applyFill="1" applyBorder="1" applyAlignment="1">
      <alignment horizontal="center" vertical="center" wrapText="1"/>
    </xf>
    <xf numFmtId="0" fontId="71" fillId="3" borderId="2" xfId="0" applyFont="1" applyFill="1" applyBorder="1" applyAlignment="1">
      <alignment horizontal="center" vertical="center" wrapText="1"/>
    </xf>
    <xf numFmtId="3" fontId="71" fillId="3" borderId="2" xfId="0" applyNumberFormat="1" applyFont="1" applyFill="1" applyBorder="1" applyAlignment="1">
      <alignment horizontal="center" vertical="center" wrapText="1"/>
    </xf>
    <xf numFmtId="3" fontId="71" fillId="3" borderId="1" xfId="0" applyNumberFormat="1" applyFont="1" applyFill="1" applyBorder="1" applyAlignment="1">
      <alignment horizontal="center" vertical="center" wrapText="1"/>
    </xf>
    <xf numFmtId="0" fontId="62" fillId="3" borderId="1" xfId="4" applyFont="1" applyFill="1" applyBorder="1" applyAlignment="1">
      <alignment horizontal="justify" vertical="center"/>
    </xf>
    <xf numFmtId="0" fontId="63" fillId="3" borderId="1" xfId="4" applyFont="1" applyFill="1" applyBorder="1" applyAlignment="1">
      <alignment horizontal="center" vertical="center" wrapText="1"/>
    </xf>
    <xf numFmtId="0" fontId="29" fillId="3" borderId="1" xfId="4" applyFont="1" applyFill="1" applyBorder="1" applyAlignment="1">
      <alignment horizontal="center" vertical="center" textRotation="90" wrapText="1"/>
    </xf>
    <xf numFmtId="0" fontId="61" fillId="3" borderId="1" xfId="4" applyFont="1" applyFill="1" applyBorder="1" applyAlignment="1">
      <alignment horizontal="justify" vertical="center"/>
    </xf>
    <xf numFmtId="0" fontId="29" fillId="3" borderId="1" xfId="0" applyFont="1" applyFill="1" applyBorder="1" applyAlignment="1">
      <alignment horizontal="center" vertical="center" wrapText="1"/>
    </xf>
    <xf numFmtId="0" fontId="29" fillId="3" borderId="1" xfId="0" applyFont="1" applyFill="1" applyBorder="1" applyAlignment="1">
      <alignment horizontal="center" vertical="center" textRotation="90" wrapText="1"/>
    </xf>
    <xf numFmtId="0" fontId="0" fillId="3" borderId="0" xfId="0" applyFill="1" applyBorder="1"/>
    <xf numFmtId="0" fontId="59" fillId="3" borderId="0" xfId="0" applyFont="1" applyFill="1" applyBorder="1" applyAlignment="1">
      <alignment horizontal="center" vertical="center"/>
    </xf>
    <xf numFmtId="2" fontId="31" fillId="3" borderId="0" xfId="0" applyNumberFormat="1" applyFont="1" applyFill="1" applyBorder="1" applyAlignment="1">
      <alignment vertical="center" wrapText="1"/>
    </xf>
    <xf numFmtId="0" fontId="3" fillId="3" borderId="0" xfId="0" applyFont="1" applyFill="1" applyBorder="1" applyAlignment="1">
      <alignment horizontal="center" vertical="center" wrapText="1"/>
    </xf>
    <xf numFmtId="0" fontId="29" fillId="3" borderId="0" xfId="0" applyFont="1" applyFill="1" applyBorder="1" applyAlignment="1">
      <alignment horizontal="left" vertical="center" wrapText="1"/>
    </xf>
    <xf numFmtId="0" fontId="32" fillId="3" borderId="1" xfId="0" applyFont="1" applyFill="1" applyBorder="1" applyAlignment="1">
      <alignment horizontal="center" vertical="center"/>
    </xf>
    <xf numFmtId="3" fontId="72" fillId="3" borderId="1" xfId="0" applyNumberFormat="1" applyFont="1" applyFill="1" applyBorder="1" applyAlignment="1">
      <alignment horizontal="center" vertical="center"/>
    </xf>
    <xf numFmtId="0" fontId="30" fillId="3" borderId="1" xfId="0" applyFont="1" applyFill="1" applyBorder="1" applyAlignment="1">
      <alignment horizontal="center" vertical="center" wrapText="1"/>
    </xf>
    <xf numFmtId="3" fontId="70" fillId="3" borderId="1" xfId="0" applyNumberFormat="1" applyFont="1" applyFill="1" applyBorder="1" applyAlignment="1">
      <alignment horizontal="center" vertical="center"/>
    </xf>
    <xf numFmtId="0" fontId="73" fillId="3" borderId="1" xfId="0" applyFont="1" applyFill="1" applyBorder="1" applyAlignment="1">
      <alignment horizontal="center" vertical="center" wrapText="1"/>
    </xf>
    <xf numFmtId="0" fontId="3" fillId="3" borderId="0" xfId="0" applyFont="1" applyFill="1" applyBorder="1" applyAlignment="1">
      <alignment horizontal="left" vertical="center" wrapText="1"/>
    </xf>
    <xf numFmtId="0" fontId="61" fillId="3" borderId="1" xfId="0" applyFont="1" applyFill="1" applyBorder="1" applyAlignment="1">
      <alignment horizontal="center" vertical="center" wrapText="1"/>
    </xf>
    <xf numFmtId="0" fontId="73" fillId="3" borderId="0" xfId="0" applyFont="1" applyFill="1" applyBorder="1" applyAlignment="1">
      <alignment horizontal="left" vertical="top" wrapText="1"/>
    </xf>
    <xf numFmtId="0" fontId="0" fillId="3" borderId="1" xfId="0" applyFill="1" applyBorder="1" applyAlignment="1">
      <alignment horizontal="center" vertical="center"/>
    </xf>
    <xf numFmtId="0" fontId="30" fillId="3" borderId="0" xfId="0" applyFont="1" applyFill="1" applyBorder="1" applyAlignment="1">
      <alignment horizontal="left" vertical="center" wrapText="1"/>
    </xf>
    <xf numFmtId="0" fontId="73" fillId="3" borderId="0"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71" fillId="3" borderId="1" xfId="0" applyFont="1" applyFill="1" applyBorder="1" applyAlignment="1">
      <alignment horizontal="center" vertical="center" wrapText="1"/>
    </xf>
    <xf numFmtId="0" fontId="0" fillId="12" borderId="1" xfId="0" applyFill="1" applyBorder="1" applyAlignment="1">
      <alignment horizontal="center" vertical="center"/>
    </xf>
    <xf numFmtId="0" fontId="0" fillId="0" borderId="11" xfId="0" applyFont="1" applyBorder="1" applyAlignment="1">
      <alignment horizontal="left" vertical="center" wrapText="1"/>
    </xf>
    <xf numFmtId="49" fontId="25" fillId="0" borderId="1" xfId="2" applyNumberFormat="1" applyFont="1" applyBorder="1" applyAlignment="1">
      <alignment horizontal="center" vertical="center"/>
    </xf>
    <xf numFmtId="0" fontId="0" fillId="0" borderId="12" xfId="0" applyFont="1" applyBorder="1" applyAlignment="1">
      <alignment horizontal="left" vertical="center" wrapText="1"/>
    </xf>
    <xf numFmtId="0" fontId="0" fillId="10" borderId="10" xfId="0" applyFont="1" applyFill="1" applyBorder="1" applyAlignment="1">
      <alignment horizontal="left" vertical="center" wrapText="1"/>
    </xf>
    <xf numFmtId="0" fontId="0" fillId="0" borderId="1" xfId="0" applyFont="1" applyFill="1" applyBorder="1" applyAlignment="1">
      <alignment horizontal="left" vertical="center" wrapText="1"/>
    </xf>
    <xf numFmtId="166" fontId="41" fillId="0" borderId="1" xfId="2" applyNumberFormat="1" applyFont="1" applyBorder="1" applyAlignment="1">
      <alignment horizontal="right" vertical="center"/>
    </xf>
    <xf numFmtId="166" fontId="32" fillId="0" borderId="1" xfId="2" applyNumberFormat="1" applyFont="1" applyBorder="1" applyAlignment="1">
      <alignment horizontal="right" vertical="center"/>
    </xf>
    <xf numFmtId="0" fontId="0" fillId="0" borderId="0" xfId="0" applyAlignment="1">
      <alignment horizontal="center" vertical="center"/>
    </xf>
    <xf numFmtId="0" fontId="0" fillId="3" borderId="1" xfId="0" applyFill="1" applyBorder="1"/>
    <xf numFmtId="166" fontId="37" fillId="3" borderId="1" xfId="0" applyNumberFormat="1" applyFont="1" applyFill="1" applyBorder="1"/>
    <xf numFmtId="0" fontId="37" fillId="3" borderId="1" xfId="0" applyFont="1" applyFill="1" applyBorder="1"/>
    <xf numFmtId="0" fontId="0" fillId="12" borderId="2" xfId="0" applyFill="1" applyBorder="1" applyAlignment="1">
      <alignment horizontal="center" vertical="center"/>
    </xf>
    <xf numFmtId="0" fontId="0" fillId="3" borderId="1" xfId="0" applyFill="1" applyBorder="1" applyAlignment="1">
      <alignment horizontal="center" vertical="center" wrapText="1"/>
    </xf>
    <xf numFmtId="3" fontId="0" fillId="3" borderId="1" xfId="0" applyNumberFormat="1" applyFill="1" applyBorder="1" applyAlignment="1">
      <alignment horizontal="center" vertical="center"/>
    </xf>
    <xf numFmtId="0" fontId="0" fillId="3" borderId="5" xfId="0" applyFill="1" applyBorder="1" applyAlignment="1">
      <alignment horizontal="center"/>
    </xf>
    <xf numFmtId="0" fontId="0" fillId="3" borderId="6" xfId="0" applyFill="1" applyBorder="1"/>
    <xf numFmtId="0" fontId="70" fillId="3" borderId="6" xfId="0" applyFont="1" applyFill="1" applyBorder="1" applyAlignment="1">
      <alignment horizontal="center" vertical="center"/>
    </xf>
    <xf numFmtId="3" fontId="70" fillId="3" borderId="6" xfId="0" applyNumberFormat="1" applyFont="1" applyFill="1" applyBorder="1" applyAlignment="1">
      <alignment horizontal="center" vertical="center"/>
    </xf>
    <xf numFmtId="0" fontId="0" fillId="3" borderId="7" xfId="0" applyFill="1" applyBorder="1"/>
    <xf numFmtId="0" fontId="0" fillId="3" borderId="0" xfId="0" applyFill="1" applyAlignment="1">
      <alignment horizontal="center"/>
    </xf>
    <xf numFmtId="0" fontId="75" fillId="7" borderId="1" xfId="0" applyFont="1" applyFill="1" applyBorder="1" applyAlignment="1">
      <alignment horizontal="center" vertical="center" wrapText="1"/>
    </xf>
    <xf numFmtId="0" fontId="75" fillId="3" borderId="1" xfId="0" applyFont="1" applyFill="1" applyBorder="1" applyAlignment="1">
      <alignment horizontal="center" vertical="center" wrapText="1"/>
    </xf>
    <xf numFmtId="0" fontId="75" fillId="8" borderId="1" xfId="0" applyFont="1" applyFill="1" applyBorder="1" applyAlignment="1">
      <alignment horizontal="center" vertical="center" wrapText="1"/>
    </xf>
    <xf numFmtId="0" fontId="76" fillId="3" borderId="1" xfId="0" applyFont="1" applyFill="1" applyBorder="1" applyAlignment="1">
      <alignment horizontal="center" vertical="center" textRotation="90" wrapText="1"/>
    </xf>
    <xf numFmtId="0" fontId="76" fillId="16" borderId="1" xfId="0" applyFont="1" applyFill="1" applyBorder="1" applyAlignment="1">
      <alignment horizontal="center" vertical="center" textRotation="90" wrapText="1"/>
    </xf>
    <xf numFmtId="0" fontId="76" fillId="17" borderId="1" xfId="0" applyFont="1" applyFill="1" applyBorder="1" applyAlignment="1">
      <alignment horizontal="center" vertical="center" textRotation="90" wrapText="1"/>
    </xf>
    <xf numFmtId="0" fontId="67" fillId="0" borderId="0" xfId="0" applyFont="1" applyAlignment="1">
      <alignment wrapText="1"/>
    </xf>
    <xf numFmtId="0" fontId="75" fillId="18" borderId="1" xfId="0" applyFont="1" applyFill="1" applyBorder="1" applyAlignment="1">
      <alignment horizontal="center" vertical="center" textRotation="90" wrapText="1"/>
    </xf>
    <xf numFmtId="0" fontId="75" fillId="19" borderId="1" xfId="0" applyFont="1" applyFill="1" applyBorder="1" applyAlignment="1">
      <alignment horizontal="center" vertical="center" textRotation="90" wrapText="1"/>
    </xf>
    <xf numFmtId="0" fontId="75" fillId="7" borderId="1" xfId="0" applyFont="1" applyFill="1" applyBorder="1" applyAlignment="1">
      <alignment horizontal="center" vertical="center" textRotation="90" wrapText="1"/>
    </xf>
    <xf numFmtId="0" fontId="75" fillId="3" borderId="1" xfId="0" applyFont="1" applyFill="1" applyBorder="1" applyAlignment="1">
      <alignment horizontal="center" vertical="center" textRotation="90" wrapText="1"/>
    </xf>
    <xf numFmtId="0" fontId="75" fillId="8" borderId="1" xfId="0" applyFont="1" applyFill="1" applyBorder="1" applyAlignment="1">
      <alignment horizontal="center" vertical="center" textRotation="90" wrapText="1"/>
    </xf>
    <xf numFmtId="0" fontId="75" fillId="16" borderId="1" xfId="0" applyFont="1" applyFill="1" applyBorder="1" applyAlignment="1">
      <alignment horizontal="center" vertical="center" textRotation="90" wrapText="1"/>
    </xf>
    <xf numFmtId="0" fontId="75" fillId="17" borderId="1" xfId="0" applyFont="1" applyFill="1" applyBorder="1" applyAlignment="1">
      <alignment horizontal="center" vertical="center" textRotation="90" wrapText="1"/>
    </xf>
    <xf numFmtId="0" fontId="75" fillId="0" borderId="1" xfId="0" applyFont="1" applyBorder="1" applyAlignment="1">
      <alignment horizontal="center" vertical="center" wrapText="1"/>
    </xf>
    <xf numFmtId="0" fontId="76" fillId="0" borderId="1" xfId="0" applyFont="1" applyBorder="1" applyAlignment="1">
      <alignment horizontal="center" vertical="center" wrapText="1"/>
    </xf>
    <xf numFmtId="0" fontId="76" fillId="18" borderId="1" xfId="0" applyFont="1" applyFill="1" applyBorder="1" applyAlignment="1">
      <alignment horizontal="center" vertical="center" wrapText="1"/>
    </xf>
    <xf numFmtId="0" fontId="76" fillId="19" borderId="1" xfId="0" applyFont="1" applyFill="1" applyBorder="1" applyAlignment="1">
      <alignment horizontal="center" vertical="center" wrapText="1"/>
    </xf>
    <xf numFmtId="0" fontId="76" fillId="7" borderId="1" xfId="0" applyFont="1" applyFill="1" applyBorder="1" applyAlignment="1">
      <alignment horizontal="center" vertical="center" wrapText="1"/>
    </xf>
    <xf numFmtId="0" fontId="76" fillId="3" borderId="1" xfId="0" applyFont="1" applyFill="1" applyBorder="1" applyAlignment="1">
      <alignment horizontal="center" vertical="center" wrapText="1"/>
    </xf>
    <xf numFmtId="0" fontId="76" fillId="8" borderId="1" xfId="0" applyFont="1" applyFill="1" applyBorder="1" applyAlignment="1">
      <alignment horizontal="center" vertical="center" wrapText="1"/>
    </xf>
    <xf numFmtId="0" fontId="75" fillId="16" borderId="1" xfId="0" applyFont="1" applyFill="1" applyBorder="1" applyAlignment="1">
      <alignment horizontal="center" vertical="center" wrapText="1"/>
    </xf>
    <xf numFmtId="0" fontId="75" fillId="17" borderId="1" xfId="0" applyFont="1" applyFill="1" applyBorder="1" applyAlignment="1">
      <alignment horizontal="center" vertical="center" wrapText="1"/>
    </xf>
    <xf numFmtId="0" fontId="75" fillId="0" borderId="5" xfId="0" applyFont="1" applyBorder="1" applyAlignment="1">
      <alignment horizontal="center" vertical="center" wrapText="1"/>
    </xf>
    <xf numFmtId="0" fontId="67" fillId="0" borderId="1" xfId="0" applyFont="1" applyBorder="1" applyAlignment="1">
      <alignment wrapText="1"/>
    </xf>
    <xf numFmtId="0" fontId="78" fillId="3" borderId="1" xfId="0" applyFont="1" applyFill="1" applyBorder="1" applyAlignment="1">
      <alignment horizontal="center" vertical="center" wrapText="1"/>
    </xf>
    <xf numFmtId="0" fontId="37" fillId="3" borderId="1" xfId="0" applyFont="1" applyFill="1" applyBorder="1" applyAlignment="1">
      <alignment horizontal="left" vertical="top" wrapText="1"/>
    </xf>
    <xf numFmtId="0" fontId="67" fillId="3" borderId="1" xfId="0" applyFont="1" applyFill="1" applyBorder="1" applyAlignment="1">
      <alignment horizontal="left" vertical="top" wrapText="1"/>
    </xf>
    <xf numFmtId="0" fontId="79" fillId="3" borderId="1" xfId="0" applyFont="1" applyFill="1" applyBorder="1" applyAlignment="1">
      <alignment horizontal="left" vertical="top" wrapText="1"/>
    </xf>
    <xf numFmtId="3" fontId="67" fillId="3" borderId="1" xfId="0" applyNumberFormat="1" applyFont="1" applyFill="1" applyBorder="1" applyAlignment="1">
      <alignment horizontal="right" vertical="top" wrapText="1"/>
    </xf>
    <xf numFmtId="0" fontId="78" fillId="3" borderId="1" xfId="0" applyFont="1" applyFill="1" applyBorder="1" applyAlignment="1">
      <alignment horizontal="right" vertical="top" wrapText="1"/>
    </xf>
    <xf numFmtId="166" fontId="50" fillId="18" borderId="1" xfId="1" applyNumberFormat="1" applyFont="1" applyFill="1" applyBorder="1" applyAlignment="1">
      <alignment horizontal="right" vertical="top" wrapText="1"/>
    </xf>
    <xf numFmtId="166" fontId="78" fillId="19" borderId="1" xfId="1" applyNumberFormat="1" applyFont="1" applyFill="1" applyBorder="1" applyAlignment="1">
      <alignment horizontal="right" vertical="top" wrapText="1"/>
    </xf>
    <xf numFmtId="0" fontId="78" fillId="7" borderId="1" xfId="0" applyFont="1" applyFill="1" applyBorder="1" applyAlignment="1">
      <alignment horizontal="right" vertical="top" wrapText="1"/>
    </xf>
    <xf numFmtId="0" fontId="78" fillId="8" borderId="1" xfId="0" applyFont="1" applyFill="1" applyBorder="1" applyAlignment="1">
      <alignment horizontal="right" vertical="top" wrapText="1"/>
    </xf>
    <xf numFmtId="0" fontId="78" fillId="3" borderId="1" xfId="0" applyFont="1" applyFill="1" applyBorder="1" applyAlignment="1">
      <alignment horizontal="left" vertical="top" wrapText="1"/>
    </xf>
    <xf numFmtId="0" fontId="78" fillId="16" borderId="1" xfId="0" applyFont="1" applyFill="1" applyBorder="1" applyAlignment="1">
      <alignment horizontal="left" vertical="top" wrapText="1"/>
    </xf>
    <xf numFmtId="0" fontId="78" fillId="17" borderId="1" xfId="0" applyFont="1" applyFill="1" applyBorder="1" applyAlignment="1">
      <alignment vertical="center" wrapText="1"/>
    </xf>
    <xf numFmtId="0" fontId="78" fillId="3" borderId="5" xfId="0" applyFont="1" applyFill="1" applyBorder="1" applyAlignment="1">
      <alignment vertical="center" wrapText="1"/>
    </xf>
    <xf numFmtId="0" fontId="78" fillId="0" borderId="1" xfId="0" applyFont="1" applyBorder="1" applyAlignment="1">
      <alignment horizontal="center" vertical="center" wrapText="1"/>
    </xf>
    <xf numFmtId="0" fontId="36" fillId="0" borderId="1" xfId="0" applyFont="1" applyBorder="1" applyAlignment="1">
      <alignment horizontal="left" vertical="top"/>
    </xf>
    <xf numFmtId="0" fontId="67" fillId="0" borderId="1" xfId="0" applyFont="1" applyBorder="1" applyAlignment="1">
      <alignment horizontal="left" vertical="top" wrapText="1"/>
    </xf>
    <xf numFmtId="3" fontId="78" fillId="0" borderId="1" xfId="0" applyNumberFormat="1" applyFont="1" applyBorder="1" applyAlignment="1">
      <alignment horizontal="right" vertical="top" wrapText="1"/>
    </xf>
    <xf numFmtId="0" fontId="78" fillId="0" borderId="1" xfId="0" applyFont="1" applyBorder="1" applyAlignment="1">
      <alignment horizontal="right" vertical="top" wrapText="1"/>
    </xf>
    <xf numFmtId="166" fontId="78" fillId="18" borderId="1" xfId="1" applyNumberFormat="1" applyFont="1" applyFill="1" applyBorder="1" applyAlignment="1">
      <alignment horizontal="right" vertical="top" wrapText="1"/>
    </xf>
    <xf numFmtId="0" fontId="78" fillId="0" borderId="1" xfId="0" applyFont="1" applyBorder="1" applyAlignment="1">
      <alignment horizontal="left" vertical="top" wrapText="1"/>
    </xf>
    <xf numFmtId="0" fontId="78" fillId="0" borderId="5" xfId="0" applyFont="1" applyBorder="1" applyAlignment="1">
      <alignment vertical="center" wrapText="1"/>
    </xf>
    <xf numFmtId="0" fontId="35" fillId="0" borderId="1" xfId="0" applyFont="1" applyBorder="1" applyAlignment="1">
      <alignment horizontal="left" vertical="top" wrapText="1"/>
    </xf>
    <xf numFmtId="3" fontId="78" fillId="18" borderId="1" xfId="0" applyNumberFormat="1" applyFont="1" applyFill="1" applyBorder="1" applyAlignment="1">
      <alignment horizontal="right" vertical="top" wrapText="1"/>
    </xf>
    <xf numFmtId="166" fontId="78" fillId="3" borderId="1" xfId="1" applyNumberFormat="1" applyFont="1" applyFill="1" applyBorder="1" applyAlignment="1">
      <alignment horizontal="right" vertical="top" wrapText="1"/>
    </xf>
    <xf numFmtId="165" fontId="78" fillId="3" borderId="1" xfId="0" applyNumberFormat="1" applyFont="1" applyFill="1" applyBorder="1" applyAlignment="1">
      <alignment horizontal="right" vertical="top" wrapText="1"/>
    </xf>
    <xf numFmtId="166" fontId="78" fillId="7" borderId="1" xfId="1" applyNumberFormat="1" applyFont="1" applyFill="1" applyBorder="1" applyAlignment="1">
      <alignment horizontal="right" vertical="top" wrapText="1"/>
    </xf>
    <xf numFmtId="166" fontId="78" fillId="8" borderId="1" xfId="1" applyNumberFormat="1" applyFont="1" applyFill="1" applyBorder="1" applyAlignment="1">
      <alignment horizontal="right" vertical="top" wrapText="1"/>
    </xf>
    <xf numFmtId="0" fontId="78" fillId="5" borderId="5" xfId="0" applyFont="1" applyFill="1" applyBorder="1" applyAlignment="1">
      <alignment vertical="center" wrapText="1"/>
    </xf>
    <xf numFmtId="0" fontId="67" fillId="3" borderId="1" xfId="0" applyFont="1" applyFill="1" applyBorder="1" applyAlignment="1">
      <alignment horizontal="center" vertical="center" wrapText="1"/>
    </xf>
    <xf numFmtId="3" fontId="78" fillId="7" borderId="1" xfId="0" applyNumberFormat="1" applyFont="1" applyFill="1" applyBorder="1" applyAlignment="1">
      <alignment horizontal="right" vertical="top" wrapText="1"/>
    </xf>
    <xf numFmtId="3" fontId="78" fillId="3" borderId="1" xfId="0" applyNumberFormat="1" applyFont="1" applyFill="1" applyBorder="1" applyAlignment="1">
      <alignment horizontal="right" vertical="top" wrapText="1"/>
    </xf>
    <xf numFmtId="3" fontId="78" fillId="8" borderId="1" xfId="0" applyNumberFormat="1" applyFont="1" applyFill="1" applyBorder="1" applyAlignment="1">
      <alignment horizontal="right" vertical="top" wrapText="1"/>
    </xf>
    <xf numFmtId="0" fontId="35" fillId="0" borderId="4" xfId="0" applyFont="1" applyBorder="1" applyAlignment="1">
      <alignment horizontal="left" vertical="center" wrapText="1"/>
    </xf>
    <xf numFmtId="0" fontId="67" fillId="0" borderId="1" xfId="0" applyFont="1" applyBorder="1" applyAlignment="1">
      <alignment horizontal="center" vertical="center" wrapText="1"/>
    </xf>
    <xf numFmtId="0" fontId="76" fillId="0" borderId="1" xfId="0" applyFont="1" applyBorder="1" applyAlignment="1">
      <alignment horizontal="left" vertical="top" wrapText="1"/>
    </xf>
    <xf numFmtId="3" fontId="78" fillId="0" borderId="5" xfId="0" applyNumberFormat="1" applyFont="1" applyBorder="1" applyAlignment="1">
      <alignment horizontal="right" vertical="top" wrapText="1"/>
    </xf>
    <xf numFmtId="166" fontId="78" fillId="18" borderId="5" xfId="1" applyNumberFormat="1" applyFont="1" applyFill="1" applyBorder="1" applyAlignment="1">
      <alignment horizontal="center" vertical="center" wrapText="1"/>
    </xf>
    <xf numFmtId="166" fontId="78" fillId="19" borderId="5" xfId="1" applyNumberFormat="1" applyFont="1" applyFill="1" applyBorder="1" applyAlignment="1">
      <alignment horizontal="right" vertical="top" wrapText="1"/>
    </xf>
    <xf numFmtId="3" fontId="78" fillId="7" borderId="5" xfId="0" applyNumberFormat="1" applyFont="1" applyFill="1" applyBorder="1" applyAlignment="1">
      <alignment horizontal="right" vertical="top" wrapText="1"/>
    </xf>
    <xf numFmtId="3" fontId="78" fillId="3" borderId="5" xfId="0" applyNumberFormat="1" applyFont="1" applyFill="1" applyBorder="1" applyAlignment="1">
      <alignment horizontal="right" vertical="top" wrapText="1"/>
    </xf>
    <xf numFmtId="3" fontId="78" fillId="8" borderId="5" xfId="0" applyNumberFormat="1" applyFont="1" applyFill="1" applyBorder="1" applyAlignment="1">
      <alignment horizontal="right" vertical="top" wrapText="1"/>
    </xf>
    <xf numFmtId="0" fontId="50" fillId="0" borderId="1" xfId="0" applyFont="1" applyBorder="1" applyAlignment="1">
      <alignment horizontal="left" vertical="top" wrapText="1"/>
    </xf>
    <xf numFmtId="0" fontId="80" fillId="3" borderId="1" xfId="0" applyFont="1" applyFill="1" applyBorder="1" applyAlignment="1">
      <alignment horizontal="center" vertical="center" wrapText="1"/>
    </xf>
    <xf numFmtId="2" fontId="81" fillId="3" borderId="1" xfId="0" applyNumberFormat="1" applyFont="1" applyFill="1" applyBorder="1" applyAlignment="1">
      <alignment horizontal="center" vertical="center" wrapText="1"/>
    </xf>
    <xf numFmtId="2" fontId="81" fillId="8" borderId="1" xfId="0" applyNumberFormat="1" applyFont="1" applyFill="1" applyBorder="1" applyAlignment="1">
      <alignment horizontal="center" vertical="center" wrapText="1"/>
    </xf>
    <xf numFmtId="0" fontId="81" fillId="3" borderId="1" xfId="0" applyFont="1" applyFill="1" applyBorder="1" applyAlignment="1">
      <alignment horizontal="center" vertical="center" wrapText="1"/>
    </xf>
    <xf numFmtId="0" fontId="67" fillId="0" borderId="1" xfId="0" applyFont="1" applyFill="1" applyBorder="1" applyAlignment="1">
      <alignment horizontal="left" vertical="top" wrapText="1"/>
    </xf>
    <xf numFmtId="0" fontId="50" fillId="3" borderId="1" xfId="0" applyFont="1" applyFill="1" applyBorder="1" applyAlignment="1">
      <alignment horizontal="left" vertical="top" wrapText="1"/>
    </xf>
    <xf numFmtId="166" fontId="78" fillId="3" borderId="5" xfId="1" applyNumberFormat="1" applyFont="1" applyFill="1" applyBorder="1" applyAlignment="1">
      <alignment horizontal="center" vertical="center" wrapText="1"/>
    </xf>
    <xf numFmtId="166" fontId="78" fillId="3" borderId="5" xfId="1" applyNumberFormat="1" applyFont="1" applyFill="1" applyBorder="1" applyAlignment="1">
      <alignment horizontal="right" vertical="top" wrapText="1"/>
    </xf>
    <xf numFmtId="0" fontId="78" fillId="3" borderId="1" xfId="0" applyFont="1" applyFill="1" applyBorder="1" applyAlignment="1">
      <alignment vertical="center" wrapText="1"/>
    </xf>
    <xf numFmtId="0" fontId="67" fillId="3" borderId="1" xfId="0" applyFont="1" applyFill="1" applyBorder="1" applyAlignment="1">
      <alignment wrapText="1"/>
    </xf>
    <xf numFmtId="0" fontId="67" fillId="3" borderId="0" xfId="0" applyFont="1" applyFill="1" applyAlignment="1">
      <alignment wrapText="1"/>
    </xf>
    <xf numFmtId="0" fontId="67" fillId="5" borderId="1" xfId="0" applyFont="1" applyFill="1" applyBorder="1" applyAlignment="1">
      <alignment horizontal="left" vertical="top" wrapText="1"/>
    </xf>
    <xf numFmtId="3" fontId="78" fillId="5" borderId="5" xfId="0" applyNumberFormat="1" applyFont="1" applyFill="1" applyBorder="1" applyAlignment="1">
      <alignment horizontal="right" vertical="top" wrapText="1"/>
    </xf>
    <xf numFmtId="0" fontId="78" fillId="5" borderId="1" xfId="0" applyFont="1" applyFill="1" applyBorder="1" applyAlignment="1">
      <alignment horizontal="right" vertical="top" wrapText="1"/>
    </xf>
    <xf numFmtId="166" fontId="78" fillId="5" borderId="5" xfId="1" applyNumberFormat="1" applyFont="1" applyFill="1" applyBorder="1" applyAlignment="1">
      <alignment horizontal="center" vertical="center" wrapText="1"/>
    </xf>
    <xf numFmtId="166" fontId="78" fillId="5" borderId="5" xfId="1" applyNumberFormat="1" applyFont="1" applyFill="1" applyBorder="1" applyAlignment="1">
      <alignment horizontal="right" vertical="top" wrapText="1"/>
    </xf>
    <xf numFmtId="2" fontId="81" fillId="5" borderId="1" xfId="0" applyNumberFormat="1" applyFont="1" applyFill="1" applyBorder="1" applyAlignment="1">
      <alignment horizontal="center" vertical="center" wrapText="1"/>
    </xf>
    <xf numFmtId="0" fontId="78" fillId="5" borderId="1" xfId="0" applyFont="1" applyFill="1" applyBorder="1" applyAlignment="1">
      <alignment horizontal="left" vertical="top" wrapText="1"/>
    </xf>
    <xf numFmtId="0" fontId="78" fillId="5" borderId="1" xfId="0" applyFont="1" applyFill="1" applyBorder="1" applyAlignment="1">
      <alignment vertical="center" wrapText="1"/>
    </xf>
    <xf numFmtId="0" fontId="67" fillId="5" borderId="1" xfId="0" applyFont="1" applyFill="1" applyBorder="1" applyAlignment="1">
      <alignment wrapText="1"/>
    </xf>
    <xf numFmtId="0" fontId="81" fillId="0" borderId="1" xfId="0" applyFont="1" applyFill="1" applyBorder="1" applyAlignment="1">
      <alignment horizontal="center" vertical="center" wrapText="1"/>
    </xf>
    <xf numFmtId="2" fontId="81" fillId="0" borderId="1" xfId="0" applyNumberFormat="1" applyFont="1" applyFill="1" applyBorder="1" applyAlignment="1">
      <alignment horizontal="center" vertical="center" wrapText="1"/>
    </xf>
    <xf numFmtId="0" fontId="82" fillId="0" borderId="1" xfId="0" applyFont="1" applyFill="1" applyBorder="1" applyAlignment="1">
      <alignment horizontal="center" vertical="center" wrapText="1"/>
    </xf>
    <xf numFmtId="0" fontId="82" fillId="3" borderId="1" xfId="0" applyFont="1" applyFill="1" applyBorder="1" applyAlignment="1">
      <alignment horizontal="center" vertical="center" wrapText="1"/>
    </xf>
    <xf numFmtId="0" fontId="83" fillId="3" borderId="1" xfId="0" applyFont="1" applyFill="1" applyBorder="1" applyAlignment="1">
      <alignment horizontal="left" vertical="top" wrapText="1"/>
    </xf>
    <xf numFmtId="3" fontId="82" fillId="0" borderId="1" xfId="0" applyNumberFormat="1" applyFont="1" applyFill="1" applyBorder="1" applyAlignment="1">
      <alignment horizontal="center" vertical="center" wrapText="1"/>
    </xf>
    <xf numFmtId="4" fontId="82" fillId="0" borderId="1" xfId="0" applyNumberFormat="1" applyFont="1" applyFill="1" applyBorder="1" applyAlignment="1">
      <alignment horizontal="center" vertical="center"/>
    </xf>
    <xf numFmtId="4" fontId="82" fillId="0" borderId="1" xfId="0" applyNumberFormat="1" applyFont="1" applyFill="1" applyBorder="1" applyAlignment="1">
      <alignment horizontal="center" vertical="center" wrapText="1"/>
    </xf>
    <xf numFmtId="4" fontId="82" fillId="17" borderId="1" xfId="0" applyNumberFormat="1" applyFont="1" applyFill="1" applyBorder="1" applyAlignment="1">
      <alignment horizontal="left" vertical="center"/>
    </xf>
    <xf numFmtId="0" fontId="85" fillId="3" borderId="1" xfId="0" applyFont="1" applyFill="1" applyBorder="1" applyAlignment="1">
      <alignment horizontal="center" vertical="center" wrapText="1"/>
    </xf>
    <xf numFmtId="3" fontId="85" fillId="3" borderId="5" xfId="0" applyNumberFormat="1" applyFont="1" applyFill="1" applyBorder="1" applyAlignment="1">
      <alignment horizontal="right" vertical="top" wrapText="1"/>
    </xf>
    <xf numFmtId="0" fontId="85" fillId="3" borderId="1" xfId="0" applyFont="1" applyFill="1" applyBorder="1" applyAlignment="1">
      <alignment horizontal="right" vertical="top" wrapText="1"/>
    </xf>
    <xf numFmtId="0" fontId="85" fillId="0" borderId="1" xfId="0" applyFont="1" applyBorder="1" applyAlignment="1">
      <alignment horizontal="right" vertical="top" wrapText="1"/>
    </xf>
    <xf numFmtId="0" fontId="37" fillId="0" borderId="1" xfId="0" applyFont="1" applyBorder="1" applyAlignment="1">
      <alignment horizontal="right" vertical="top" wrapText="1"/>
    </xf>
    <xf numFmtId="166" fontId="85" fillId="18" borderId="5" xfId="1" applyNumberFormat="1" applyFont="1" applyFill="1" applyBorder="1" applyAlignment="1">
      <alignment horizontal="right" vertical="top" wrapText="1"/>
    </xf>
    <xf numFmtId="166" fontId="85" fillId="19" borderId="5" xfId="1" applyNumberFormat="1" applyFont="1" applyFill="1" applyBorder="1" applyAlignment="1">
      <alignment horizontal="right" vertical="top" wrapText="1"/>
    </xf>
    <xf numFmtId="166" fontId="85" fillId="7" borderId="5" xfId="1" applyNumberFormat="1" applyFont="1" applyFill="1" applyBorder="1" applyAlignment="1">
      <alignment horizontal="right" vertical="top" wrapText="1"/>
    </xf>
    <xf numFmtId="166" fontId="85" fillId="0" borderId="5" xfId="1" applyNumberFormat="1" applyFont="1" applyBorder="1" applyAlignment="1">
      <alignment horizontal="right" vertical="top" wrapText="1"/>
    </xf>
    <xf numFmtId="166" fontId="85" fillId="3" borderId="5" xfId="1" applyNumberFormat="1" applyFont="1" applyFill="1" applyBorder="1" applyAlignment="1">
      <alignment horizontal="right" vertical="top" wrapText="1"/>
    </xf>
    <xf numFmtId="166" fontId="85" fillId="8" borderId="5" xfId="1" applyNumberFormat="1" applyFont="1" applyFill="1" applyBorder="1" applyAlignment="1">
      <alignment horizontal="right" vertical="top" wrapText="1"/>
    </xf>
    <xf numFmtId="0" fontId="78" fillId="0" borderId="1" xfId="0" applyFont="1" applyBorder="1" applyAlignment="1">
      <alignment vertical="center" wrapText="1"/>
    </xf>
    <xf numFmtId="0" fontId="78" fillId="16" borderId="1" xfId="0" applyFont="1" applyFill="1" applyBorder="1" applyAlignment="1">
      <alignment vertical="center" wrapText="1"/>
    </xf>
    <xf numFmtId="3" fontId="78" fillId="17" borderId="1" xfId="0" applyNumberFormat="1" applyFont="1" applyFill="1" applyBorder="1" applyAlignment="1">
      <alignment vertical="center" wrapText="1"/>
    </xf>
    <xf numFmtId="0" fontId="86" fillId="3" borderId="5" xfId="0" applyFont="1" applyFill="1" applyBorder="1" applyAlignment="1">
      <alignment horizontal="center" vertical="center" wrapText="1"/>
    </xf>
    <xf numFmtId="0" fontId="85" fillId="18" borderId="6" xfId="0" applyFont="1" applyFill="1" applyBorder="1" applyAlignment="1">
      <alignment horizontal="center" vertical="center"/>
    </xf>
    <xf numFmtId="0" fontId="85" fillId="19" borderId="6" xfId="0" applyFont="1" applyFill="1" applyBorder="1" applyAlignment="1">
      <alignment horizontal="center" vertical="center"/>
    </xf>
    <xf numFmtId="0" fontId="85" fillId="7" borderId="1" xfId="0" applyFont="1" applyFill="1" applyBorder="1" applyAlignment="1">
      <alignment horizontal="center" vertical="center"/>
    </xf>
    <xf numFmtId="0" fontId="85" fillId="3" borderId="1" xfId="0" applyFont="1" applyFill="1" applyBorder="1" applyAlignment="1">
      <alignment horizontal="center" vertical="center"/>
    </xf>
    <xf numFmtId="0" fontId="85" fillId="8" borderId="1" xfId="0" applyFont="1" applyFill="1" applyBorder="1" applyAlignment="1">
      <alignment horizontal="center" vertical="center"/>
    </xf>
    <xf numFmtId="0" fontId="78" fillId="3" borderId="6" xfId="0" applyFont="1" applyFill="1" applyBorder="1" applyAlignment="1">
      <alignment horizontal="left" vertical="top" wrapText="1"/>
    </xf>
    <xf numFmtId="0" fontId="78" fillId="16" borderId="6" xfId="0" applyFont="1" applyFill="1" applyBorder="1" applyAlignment="1">
      <alignment horizontal="left" vertical="top" wrapText="1"/>
    </xf>
    <xf numFmtId="0" fontId="85" fillId="17" borderId="6" xfId="0" applyFont="1" applyFill="1" applyBorder="1" applyAlignment="1">
      <alignment horizontal="center" vertical="center"/>
    </xf>
    <xf numFmtId="166" fontId="78" fillId="0" borderId="1" xfId="1" applyNumberFormat="1" applyFont="1" applyBorder="1" applyAlignment="1">
      <alignment horizontal="right" vertical="top" wrapText="1"/>
    </xf>
    <xf numFmtId="3" fontId="78" fillId="19" borderId="1" xfId="0" applyNumberFormat="1" applyFont="1" applyFill="1" applyBorder="1" applyAlignment="1">
      <alignment horizontal="right" vertical="top" wrapText="1"/>
    </xf>
    <xf numFmtId="0" fontId="87" fillId="0" borderId="1" xfId="0" applyFont="1" applyBorder="1" applyAlignment="1">
      <alignment horizontal="left" vertical="top" wrapText="1"/>
    </xf>
    <xf numFmtId="49" fontId="83" fillId="3" borderId="1" xfId="0" applyNumberFormat="1" applyFont="1" applyFill="1" applyBorder="1" applyAlignment="1">
      <alignment horizontal="left" vertical="top" wrapText="1"/>
    </xf>
    <xf numFmtId="49" fontId="78" fillId="0" borderId="1" xfId="0" applyNumberFormat="1" applyFont="1" applyBorder="1" applyAlignment="1">
      <alignment horizontal="center" vertical="center" wrapText="1"/>
    </xf>
    <xf numFmtId="49" fontId="79" fillId="3" borderId="1" xfId="0" applyNumberFormat="1" applyFont="1" applyFill="1" applyBorder="1" applyAlignment="1">
      <alignment horizontal="left" vertical="top" wrapText="1"/>
    </xf>
    <xf numFmtId="49" fontId="35" fillId="0" borderId="1" xfId="0" applyNumberFormat="1" applyFont="1" applyBorder="1" applyAlignment="1">
      <alignment horizontal="left" vertical="top" wrapText="1"/>
    </xf>
    <xf numFmtId="49" fontId="78" fillId="0" borderId="1" xfId="0" applyNumberFormat="1" applyFont="1" applyBorder="1" applyAlignment="1">
      <alignment horizontal="right" vertical="top" wrapText="1"/>
    </xf>
    <xf numFmtId="49" fontId="67" fillId="0" borderId="1" xfId="0" applyNumberFormat="1" applyFont="1" applyBorder="1" applyAlignment="1">
      <alignment horizontal="left" vertical="top" wrapText="1"/>
    </xf>
    <xf numFmtId="49" fontId="67" fillId="3" borderId="1" xfId="0" applyNumberFormat="1" applyFont="1" applyFill="1" applyBorder="1" applyAlignment="1">
      <alignment horizontal="left" vertical="top" wrapText="1"/>
    </xf>
    <xf numFmtId="49" fontId="67" fillId="16" borderId="1" xfId="0" applyNumberFormat="1" applyFont="1" applyFill="1" applyBorder="1" applyAlignment="1">
      <alignment horizontal="left" vertical="top" wrapText="1"/>
    </xf>
    <xf numFmtId="49" fontId="78" fillId="17" borderId="1" xfId="0" applyNumberFormat="1" applyFont="1" applyFill="1" applyBorder="1" applyAlignment="1">
      <alignment vertical="center" wrapText="1"/>
    </xf>
    <xf numFmtId="49" fontId="78" fillId="0" borderId="5" xfId="0" applyNumberFormat="1" applyFont="1" applyBorder="1" applyAlignment="1">
      <alignment vertical="center" wrapText="1"/>
    </xf>
    <xf numFmtId="49" fontId="36" fillId="0" borderId="1" xfId="0" applyNumberFormat="1" applyFont="1" applyBorder="1" applyAlignment="1">
      <alignment horizontal="left" vertical="top"/>
    </xf>
    <xf numFmtId="49" fontId="78" fillId="0" borderId="1" xfId="0" applyNumberFormat="1" applyFont="1" applyBorder="1" applyAlignment="1">
      <alignment horizontal="left" vertical="top" wrapText="1"/>
    </xf>
    <xf numFmtId="49" fontId="78" fillId="0" borderId="6" xfId="0" applyNumberFormat="1" applyFont="1" applyBorder="1" applyAlignment="1">
      <alignment horizontal="left" vertical="top" wrapText="1"/>
    </xf>
    <xf numFmtId="49" fontId="89" fillId="0" borderId="1" xfId="0" applyNumberFormat="1" applyFont="1" applyBorder="1" applyAlignment="1">
      <alignment horizontal="right" vertical="top" wrapText="1"/>
    </xf>
    <xf numFmtId="49" fontId="78" fillId="0" borderId="1" xfId="0" applyNumberFormat="1" applyFont="1" applyBorder="1" applyAlignment="1">
      <alignment horizontal="right" vertical="center" wrapText="1"/>
    </xf>
    <xf numFmtId="49" fontId="85" fillId="3" borderId="1" xfId="0" applyNumberFormat="1" applyFont="1" applyFill="1" applyBorder="1" applyAlignment="1">
      <alignment horizontal="left" vertical="center"/>
    </xf>
    <xf numFmtId="49" fontId="41" fillId="0" borderId="1" xfId="0" applyNumberFormat="1" applyFont="1" applyBorder="1" applyAlignment="1">
      <alignment horizontal="center" vertical="center" wrapText="1"/>
    </xf>
    <xf numFmtId="166" fontId="89" fillId="0" borderId="1" xfId="1" applyNumberFormat="1" applyFont="1" applyBorder="1" applyAlignment="1">
      <alignment horizontal="right" vertical="top" wrapText="1"/>
    </xf>
    <xf numFmtId="166" fontId="85" fillId="18" borderId="1" xfId="1" applyNumberFormat="1" applyFont="1" applyFill="1" applyBorder="1" applyAlignment="1">
      <alignment horizontal="right" vertical="top" wrapText="1"/>
    </xf>
    <xf numFmtId="166" fontId="85" fillId="19" borderId="1" xfId="1" applyNumberFormat="1" applyFont="1" applyFill="1" applyBorder="1" applyAlignment="1">
      <alignment horizontal="right" vertical="top" wrapText="1"/>
    </xf>
    <xf numFmtId="166" fontId="85" fillId="7" borderId="1" xfId="1" applyNumberFormat="1" applyFont="1" applyFill="1" applyBorder="1" applyAlignment="1">
      <alignment horizontal="right" vertical="top" wrapText="1"/>
    </xf>
    <xf numFmtId="166" fontId="85" fillId="0" borderId="1" xfId="1" applyNumberFormat="1" applyFont="1" applyBorder="1" applyAlignment="1">
      <alignment horizontal="right" vertical="top" wrapText="1"/>
    </xf>
    <xf numFmtId="166" fontId="85" fillId="3" borderId="1" xfId="1" applyNumberFormat="1" applyFont="1" applyFill="1" applyBorder="1" applyAlignment="1">
      <alignment horizontal="right" vertical="top" wrapText="1"/>
    </xf>
    <xf numFmtId="166" fontId="85" fillId="8" borderId="1" xfId="1" applyNumberFormat="1" applyFont="1" applyFill="1" applyBorder="1" applyAlignment="1">
      <alignment horizontal="right" vertical="top" wrapText="1"/>
    </xf>
    <xf numFmtId="49" fontId="78" fillId="3" borderId="1" xfId="0" applyNumberFormat="1" applyFont="1" applyFill="1" applyBorder="1" applyAlignment="1">
      <alignment horizontal="left" vertical="top" wrapText="1"/>
    </xf>
    <xf numFmtId="49" fontId="78" fillId="16" borderId="1" xfId="0" applyNumberFormat="1" applyFont="1" applyFill="1" applyBorder="1" applyAlignment="1">
      <alignment horizontal="left" vertical="top" wrapText="1"/>
    </xf>
    <xf numFmtId="49" fontId="67" fillId="0" borderId="1" xfId="0" applyNumberFormat="1" applyFont="1" applyBorder="1" applyAlignment="1">
      <alignment horizontal="center"/>
    </xf>
    <xf numFmtId="49" fontId="37" fillId="0" borderId="1" xfId="0" applyNumberFormat="1" applyFont="1" applyBorder="1" applyAlignment="1">
      <alignment horizontal="left" vertical="top" wrapText="1"/>
    </xf>
    <xf numFmtId="166" fontId="67" fillId="0" borderId="1" xfId="1" applyNumberFormat="1" applyFont="1" applyBorder="1" applyAlignment="1">
      <alignment horizontal="right" vertical="top"/>
    </xf>
    <xf numFmtId="49" fontId="67" fillId="0" borderId="1" xfId="0" applyNumberFormat="1" applyFont="1" applyBorder="1" applyAlignment="1">
      <alignment horizontal="right" vertical="top"/>
    </xf>
    <xf numFmtId="166" fontId="67" fillId="18" borderId="1" xfId="1" applyNumberFormat="1" applyFont="1" applyFill="1" applyBorder="1" applyAlignment="1">
      <alignment horizontal="right" vertical="top"/>
    </xf>
    <xf numFmtId="166" fontId="67" fillId="19" borderId="1" xfId="1" applyNumberFormat="1" applyFont="1" applyFill="1" applyBorder="1" applyAlignment="1">
      <alignment horizontal="right" vertical="top"/>
    </xf>
    <xf numFmtId="166" fontId="67" fillId="7" borderId="1" xfId="1" applyNumberFormat="1" applyFont="1" applyFill="1" applyBorder="1" applyAlignment="1">
      <alignment horizontal="right" vertical="top"/>
    </xf>
    <xf numFmtId="166" fontId="67" fillId="3" borderId="1" xfId="1" applyNumberFormat="1" applyFont="1" applyFill="1" applyBorder="1" applyAlignment="1">
      <alignment horizontal="right" vertical="top"/>
    </xf>
    <xf numFmtId="166" fontId="67" fillId="8" borderId="1" xfId="1" applyNumberFormat="1" applyFont="1" applyFill="1" applyBorder="1" applyAlignment="1">
      <alignment horizontal="right" vertical="top"/>
    </xf>
    <xf numFmtId="49" fontId="67" fillId="0" borderId="1" xfId="0" applyNumberFormat="1" applyFont="1" applyBorder="1" applyAlignment="1">
      <alignment horizontal="right" vertical="top" wrapText="1"/>
    </xf>
    <xf numFmtId="49" fontId="67" fillId="3" borderId="1" xfId="0" applyNumberFormat="1" applyFont="1" applyFill="1" applyBorder="1" applyAlignment="1">
      <alignment horizontal="right" vertical="top" wrapText="1"/>
    </xf>
    <xf numFmtId="49" fontId="67" fillId="16" borderId="1" xfId="0" applyNumberFormat="1" applyFont="1" applyFill="1" applyBorder="1" applyAlignment="1">
      <alignment horizontal="right" vertical="top" wrapText="1"/>
    </xf>
    <xf numFmtId="49" fontId="67" fillId="17" borderId="1" xfId="0" applyNumberFormat="1" applyFont="1" applyFill="1" applyBorder="1"/>
    <xf numFmtId="49" fontId="67" fillId="0" borderId="5" xfId="0" applyNumberFormat="1" applyFont="1" applyBorder="1"/>
    <xf numFmtId="49" fontId="67" fillId="0" borderId="1" xfId="0" applyNumberFormat="1" applyFont="1" applyBorder="1" applyAlignment="1">
      <alignment horizontal="center" wrapText="1"/>
    </xf>
    <xf numFmtId="166" fontId="67" fillId="0" borderId="1" xfId="1" applyNumberFormat="1" applyFont="1" applyBorder="1" applyAlignment="1">
      <alignment horizontal="right" vertical="top" wrapText="1"/>
    </xf>
    <xf numFmtId="166" fontId="67" fillId="18" borderId="1" xfId="1" applyNumberFormat="1" applyFont="1" applyFill="1" applyBorder="1" applyAlignment="1">
      <alignment horizontal="right" vertical="top" wrapText="1"/>
    </xf>
    <xf numFmtId="166" fontId="67" fillId="19" borderId="1" xfId="1" applyNumberFormat="1" applyFont="1" applyFill="1" applyBorder="1" applyAlignment="1">
      <alignment horizontal="right" vertical="top" wrapText="1"/>
    </xf>
    <xf numFmtId="166" fontId="67" fillId="7" borderId="1" xfId="1" applyNumberFormat="1" applyFont="1" applyFill="1" applyBorder="1" applyAlignment="1">
      <alignment horizontal="right" vertical="top" wrapText="1"/>
    </xf>
    <xf numFmtId="166" fontId="67" fillId="3" borderId="1" xfId="1" applyNumberFormat="1" applyFont="1" applyFill="1" applyBorder="1" applyAlignment="1">
      <alignment horizontal="right" vertical="top" wrapText="1"/>
    </xf>
    <xf numFmtId="166" fontId="67" fillId="8" borderId="1" xfId="1" applyNumberFormat="1" applyFont="1" applyFill="1" applyBorder="1" applyAlignment="1">
      <alignment horizontal="right" vertical="top" wrapText="1"/>
    </xf>
    <xf numFmtId="49" fontId="67" fillId="17" borderId="1" xfId="0" applyNumberFormat="1" applyFont="1" applyFill="1" applyBorder="1" applyAlignment="1">
      <alignment wrapText="1"/>
    </xf>
    <xf numFmtId="49" fontId="67" fillId="0" borderId="5" xfId="0" applyNumberFormat="1" applyFont="1" applyBorder="1" applyAlignment="1">
      <alignment wrapText="1"/>
    </xf>
    <xf numFmtId="0" fontId="67" fillId="0" borderId="1" xfId="0" applyFont="1" applyBorder="1" applyAlignment="1">
      <alignment horizontal="center" wrapText="1"/>
    </xf>
    <xf numFmtId="0" fontId="67" fillId="0" borderId="1" xfId="0" applyFont="1" applyBorder="1" applyAlignment="1">
      <alignment horizontal="right" vertical="top"/>
    </xf>
    <xf numFmtId="0" fontId="67" fillId="0" borderId="1" xfId="0" applyFont="1" applyBorder="1" applyAlignment="1">
      <alignment horizontal="right" vertical="top" wrapText="1"/>
    </xf>
    <xf numFmtId="0" fontId="67" fillId="3" borderId="1" xfId="0" applyFont="1" applyFill="1" applyBorder="1" applyAlignment="1">
      <alignment horizontal="right" vertical="top" wrapText="1"/>
    </xf>
    <xf numFmtId="0" fontId="67" fillId="16" borderId="1" xfId="0" applyFont="1" applyFill="1" applyBorder="1" applyAlignment="1">
      <alignment horizontal="right" vertical="top" wrapText="1"/>
    </xf>
    <xf numFmtId="0" fontId="67" fillId="17" borderId="1" xfId="0" applyFont="1" applyFill="1" applyBorder="1" applyAlignment="1">
      <alignment wrapText="1"/>
    </xf>
    <xf numFmtId="0" fontId="67" fillId="0" borderId="5" xfId="0" applyFont="1" applyBorder="1" applyAlignment="1">
      <alignment wrapText="1"/>
    </xf>
    <xf numFmtId="0" fontId="85" fillId="0" borderId="6" xfId="0" applyFont="1" applyBorder="1" applyAlignment="1">
      <alignment horizontal="center" vertical="top" wrapText="1"/>
    </xf>
    <xf numFmtId="0" fontId="85" fillId="0" borderId="5" xfId="0" applyFont="1" applyBorder="1" applyAlignment="1">
      <alignment horizontal="center" vertical="top" wrapText="1"/>
    </xf>
    <xf numFmtId="0" fontId="85" fillId="0" borderId="7" xfId="0" applyFont="1" applyBorder="1" applyAlignment="1">
      <alignment horizontal="center" vertical="top" wrapText="1"/>
    </xf>
    <xf numFmtId="166" fontId="90" fillId="0" borderId="1" xfId="1" applyNumberFormat="1" applyFont="1" applyBorder="1" applyAlignment="1">
      <alignment horizontal="right" vertical="top" wrapText="1"/>
    </xf>
    <xf numFmtId="49" fontId="85" fillId="0" borderId="1" xfId="0" applyNumberFormat="1" applyFont="1" applyBorder="1" applyAlignment="1">
      <alignment horizontal="right" vertical="top" wrapText="1"/>
    </xf>
    <xf numFmtId="0" fontId="85" fillId="18" borderId="1" xfId="0" applyFont="1" applyFill="1" applyBorder="1" applyAlignment="1">
      <alignment wrapText="1"/>
    </xf>
    <xf numFmtId="0" fontId="85" fillId="19" borderId="1" xfId="0" applyFont="1" applyFill="1" applyBorder="1" applyAlignment="1">
      <alignment wrapText="1"/>
    </xf>
    <xf numFmtId="0" fontId="85" fillId="7" borderId="1" xfId="0" applyFont="1" applyFill="1" applyBorder="1" applyAlignment="1">
      <alignment wrapText="1"/>
    </xf>
    <xf numFmtId="0" fontId="85" fillId="0" borderId="1" xfId="0" applyFont="1" applyBorder="1" applyAlignment="1">
      <alignment wrapText="1"/>
    </xf>
    <xf numFmtId="0" fontId="85" fillId="3" borderId="1" xfId="0" applyFont="1" applyFill="1" applyBorder="1" applyAlignment="1">
      <alignment wrapText="1"/>
    </xf>
    <xf numFmtId="0" fontId="85" fillId="8" borderId="1" xfId="0" applyFont="1" applyFill="1" applyBorder="1" applyAlignment="1">
      <alignment wrapText="1"/>
    </xf>
    <xf numFmtId="0" fontId="67" fillId="3" borderId="1" xfId="0" applyFont="1" applyFill="1" applyBorder="1" applyAlignment="1">
      <alignment horizontal="center" wrapText="1"/>
    </xf>
    <xf numFmtId="0" fontId="67" fillId="0" borderId="0" xfId="0" applyFont="1" applyAlignment="1">
      <alignment horizontal="center" wrapText="1"/>
    </xf>
    <xf numFmtId="0" fontId="67" fillId="18" borderId="1" xfId="0" applyFont="1" applyFill="1" applyBorder="1" applyAlignment="1">
      <alignment wrapText="1"/>
    </xf>
    <xf numFmtId="0" fontId="67" fillId="19" borderId="1" xfId="0" applyFont="1" applyFill="1" applyBorder="1" applyAlignment="1">
      <alignment wrapText="1"/>
    </xf>
    <xf numFmtId="0" fontId="67" fillId="7" borderId="1" xfId="0" applyFont="1" applyFill="1" applyBorder="1" applyAlignment="1">
      <alignment wrapText="1"/>
    </xf>
    <xf numFmtId="0" fontId="67" fillId="8" borderId="1" xfId="0" applyFont="1" applyFill="1" applyBorder="1" applyAlignment="1">
      <alignment wrapText="1"/>
    </xf>
    <xf numFmtId="0" fontId="67" fillId="16" borderId="1" xfId="0" applyFont="1" applyFill="1" applyBorder="1" applyAlignment="1">
      <alignment wrapText="1"/>
    </xf>
    <xf numFmtId="0" fontId="67" fillId="0" borderId="0" xfId="0" applyFont="1" applyAlignment="1">
      <alignment horizontal="center" vertical="center" wrapText="1"/>
    </xf>
    <xf numFmtId="0" fontId="67" fillId="18" borderId="0" xfId="0" applyFont="1" applyFill="1" applyAlignment="1">
      <alignment wrapText="1"/>
    </xf>
    <xf numFmtId="0" fontId="67" fillId="19" borderId="0" xfId="0" applyFont="1" applyFill="1" applyAlignment="1">
      <alignment wrapText="1"/>
    </xf>
    <xf numFmtId="0" fontId="67" fillId="7" borderId="0" xfId="0" applyFont="1" applyFill="1" applyAlignment="1">
      <alignment wrapText="1"/>
    </xf>
    <xf numFmtId="0" fontId="67" fillId="8" borderId="0" xfId="0" applyFont="1" applyFill="1" applyAlignment="1">
      <alignment wrapText="1"/>
    </xf>
    <xf numFmtId="0" fontId="67" fillId="16" borderId="0" xfId="0" applyFont="1" applyFill="1" applyAlignment="1">
      <alignment wrapText="1"/>
    </xf>
    <xf numFmtId="0" fontId="67" fillId="17" borderId="0" xfId="0" applyFont="1" applyFill="1" applyAlignment="1">
      <alignment wrapText="1"/>
    </xf>
    <xf numFmtId="0" fontId="27" fillId="5" borderId="1" xfId="0" applyFont="1" applyFill="1" applyBorder="1" applyAlignment="1">
      <alignment horizontal="center" vertical="center" textRotation="90" wrapText="1"/>
    </xf>
    <xf numFmtId="0" fontId="27" fillId="9" borderId="1" xfId="0" applyFont="1" applyFill="1" applyBorder="1" applyAlignment="1">
      <alignment horizontal="center" vertical="center" textRotation="90" wrapText="1"/>
    </xf>
    <xf numFmtId="0" fontId="27" fillId="7" borderId="1" xfId="0" applyFont="1" applyFill="1" applyBorder="1" applyAlignment="1">
      <alignment horizontal="center" vertical="center" textRotation="90" wrapText="1"/>
    </xf>
    <xf numFmtId="0" fontId="27" fillId="8" borderId="1" xfId="0" applyFont="1" applyFill="1" applyBorder="1" applyAlignment="1">
      <alignment horizontal="center" vertical="center" textRotation="90" wrapText="1"/>
    </xf>
    <xf numFmtId="0" fontId="27" fillId="16" borderId="1" xfId="0" applyFont="1" applyFill="1" applyBorder="1" applyAlignment="1">
      <alignment horizontal="center" vertical="center" textRotation="90" wrapText="1"/>
    </xf>
    <xf numFmtId="0" fontId="27" fillId="17" borderId="1" xfId="0" applyFont="1" applyFill="1" applyBorder="1" applyAlignment="1">
      <alignment horizontal="center" vertical="center" textRotation="90" wrapText="1"/>
    </xf>
    <xf numFmtId="0" fontId="24" fillId="8" borderId="1" xfId="0" applyFont="1" applyFill="1" applyBorder="1" applyAlignment="1">
      <alignment horizontal="center" vertical="center" wrapText="1"/>
    </xf>
    <xf numFmtId="0" fontId="24" fillId="16" borderId="1" xfId="0" applyFont="1" applyFill="1" applyBorder="1" applyAlignment="1">
      <alignment horizontal="center" vertical="center" wrapText="1"/>
    </xf>
    <xf numFmtId="0" fontId="24" fillId="17" borderId="1" xfId="0" applyFont="1" applyFill="1" applyBorder="1" applyAlignment="1">
      <alignment horizontal="center" vertical="center" wrapText="1"/>
    </xf>
    <xf numFmtId="0" fontId="26" fillId="3" borderId="4" xfId="0" applyFont="1" applyFill="1" applyBorder="1" applyAlignment="1">
      <alignment horizontal="center" vertical="center" wrapText="1"/>
    </xf>
    <xf numFmtId="0" fontId="92" fillId="3" borderId="1" xfId="0" applyFont="1" applyFill="1" applyBorder="1" applyAlignment="1">
      <alignment horizontal="center" vertical="center" wrapText="1"/>
    </xf>
    <xf numFmtId="0" fontId="68" fillId="3" borderId="1" xfId="0" applyFont="1" applyFill="1" applyBorder="1" applyAlignment="1">
      <alignment horizontal="center" vertical="center" wrapText="1"/>
    </xf>
    <xf numFmtId="0" fontId="35" fillId="3" borderId="1" xfId="0" applyFont="1" applyFill="1" applyBorder="1" applyAlignment="1">
      <alignment horizontal="center" vertical="center" wrapText="1"/>
    </xf>
    <xf numFmtId="0" fontId="94" fillId="3" borderId="4" xfId="0" applyFont="1" applyFill="1" applyBorder="1" applyAlignment="1">
      <alignment horizontal="center" vertical="center" wrapText="1"/>
    </xf>
    <xf numFmtId="166" fontId="26" fillId="8" borderId="4" xfId="2" applyNumberFormat="1" applyFont="1" applyFill="1" applyBorder="1" applyAlignment="1">
      <alignment horizontal="center" vertical="center" wrapText="1"/>
    </xf>
    <xf numFmtId="0" fontId="26" fillId="8" borderId="4" xfId="0" applyFont="1" applyFill="1" applyBorder="1" applyAlignment="1">
      <alignment horizontal="center" vertical="center" wrapText="1"/>
    </xf>
    <xf numFmtId="0" fontId="26" fillId="8" borderId="4" xfId="0" applyFont="1" applyFill="1" applyBorder="1" applyAlignment="1">
      <alignment horizontal="center" vertical="center" textRotation="90" wrapText="1"/>
    </xf>
    <xf numFmtId="0" fontId="92" fillId="8" borderId="1" xfId="0" applyFont="1" applyFill="1" applyBorder="1" applyAlignment="1">
      <alignment horizontal="center" vertical="center"/>
    </xf>
    <xf numFmtId="0" fontId="92" fillId="8" borderId="4" xfId="0" applyFont="1" applyFill="1" applyBorder="1" applyAlignment="1">
      <alignment horizontal="center" vertical="center" wrapText="1"/>
    </xf>
    <xf numFmtId="166" fontId="26" fillId="5" borderId="4" xfId="2" applyNumberFormat="1" applyFont="1" applyFill="1" applyBorder="1" applyAlignment="1">
      <alignment horizontal="center" vertical="center" wrapText="1"/>
    </xf>
    <xf numFmtId="0" fontId="26" fillId="8" borderId="1" xfId="0" applyFont="1" applyFill="1" applyBorder="1" applyAlignment="1">
      <alignment horizontal="center" vertical="center" textRotation="90" wrapText="1"/>
    </xf>
    <xf numFmtId="166" fontId="26" fillId="9" borderId="1" xfId="2" applyNumberFormat="1" applyFont="1" applyFill="1" applyBorder="1" applyAlignment="1">
      <alignment horizontal="center" vertical="center" textRotation="90" wrapText="1"/>
    </xf>
    <xf numFmtId="0" fontId="26" fillId="7" borderId="1" xfId="0" applyFont="1" applyFill="1" applyBorder="1" applyAlignment="1">
      <alignment horizontal="center" vertical="center" textRotation="90" wrapText="1"/>
    </xf>
    <xf numFmtId="0" fontId="26" fillId="3" borderId="1" xfId="0" applyFont="1" applyFill="1" applyBorder="1" applyAlignment="1">
      <alignment horizontal="center" vertical="center" textRotation="90" wrapText="1"/>
    </xf>
    <xf numFmtId="0" fontId="26" fillId="3" borderId="4" xfId="0" applyFont="1" applyFill="1" applyBorder="1" applyAlignment="1">
      <alignment horizontal="center" vertical="center" textRotation="90" wrapText="1"/>
    </xf>
    <xf numFmtId="0" fontId="26" fillId="16" borderId="4" xfId="0" applyFont="1" applyFill="1" applyBorder="1" applyAlignment="1">
      <alignment horizontal="center" vertical="center" textRotation="90" wrapText="1"/>
    </xf>
    <xf numFmtId="0" fontId="26" fillId="17" borderId="4" xfId="0" applyFont="1" applyFill="1" applyBorder="1" applyAlignment="1">
      <alignment horizontal="center" vertical="center" textRotation="90" wrapText="1"/>
    </xf>
    <xf numFmtId="0" fontId="26" fillId="8" borderId="1" xfId="0" applyFont="1" applyFill="1" applyBorder="1" applyAlignment="1">
      <alignment horizontal="center" vertical="center" wrapText="1"/>
    </xf>
    <xf numFmtId="0" fontId="26" fillId="3" borderId="1" xfId="0" applyFont="1" applyFill="1" applyBorder="1" applyAlignment="1">
      <alignment horizontal="center" vertical="center" wrapText="1"/>
    </xf>
    <xf numFmtId="0" fontId="66" fillId="8" borderId="4" xfId="0" applyFont="1" applyFill="1" applyBorder="1" applyAlignment="1">
      <alignment horizontal="center" vertical="center" textRotation="90" wrapText="1"/>
    </xf>
    <xf numFmtId="0" fontId="92" fillId="8" borderId="4" xfId="0" applyFont="1" applyFill="1" applyBorder="1" applyAlignment="1">
      <alignment horizontal="center" vertical="center"/>
    </xf>
    <xf numFmtId="166" fontId="26" fillId="9" borderId="4" xfId="2" applyNumberFormat="1" applyFont="1" applyFill="1" applyBorder="1" applyAlignment="1">
      <alignment horizontal="center" vertical="center" wrapText="1"/>
    </xf>
    <xf numFmtId="2" fontId="26" fillId="7" borderId="4" xfId="0" applyNumberFormat="1" applyFont="1" applyFill="1" applyBorder="1" applyAlignment="1">
      <alignment horizontal="center" vertical="center" wrapText="1"/>
    </xf>
    <xf numFmtId="0" fontId="92" fillId="3" borderId="4" xfId="0" applyFont="1" applyFill="1" applyBorder="1" applyAlignment="1">
      <alignment horizontal="center" vertical="center"/>
    </xf>
    <xf numFmtId="2" fontId="26" fillId="3" borderId="4" xfId="0" applyNumberFormat="1" applyFont="1" applyFill="1" applyBorder="1" applyAlignment="1">
      <alignment horizontal="center" vertical="center" wrapText="1"/>
    </xf>
    <xf numFmtId="2" fontId="26" fillId="8" borderId="4" xfId="0" applyNumberFormat="1" applyFont="1" applyFill="1" applyBorder="1" applyAlignment="1">
      <alignment horizontal="center" vertical="center" wrapText="1"/>
    </xf>
    <xf numFmtId="2" fontId="26" fillId="16" borderId="4" xfId="0" applyNumberFormat="1" applyFont="1" applyFill="1" applyBorder="1" applyAlignment="1">
      <alignment horizontal="center" vertical="center" wrapText="1"/>
    </xf>
    <xf numFmtId="2" fontId="26" fillId="17" borderId="4" xfId="0" applyNumberFormat="1" applyFont="1" applyFill="1" applyBorder="1" applyAlignment="1">
      <alignment horizontal="center" vertical="center" wrapText="1"/>
    </xf>
    <xf numFmtId="0" fontId="33" fillId="3" borderId="1" xfId="0" applyFont="1" applyFill="1" applyBorder="1" applyAlignment="1">
      <alignment horizontal="center" vertical="center" wrapText="1"/>
    </xf>
    <xf numFmtId="0" fontId="33" fillId="3" borderId="7" xfId="0" applyFont="1" applyFill="1" applyBorder="1" applyAlignment="1">
      <alignment horizontal="center" vertical="center" wrapText="1"/>
    </xf>
    <xf numFmtId="166" fontId="94" fillId="8" borderId="4" xfId="2" applyNumberFormat="1" applyFont="1" applyFill="1" applyBorder="1" applyAlignment="1">
      <alignment horizontal="center" vertical="center" wrapText="1"/>
    </xf>
    <xf numFmtId="0" fontId="92" fillId="8" borderId="0" xfId="0" applyFont="1" applyFill="1" applyAlignment="1">
      <alignment horizontal="center" vertical="center"/>
    </xf>
    <xf numFmtId="166" fontId="94" fillId="5" borderId="4" xfId="2" applyNumberFormat="1" applyFont="1" applyFill="1" applyBorder="1" applyAlignment="1">
      <alignment horizontal="center" vertical="center" wrapText="1"/>
    </xf>
    <xf numFmtId="166" fontId="94" fillId="9" borderId="4" xfId="2" applyNumberFormat="1" applyFont="1" applyFill="1" applyBorder="1" applyAlignment="1">
      <alignment horizontal="center" vertical="center" wrapText="1"/>
    </xf>
    <xf numFmtId="2" fontId="94" fillId="7" borderId="4" xfId="0" applyNumberFormat="1" applyFont="1" applyFill="1" applyBorder="1" applyAlignment="1">
      <alignment horizontal="center" vertical="center" wrapText="1"/>
    </xf>
    <xf numFmtId="0" fontId="92" fillId="3" borderId="4" xfId="0" applyFont="1" applyFill="1" applyBorder="1" applyAlignment="1">
      <alignment horizontal="center" vertical="center" wrapText="1"/>
    </xf>
    <xf numFmtId="2" fontId="94" fillId="3" borderId="4" xfId="0" applyNumberFormat="1" applyFont="1" applyFill="1" applyBorder="1" applyAlignment="1">
      <alignment horizontal="center" vertical="center" wrapText="1"/>
    </xf>
    <xf numFmtId="2" fontId="94" fillId="8" borderId="4" xfId="0" applyNumberFormat="1" applyFont="1" applyFill="1" applyBorder="1" applyAlignment="1">
      <alignment horizontal="center" vertical="center" wrapText="1"/>
    </xf>
    <xf numFmtId="2" fontId="94" fillId="16" borderId="4" xfId="0" applyNumberFormat="1" applyFont="1" applyFill="1" applyBorder="1" applyAlignment="1">
      <alignment horizontal="center" vertical="center" wrapText="1"/>
    </xf>
    <xf numFmtId="2" fontId="94" fillId="17" borderId="4" xfId="0" applyNumberFormat="1" applyFont="1" applyFill="1" applyBorder="1" applyAlignment="1">
      <alignment horizontal="center" vertical="center" wrapText="1"/>
    </xf>
    <xf numFmtId="0" fontId="66" fillId="8" borderId="2" xfId="0" applyFont="1" applyFill="1" applyBorder="1" applyAlignment="1">
      <alignment horizontal="center" vertical="center" textRotation="90" wrapText="1"/>
    </xf>
    <xf numFmtId="0" fontId="66" fillId="8" borderId="1" xfId="0" applyFont="1" applyFill="1" applyBorder="1" applyAlignment="1">
      <alignment horizontal="center" vertical="center" textRotation="90" wrapText="1"/>
    </xf>
    <xf numFmtId="166" fontId="66" fillId="9" borderId="1" xfId="2" applyNumberFormat="1" applyFont="1" applyFill="1" applyBorder="1" applyAlignment="1">
      <alignment horizontal="center" vertical="center" textRotation="90" wrapText="1"/>
    </xf>
    <xf numFmtId="0" fontId="66" fillId="7" borderId="2" xfId="0" applyFont="1" applyFill="1" applyBorder="1" applyAlignment="1">
      <alignment horizontal="center" vertical="center" textRotation="90" wrapText="1"/>
    </xf>
    <xf numFmtId="0" fontId="66" fillId="3" borderId="2" xfId="0" applyFont="1" applyFill="1" applyBorder="1" applyAlignment="1">
      <alignment horizontal="center" vertical="center" textRotation="90" wrapText="1"/>
    </xf>
    <xf numFmtId="0" fontId="66" fillId="3" borderId="3" xfId="0" applyFont="1" applyFill="1" applyBorder="1" applyAlignment="1">
      <alignment horizontal="center" vertical="center" textRotation="90" wrapText="1"/>
    </xf>
    <xf numFmtId="0" fontId="66" fillId="8" borderId="3" xfId="0" applyFont="1" applyFill="1" applyBorder="1" applyAlignment="1">
      <alignment horizontal="center" vertical="center" textRotation="90" wrapText="1"/>
    </xf>
    <xf numFmtId="0" fontId="66" fillId="16" borderId="3" xfId="0" applyFont="1" applyFill="1" applyBorder="1" applyAlignment="1">
      <alignment horizontal="center" vertical="center" textRotation="90" wrapText="1"/>
    </xf>
    <xf numFmtId="0" fontId="66" fillId="17" borderId="3" xfId="0" applyFont="1" applyFill="1" applyBorder="1" applyAlignment="1">
      <alignment horizontal="center" vertical="center" textRotation="90" wrapText="1"/>
    </xf>
    <xf numFmtId="2" fontId="95" fillId="8" borderId="4" xfId="0" applyNumberFormat="1" applyFont="1" applyFill="1" applyBorder="1" applyAlignment="1">
      <alignment vertical="center" wrapText="1"/>
    </xf>
    <xf numFmtId="0" fontId="25" fillId="3" borderId="1" xfId="0" applyFont="1" applyFill="1" applyBorder="1" applyAlignment="1">
      <alignment horizontal="center" vertical="center" wrapText="1"/>
    </xf>
    <xf numFmtId="166" fontId="78" fillId="8" borderId="1" xfId="2" applyNumberFormat="1" applyFont="1" applyFill="1" applyBorder="1" applyAlignment="1">
      <alignment horizontal="center" vertical="center" wrapText="1"/>
    </xf>
    <xf numFmtId="0" fontId="25" fillId="8" borderId="1" xfId="0" applyFont="1" applyFill="1" applyBorder="1" applyAlignment="1">
      <alignment horizontal="center" vertical="center" wrapText="1"/>
    </xf>
    <xf numFmtId="166" fontId="78" fillId="5" borderId="1" xfId="2" applyNumberFormat="1" applyFont="1" applyFill="1" applyBorder="1" applyAlignment="1">
      <alignment horizontal="center" vertical="center" wrapText="1"/>
    </xf>
    <xf numFmtId="0" fontId="0" fillId="8" borderId="1" xfId="0" applyFont="1" applyFill="1" applyBorder="1" applyAlignment="1">
      <alignment horizontal="center" vertical="center" wrapText="1"/>
    </xf>
    <xf numFmtId="166" fontId="78" fillId="9" borderId="1" xfId="2" applyNumberFormat="1" applyFont="1" applyFill="1" applyBorder="1" applyAlignment="1">
      <alignment horizontal="center" vertical="center" wrapText="1"/>
    </xf>
    <xf numFmtId="0" fontId="30" fillId="7" borderId="1" xfId="0" applyFont="1" applyFill="1" applyBorder="1" applyAlignment="1">
      <alignment horizontal="center" vertical="center" wrapText="1"/>
    </xf>
    <xf numFmtId="0" fontId="30" fillId="8" borderId="1" xfId="0" applyFont="1" applyFill="1" applyBorder="1" applyAlignment="1">
      <alignment horizontal="center" vertical="center" wrapText="1"/>
    </xf>
    <xf numFmtId="0" fontId="30" fillId="16" borderId="1" xfId="0" applyFont="1" applyFill="1" applyBorder="1" applyAlignment="1">
      <alignment horizontal="center" vertical="center" wrapText="1"/>
    </xf>
    <xf numFmtId="0" fontId="30" fillId="17" borderId="1" xfId="0" applyFont="1" applyFill="1" applyBorder="1" applyAlignment="1">
      <alignment horizontal="center" vertical="center" wrapText="1"/>
    </xf>
    <xf numFmtId="0" fontId="25" fillId="3" borderId="1" xfId="0" applyFont="1" applyFill="1" applyBorder="1" applyAlignment="1">
      <alignment horizontal="center" vertical="top" wrapText="1"/>
    </xf>
    <xf numFmtId="166" fontId="78" fillId="3" borderId="1" xfId="2" applyNumberFormat="1" applyFont="1" applyFill="1" applyBorder="1" applyAlignment="1">
      <alignment horizontal="center" vertical="center" wrapText="1"/>
    </xf>
    <xf numFmtId="3" fontId="78" fillId="3" borderId="1" xfId="0" applyNumberFormat="1" applyFont="1" applyFill="1" applyBorder="1" applyAlignment="1">
      <alignment horizontal="center" vertical="center" wrapText="1"/>
    </xf>
    <xf numFmtId="166" fontId="30" fillId="3" borderId="1" xfId="2" applyNumberFormat="1" applyFont="1" applyFill="1" applyBorder="1" applyAlignment="1">
      <alignment horizontal="center" vertical="center" wrapText="1"/>
    </xf>
    <xf numFmtId="14" fontId="25" fillId="3" borderId="1" xfId="0" applyNumberFormat="1" applyFont="1" applyFill="1" applyBorder="1" applyAlignment="1">
      <alignment horizontal="center" vertical="center" wrapText="1"/>
    </xf>
    <xf numFmtId="166" fontId="78" fillId="3" borderId="1" xfId="2" applyNumberFormat="1" applyFont="1" applyFill="1" applyBorder="1" applyAlignment="1">
      <alignment horizontal="left" vertical="center" wrapText="1"/>
    </xf>
    <xf numFmtId="166" fontId="25" fillId="3" borderId="1" xfId="0" applyNumberFormat="1" applyFont="1" applyFill="1" applyBorder="1" applyAlignment="1">
      <alignment horizontal="center" vertical="center" wrapText="1"/>
    </xf>
    <xf numFmtId="14" fontId="0" fillId="3" borderId="1" xfId="0" applyNumberFormat="1" applyFill="1" applyBorder="1" applyAlignment="1">
      <alignment horizontal="center" vertical="center" wrapText="1"/>
    </xf>
    <xf numFmtId="1" fontId="25" fillId="3" borderId="1" xfId="0" applyNumberFormat="1" applyFont="1" applyFill="1" applyBorder="1" applyAlignment="1">
      <alignment horizontal="center" vertical="center" wrapText="1"/>
    </xf>
    <xf numFmtId="3" fontId="78" fillId="3" borderId="1" xfId="0" applyNumberFormat="1" applyFont="1" applyFill="1" applyBorder="1" applyAlignment="1">
      <alignment horizontal="right" vertical="center" wrapText="1"/>
    </xf>
    <xf numFmtId="166" fontId="25" fillId="3" borderId="1" xfId="0" applyNumberFormat="1" applyFont="1" applyFill="1" applyBorder="1" applyAlignment="1">
      <alignment vertical="center" wrapText="1"/>
    </xf>
    <xf numFmtId="164" fontId="25" fillId="3" borderId="1" xfId="0" applyNumberFormat="1" applyFont="1" applyFill="1" applyBorder="1" applyAlignment="1">
      <alignment horizontal="center" vertical="center" wrapText="1"/>
    </xf>
    <xf numFmtId="166" fontId="30" fillId="5" borderId="1" xfId="2" applyNumberFormat="1" applyFont="1" applyFill="1" applyBorder="1" applyAlignment="1">
      <alignment horizontal="center" vertical="center" wrapText="1"/>
    </xf>
    <xf numFmtId="166" fontId="96" fillId="9" borderId="1" xfId="2" applyNumberFormat="1" applyFont="1" applyFill="1" applyBorder="1" applyAlignment="1">
      <alignment horizontal="center" vertical="center" wrapText="1"/>
    </xf>
    <xf numFmtId="166" fontId="78" fillId="7" borderId="1" xfId="2" applyNumberFormat="1" applyFont="1" applyFill="1" applyBorder="1" applyAlignment="1">
      <alignment horizontal="center" vertical="center" wrapText="1"/>
    </xf>
    <xf numFmtId="166" fontId="78" fillId="16" borderId="1" xfId="2" applyNumberFormat="1" applyFont="1" applyFill="1" applyBorder="1" applyAlignment="1">
      <alignment horizontal="center" vertical="center" wrapText="1"/>
    </xf>
    <xf numFmtId="166" fontId="78" fillId="17" borderId="1" xfId="2" applyNumberFormat="1" applyFont="1" applyFill="1" applyBorder="1" applyAlignment="1">
      <alignment horizontal="center" vertical="center" wrapText="1"/>
    </xf>
    <xf numFmtId="167" fontId="82" fillId="0" borderId="12" xfId="0" applyNumberFormat="1" applyFont="1" applyBorder="1" applyAlignment="1">
      <alignment horizontal="right" vertical="center" wrapText="1"/>
    </xf>
    <xf numFmtId="166" fontId="78" fillId="7" borderId="4" xfId="2" applyNumberFormat="1" applyFont="1" applyFill="1" applyBorder="1" applyAlignment="1">
      <alignment horizontal="center" vertical="center" wrapText="1"/>
    </xf>
    <xf numFmtId="0" fontId="25" fillId="3" borderId="4" xfId="0" applyFont="1" applyFill="1" applyBorder="1" applyAlignment="1">
      <alignment horizontal="center" vertical="center" wrapText="1"/>
    </xf>
    <xf numFmtId="166" fontId="78" fillId="3" borderId="4" xfId="2" applyNumberFormat="1" applyFont="1" applyFill="1" applyBorder="1" applyAlignment="1">
      <alignment horizontal="center" vertical="center" wrapText="1"/>
    </xf>
    <xf numFmtId="166" fontId="78" fillId="8" borderId="4" xfId="2" applyNumberFormat="1" applyFont="1" applyFill="1" applyBorder="1" applyAlignment="1">
      <alignment horizontal="center" vertical="center" wrapText="1"/>
    </xf>
    <xf numFmtId="166" fontId="78" fillId="16" borderId="4" xfId="2" applyNumberFormat="1" applyFont="1" applyFill="1" applyBorder="1" applyAlignment="1">
      <alignment horizontal="center" vertical="center" wrapText="1"/>
    </xf>
    <xf numFmtId="166" fontId="78" fillId="17" borderId="4" xfId="2" applyNumberFormat="1" applyFont="1" applyFill="1" applyBorder="1" applyAlignment="1">
      <alignment horizontal="center" vertical="center" wrapText="1"/>
    </xf>
    <xf numFmtId="0" fontId="0" fillId="3" borderId="1" xfId="0" applyFont="1" applyFill="1" applyBorder="1" applyAlignment="1">
      <alignment horizontal="center" vertical="center" wrapText="1"/>
    </xf>
    <xf numFmtId="0" fontId="97" fillId="3" borderId="1" xfId="0" applyFont="1" applyFill="1" applyBorder="1" applyAlignment="1">
      <alignment horizontal="center" vertical="center" wrapText="1"/>
    </xf>
    <xf numFmtId="166" fontId="30" fillId="5" borderId="1" xfId="2" applyNumberFormat="1" applyFont="1" applyFill="1" applyBorder="1" applyAlignment="1">
      <alignment horizontal="right" vertical="center" wrapText="1"/>
    </xf>
    <xf numFmtId="166" fontId="96" fillId="9" borderId="1" xfId="2" applyNumberFormat="1" applyFont="1" applyFill="1" applyBorder="1" applyAlignment="1">
      <alignment horizontal="right" vertical="center" wrapText="1"/>
    </xf>
    <xf numFmtId="167" fontId="67" fillId="7" borderId="4" xfId="2" applyNumberFormat="1" applyFont="1" applyFill="1" applyBorder="1" applyAlignment="1">
      <alignment vertical="center" wrapText="1"/>
    </xf>
    <xf numFmtId="167" fontId="67" fillId="3" borderId="4" xfId="2" applyNumberFormat="1" applyFont="1" applyFill="1" applyBorder="1" applyAlignment="1">
      <alignment vertical="center" wrapText="1"/>
    </xf>
    <xf numFmtId="167" fontId="67" fillId="8" borderId="4" xfId="2" applyNumberFormat="1" applyFont="1" applyFill="1" applyBorder="1" applyAlignment="1">
      <alignment vertical="center" wrapText="1"/>
    </xf>
    <xf numFmtId="167" fontId="67" fillId="16" borderId="4" xfId="2" applyNumberFormat="1" applyFont="1" applyFill="1" applyBorder="1" applyAlignment="1">
      <alignment vertical="center" wrapText="1"/>
    </xf>
    <xf numFmtId="167" fontId="67" fillId="17" borderId="4" xfId="2" applyNumberFormat="1" applyFont="1" applyFill="1" applyBorder="1" applyAlignment="1">
      <alignment vertical="center" wrapText="1"/>
    </xf>
    <xf numFmtId="167" fontId="82" fillId="0" borderId="17" xfId="0" applyNumberFormat="1" applyFont="1" applyBorder="1" applyAlignment="1">
      <alignment horizontal="right" vertical="center" wrapText="1"/>
    </xf>
    <xf numFmtId="167" fontId="82" fillId="7" borderId="18" xfId="0" applyNumberFormat="1" applyFont="1" applyFill="1" applyBorder="1" applyAlignment="1">
      <alignment horizontal="right" vertical="center" wrapText="1"/>
    </xf>
    <xf numFmtId="167" fontId="82" fillId="7" borderId="19" xfId="0" applyNumberFormat="1" applyFont="1" applyFill="1" applyBorder="1" applyAlignment="1">
      <alignment horizontal="right" vertical="center" wrapText="1"/>
    </xf>
    <xf numFmtId="167" fontId="82" fillId="3" borderId="1" xfId="0" applyNumberFormat="1" applyFont="1" applyFill="1" applyBorder="1" applyAlignment="1">
      <alignment horizontal="right" vertical="center" wrapText="1"/>
    </xf>
    <xf numFmtId="167" fontId="82" fillId="8" borderId="1" xfId="0" applyNumberFormat="1" applyFont="1" applyFill="1" applyBorder="1" applyAlignment="1">
      <alignment horizontal="right" vertical="center" wrapText="1"/>
    </xf>
    <xf numFmtId="167" fontId="82" fillId="16" borderId="1" xfId="0" applyNumberFormat="1" applyFont="1" applyFill="1" applyBorder="1" applyAlignment="1">
      <alignment horizontal="right" vertical="center" wrapText="1"/>
    </xf>
    <xf numFmtId="167" fontId="82" fillId="17" borderId="1" xfId="0" applyNumberFormat="1" applyFont="1" applyFill="1" applyBorder="1" applyAlignment="1">
      <alignment horizontal="right" vertical="center" wrapText="1"/>
    </xf>
    <xf numFmtId="0" fontId="25" fillId="3" borderId="2" xfId="0" applyFont="1" applyFill="1" applyBorder="1" applyAlignment="1">
      <alignment horizontal="center" vertical="center" wrapText="1"/>
    </xf>
    <xf numFmtId="0" fontId="28" fillId="0" borderId="20" xfId="0" applyFont="1" applyBorder="1" applyAlignment="1">
      <alignment horizontal="center" vertical="center" wrapText="1"/>
    </xf>
    <xf numFmtId="0" fontId="33" fillId="3" borderId="21" xfId="0" applyFont="1" applyFill="1" applyBorder="1" applyAlignment="1">
      <alignment horizontal="center" vertical="center" wrapText="1"/>
    </xf>
    <xf numFmtId="0" fontId="94" fillId="3" borderId="1" xfId="0" applyFont="1" applyFill="1" applyBorder="1" applyAlignment="1">
      <alignment horizontal="center" vertical="center" wrapText="1"/>
    </xf>
    <xf numFmtId="167" fontId="82" fillId="0" borderId="13" xfId="0" applyNumberFormat="1" applyFont="1" applyBorder="1" applyAlignment="1">
      <alignment horizontal="right" vertical="center" wrapText="1"/>
    </xf>
    <xf numFmtId="167" fontId="82" fillId="0" borderId="10" xfId="0" applyNumberFormat="1" applyFont="1" applyBorder="1" applyAlignment="1">
      <alignment horizontal="right" vertical="center" wrapText="1"/>
    </xf>
    <xf numFmtId="167" fontId="82" fillId="7" borderId="22" xfId="0" applyNumberFormat="1" applyFont="1" applyFill="1" applyBorder="1" applyAlignment="1">
      <alignment horizontal="right" vertical="center" wrapText="1"/>
    </xf>
    <xf numFmtId="167" fontId="82" fillId="7" borderId="0" xfId="0" applyNumberFormat="1" applyFont="1" applyFill="1" applyBorder="1" applyAlignment="1">
      <alignment horizontal="right" vertical="center" wrapText="1"/>
    </xf>
    <xf numFmtId="0" fontId="98" fillId="0" borderId="1" xfId="0" applyFont="1" applyBorder="1" applyAlignment="1">
      <alignment horizontal="center" vertical="center" wrapText="1"/>
    </xf>
    <xf numFmtId="0" fontId="94" fillId="3" borderId="3" xfId="0" applyFont="1" applyFill="1" applyBorder="1" applyAlignment="1">
      <alignment horizontal="center" vertical="center" wrapText="1"/>
    </xf>
    <xf numFmtId="167" fontId="82" fillId="0" borderId="1" xfId="0" applyNumberFormat="1" applyFont="1" applyBorder="1" applyAlignment="1">
      <alignment horizontal="right" vertical="center" wrapText="1"/>
    </xf>
    <xf numFmtId="167" fontId="82" fillId="7" borderId="1" xfId="0" applyNumberFormat="1" applyFont="1" applyFill="1" applyBorder="1" applyAlignment="1">
      <alignment horizontal="right" vertical="center" wrapText="1"/>
    </xf>
    <xf numFmtId="166" fontId="30" fillId="3" borderId="1" xfId="2" applyNumberFormat="1" applyFont="1" applyFill="1" applyBorder="1" applyAlignment="1">
      <alignment horizontal="right" vertical="center" wrapText="1"/>
    </xf>
    <xf numFmtId="166" fontId="96" fillId="3" borderId="1" xfId="2" applyNumberFormat="1" applyFont="1" applyFill="1" applyBorder="1" applyAlignment="1">
      <alignment horizontal="right" vertical="center" wrapText="1"/>
    </xf>
    <xf numFmtId="167" fontId="67" fillId="3" borderId="1" xfId="2" applyNumberFormat="1" applyFont="1" applyFill="1" applyBorder="1" applyAlignment="1">
      <alignment vertical="center" wrapText="1"/>
    </xf>
    <xf numFmtId="0" fontId="28" fillId="3" borderId="12" xfId="0" applyFont="1" applyFill="1" applyBorder="1" applyAlignment="1">
      <alignment horizontal="center" vertical="center" wrapText="1"/>
    </xf>
    <xf numFmtId="167" fontId="82" fillId="3" borderId="18" xfId="0" applyNumberFormat="1" applyFont="1" applyFill="1" applyBorder="1" applyAlignment="1">
      <alignment horizontal="right" vertical="center" wrapText="1"/>
    </xf>
    <xf numFmtId="166" fontId="96" fillId="3" borderId="1" xfId="2" applyNumberFormat="1" applyFont="1" applyFill="1" applyBorder="1" applyAlignment="1">
      <alignment horizontal="center" vertical="center" wrapText="1"/>
    </xf>
    <xf numFmtId="166" fontId="25" fillId="3" borderId="4" xfId="2" applyNumberFormat="1" applyFont="1" applyFill="1" applyBorder="1" applyAlignment="1">
      <alignment horizontal="center" vertical="center" wrapText="1"/>
    </xf>
    <xf numFmtId="166" fontId="25" fillId="7" borderId="4" xfId="2" applyNumberFormat="1" applyFont="1" applyFill="1" applyBorder="1" applyAlignment="1">
      <alignment horizontal="center" vertical="center" wrapText="1"/>
    </xf>
    <xf numFmtId="166" fontId="25" fillId="8" borderId="4" xfId="2" applyNumberFormat="1" applyFont="1" applyFill="1" applyBorder="1" applyAlignment="1">
      <alignment horizontal="center" vertical="center" wrapText="1"/>
    </xf>
    <xf numFmtId="166" fontId="25" fillId="16" borderId="4" xfId="2" applyNumberFormat="1" applyFont="1" applyFill="1" applyBorder="1" applyAlignment="1">
      <alignment horizontal="center" vertical="center" wrapText="1"/>
    </xf>
    <xf numFmtId="166" fontId="25" fillId="17" borderId="4" xfId="2" applyNumberFormat="1" applyFont="1" applyFill="1" applyBorder="1" applyAlignment="1">
      <alignment horizontal="center" vertical="center" wrapText="1"/>
    </xf>
    <xf numFmtId="0" fontId="99"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0" fillId="3" borderId="13" xfId="0" applyFont="1" applyFill="1" applyBorder="1" applyAlignment="1">
      <alignment horizontal="center" vertical="center" wrapText="1"/>
    </xf>
    <xf numFmtId="0" fontId="25" fillId="0" borderId="1" xfId="0" applyFont="1" applyBorder="1" applyAlignment="1">
      <alignment horizontal="center" vertical="center" wrapText="1"/>
    </xf>
    <xf numFmtId="166" fontId="25" fillId="3" borderId="1" xfId="2" applyNumberFormat="1" applyFont="1" applyFill="1" applyBorder="1" applyAlignment="1">
      <alignment horizontal="right" vertical="center" wrapText="1"/>
    </xf>
    <xf numFmtId="167" fontId="28" fillId="3" borderId="0" xfId="0" applyNumberFormat="1" applyFont="1" applyFill="1" applyBorder="1" applyAlignment="1">
      <alignment horizontal="right" vertical="center" wrapText="1"/>
    </xf>
    <xf numFmtId="167" fontId="28" fillId="7" borderId="1" xfId="0" applyNumberFormat="1" applyFont="1" applyFill="1" applyBorder="1" applyAlignment="1">
      <alignment horizontal="right" vertical="center" wrapText="1"/>
    </xf>
    <xf numFmtId="167" fontId="28" fillId="3" borderId="1" xfId="0" applyNumberFormat="1" applyFont="1" applyFill="1" applyBorder="1" applyAlignment="1">
      <alignment horizontal="right" vertical="center" wrapText="1"/>
    </xf>
    <xf numFmtId="167" fontId="28" fillId="8" borderId="1" xfId="0" applyNumberFormat="1" applyFont="1" applyFill="1" applyBorder="1" applyAlignment="1">
      <alignment horizontal="right" vertical="center" wrapText="1"/>
    </xf>
    <xf numFmtId="167" fontId="28" fillId="16" borderId="1" xfId="0" applyNumberFormat="1" applyFont="1" applyFill="1" applyBorder="1" applyAlignment="1">
      <alignment horizontal="right" vertical="center" wrapText="1"/>
    </xf>
    <xf numFmtId="167" fontId="28" fillId="17" borderId="1" xfId="0" applyNumberFormat="1" applyFont="1" applyFill="1" applyBorder="1" applyAlignment="1">
      <alignment horizontal="right" vertical="center" wrapText="1"/>
    </xf>
    <xf numFmtId="0" fontId="0" fillId="3" borderId="10" xfId="0" applyFont="1" applyFill="1" applyBorder="1" applyAlignment="1">
      <alignment horizontal="center" vertical="center" wrapText="1"/>
    </xf>
    <xf numFmtId="166" fontId="67" fillId="3" borderId="1" xfId="2" applyNumberFormat="1" applyFont="1" applyFill="1" applyBorder="1" applyAlignment="1">
      <alignment horizontal="center" vertical="center" wrapText="1"/>
    </xf>
    <xf numFmtId="166" fontId="67" fillId="7" borderId="1" xfId="2" applyNumberFormat="1" applyFont="1" applyFill="1" applyBorder="1" applyAlignment="1">
      <alignment horizontal="center" vertical="center" wrapText="1"/>
    </xf>
    <xf numFmtId="166" fontId="67" fillId="8" borderId="1" xfId="2" applyNumberFormat="1" applyFont="1" applyFill="1" applyBorder="1" applyAlignment="1">
      <alignment horizontal="center" vertical="center" wrapText="1"/>
    </xf>
    <xf numFmtId="166" fontId="67" fillId="16" borderId="1" xfId="2" applyNumberFormat="1" applyFont="1" applyFill="1" applyBorder="1" applyAlignment="1">
      <alignment horizontal="center" vertical="center" wrapText="1"/>
    </xf>
    <xf numFmtId="166" fontId="67" fillId="17" borderId="1" xfId="2" applyNumberFormat="1" applyFont="1" applyFill="1" applyBorder="1" applyAlignment="1">
      <alignment horizontal="center" vertical="center" wrapText="1"/>
    </xf>
    <xf numFmtId="0" fontId="33" fillId="0" borderId="1" xfId="0" applyFont="1" applyBorder="1" applyAlignment="1">
      <alignment vertical="center" wrapText="1"/>
    </xf>
    <xf numFmtId="167" fontId="82" fillId="3" borderId="0" xfId="0" applyNumberFormat="1" applyFont="1" applyFill="1" applyBorder="1" applyAlignment="1">
      <alignment horizontal="right" vertical="center" wrapText="1"/>
    </xf>
    <xf numFmtId="167" fontId="28" fillId="0" borderId="1" xfId="0" applyNumberFormat="1" applyFont="1" applyBorder="1" applyAlignment="1">
      <alignment horizontal="right" vertical="center" wrapText="1"/>
    </xf>
    <xf numFmtId="166" fontId="78" fillId="3" borderId="1" xfId="0" applyNumberFormat="1" applyFont="1" applyFill="1" applyBorder="1" applyAlignment="1">
      <alignment vertical="center" wrapText="1"/>
    </xf>
    <xf numFmtId="166" fontId="78" fillId="3" borderId="1" xfId="2" applyNumberFormat="1" applyFont="1" applyFill="1" applyBorder="1" applyAlignment="1">
      <alignment horizontal="right" vertical="center" wrapText="1"/>
    </xf>
    <xf numFmtId="0" fontId="0" fillId="10" borderId="12" xfId="0" applyFont="1" applyFill="1" applyBorder="1" applyAlignment="1">
      <alignment vertical="center" wrapText="1"/>
    </xf>
    <xf numFmtId="0" fontId="25" fillId="3" borderId="1" xfId="0" applyFont="1" applyFill="1" applyBorder="1" applyAlignment="1">
      <alignment horizontal="right" vertical="center" wrapText="1"/>
    </xf>
    <xf numFmtId="0" fontId="0" fillId="10" borderId="1" xfId="0" applyFont="1" applyFill="1" applyBorder="1" applyAlignment="1">
      <alignment vertical="center" wrapText="1"/>
    </xf>
    <xf numFmtId="0" fontId="6" fillId="0" borderId="4" xfId="0" applyFont="1" applyBorder="1" applyAlignment="1">
      <alignment horizontal="center" vertical="center" wrapText="1"/>
    </xf>
    <xf numFmtId="0" fontId="6" fillId="5" borderId="4" xfId="0" applyFont="1" applyFill="1" applyBorder="1" applyAlignment="1">
      <alignment horizontal="center" vertical="center" wrapText="1"/>
    </xf>
    <xf numFmtId="0" fontId="99" fillId="5" borderId="1" xfId="0" applyFont="1" applyFill="1" applyBorder="1" applyAlignment="1">
      <alignment horizontal="center" vertical="center" wrapText="1"/>
    </xf>
    <xf numFmtId="0" fontId="33" fillId="5" borderId="1" xfId="0" applyFont="1" applyFill="1" applyBorder="1" applyAlignment="1">
      <alignment vertical="center" wrapText="1"/>
    </xf>
    <xf numFmtId="0" fontId="0" fillId="20" borderId="1" xfId="0" applyFont="1" applyFill="1" applyBorder="1" applyAlignment="1">
      <alignment vertical="center" wrapText="1"/>
    </xf>
    <xf numFmtId="0" fontId="94" fillId="5" borderId="1" xfId="0" applyFont="1" applyFill="1" applyBorder="1" applyAlignment="1">
      <alignment horizontal="center" vertical="center" wrapText="1"/>
    </xf>
    <xf numFmtId="167" fontId="82" fillId="5" borderId="1" xfId="0" applyNumberFormat="1" applyFont="1" applyFill="1" applyBorder="1" applyAlignment="1">
      <alignment horizontal="right" vertical="center" wrapText="1"/>
    </xf>
    <xf numFmtId="166" fontId="78" fillId="5" borderId="1" xfId="0" applyNumberFormat="1" applyFont="1" applyFill="1" applyBorder="1" applyAlignment="1">
      <alignment vertical="center" wrapText="1"/>
    </xf>
    <xf numFmtId="166" fontId="78" fillId="5" borderId="1" xfId="2" applyNumberFormat="1" applyFont="1" applyFill="1" applyBorder="1" applyAlignment="1">
      <alignment horizontal="right" vertical="center" wrapText="1"/>
    </xf>
    <xf numFmtId="0" fontId="78"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25" fillId="5" borderId="1" xfId="0" applyFont="1" applyFill="1" applyBorder="1" applyAlignment="1">
      <alignment horizontal="center" vertical="top" wrapText="1"/>
    </xf>
    <xf numFmtId="0" fontId="0" fillId="5" borderId="1" xfId="0" applyFont="1" applyFill="1" applyBorder="1" applyAlignment="1">
      <alignment horizontal="center" vertical="center" wrapText="1"/>
    </xf>
    <xf numFmtId="0" fontId="3" fillId="0" borderId="0" xfId="0" applyFont="1" applyAlignment="1">
      <alignment horizontal="left" vertical="center" wrapText="1"/>
    </xf>
    <xf numFmtId="166" fontId="25" fillId="3" borderId="1" xfId="2" applyNumberFormat="1" applyFont="1" applyFill="1" applyBorder="1" applyAlignment="1">
      <alignment horizontal="center" vertical="center" wrapText="1"/>
    </xf>
    <xf numFmtId="3" fontId="101" fillId="3" borderId="1" xfId="0" applyNumberFormat="1" applyFont="1" applyFill="1" applyBorder="1" applyAlignment="1">
      <alignment vertical="center" wrapText="1"/>
    </xf>
    <xf numFmtId="164" fontId="25" fillId="3" borderId="1" xfId="0" applyNumberFormat="1" applyFont="1" applyFill="1" applyBorder="1" applyAlignment="1">
      <alignment vertical="center" wrapText="1"/>
    </xf>
    <xf numFmtId="166" fontId="25" fillId="7" borderId="1" xfId="2" applyNumberFormat="1" applyFont="1" applyFill="1" applyBorder="1" applyAlignment="1">
      <alignment horizontal="center" vertical="center" wrapText="1"/>
    </xf>
    <xf numFmtId="166" fontId="25" fillId="8" borderId="1" xfId="2" applyNumberFormat="1" applyFont="1" applyFill="1" applyBorder="1" applyAlignment="1">
      <alignment horizontal="center" vertical="center" wrapText="1"/>
    </xf>
    <xf numFmtId="166" fontId="25" fillId="16" borderId="1" xfId="2" applyNumberFormat="1" applyFont="1" applyFill="1" applyBorder="1" applyAlignment="1">
      <alignment horizontal="center" vertical="center" wrapText="1"/>
    </xf>
    <xf numFmtId="166" fontId="25" fillId="17" borderId="1" xfId="2" applyNumberFormat="1" applyFont="1" applyFill="1" applyBorder="1" applyAlignment="1">
      <alignment horizontal="center" vertical="center" wrapText="1"/>
    </xf>
    <xf numFmtId="164" fontId="25" fillId="3" borderId="1" xfId="0" applyNumberFormat="1" applyFont="1" applyFill="1" applyBorder="1" applyAlignment="1">
      <alignment horizontal="center" vertical="top" wrapText="1"/>
    </xf>
    <xf numFmtId="166" fontId="39" fillId="3" borderId="1" xfId="2" applyNumberFormat="1" applyFont="1" applyFill="1" applyBorder="1" applyAlignment="1">
      <alignment horizontal="center" vertical="center" wrapText="1"/>
    </xf>
    <xf numFmtId="3" fontId="88" fillId="3" borderId="1" xfId="0" applyNumberFormat="1" applyFont="1" applyFill="1" applyBorder="1" applyAlignment="1">
      <alignment vertical="center" wrapText="1"/>
    </xf>
    <xf numFmtId="166" fontId="88" fillId="3" borderId="1" xfId="2" applyNumberFormat="1" applyFont="1" applyFill="1" applyBorder="1" applyAlignment="1">
      <alignment horizontal="center" vertical="center" wrapText="1"/>
    </xf>
    <xf numFmtId="166" fontId="39" fillId="7" borderId="1" xfId="2" applyNumberFormat="1" applyFont="1" applyFill="1" applyBorder="1" applyAlignment="1">
      <alignment horizontal="center" vertical="center" wrapText="1"/>
    </xf>
    <xf numFmtId="166" fontId="39" fillId="8" borderId="1" xfId="2" applyNumberFormat="1" applyFont="1" applyFill="1" applyBorder="1" applyAlignment="1">
      <alignment horizontal="center" vertical="center" wrapText="1"/>
    </xf>
    <xf numFmtId="166" fontId="39" fillId="16" borderId="1" xfId="2" applyNumberFormat="1" applyFont="1" applyFill="1" applyBorder="1" applyAlignment="1">
      <alignment horizontal="center" vertical="center" wrapText="1"/>
    </xf>
    <xf numFmtId="166" fontId="39" fillId="17" borderId="1" xfId="2" applyNumberFormat="1" applyFont="1" applyFill="1" applyBorder="1" applyAlignment="1">
      <alignment horizontal="center" vertical="center" wrapText="1"/>
    </xf>
    <xf numFmtId="166" fontId="25" fillId="3" borderId="1" xfId="0" applyNumberFormat="1" applyFont="1" applyFill="1" applyBorder="1" applyAlignment="1">
      <alignment horizontal="center" vertical="top" wrapText="1"/>
    </xf>
    <xf numFmtId="0" fontId="0" fillId="3" borderId="1" xfId="0" applyFont="1" applyFill="1" applyBorder="1" applyAlignment="1">
      <alignment horizontal="center" vertical="center"/>
    </xf>
    <xf numFmtId="0" fontId="13" fillId="3" borderId="1" xfId="0" applyFont="1" applyFill="1" applyBorder="1" applyAlignment="1">
      <alignment horizontal="center" vertical="center" wrapText="1"/>
    </xf>
    <xf numFmtId="0" fontId="102" fillId="3" borderId="1" xfId="0" applyFont="1" applyFill="1" applyBorder="1" applyAlignment="1">
      <alignment vertical="center"/>
    </xf>
    <xf numFmtId="2" fontId="13" fillId="3" borderId="1" xfId="0" applyNumberFormat="1" applyFont="1" applyFill="1" applyBorder="1" applyAlignment="1">
      <alignment horizontal="right" vertical="center"/>
    </xf>
    <xf numFmtId="2" fontId="102" fillId="5" borderId="1" xfId="0" applyNumberFormat="1" applyFont="1" applyFill="1" applyBorder="1" applyAlignment="1">
      <alignment vertical="center"/>
    </xf>
    <xf numFmtId="2" fontId="102" fillId="9" borderId="1" xfId="0" applyNumberFormat="1" applyFont="1" applyFill="1" applyBorder="1" applyAlignment="1">
      <alignment vertical="center"/>
    </xf>
    <xf numFmtId="0" fontId="13" fillId="3" borderId="1" xfId="0" applyFont="1" applyFill="1" applyBorder="1" applyAlignment="1">
      <alignment horizontal="center" vertical="center"/>
    </xf>
    <xf numFmtId="2" fontId="13" fillId="7" borderId="1" xfId="0" applyNumberFormat="1" applyFont="1" applyFill="1" applyBorder="1" applyAlignment="1">
      <alignment horizontal="right" vertical="center"/>
    </xf>
    <xf numFmtId="2" fontId="13" fillId="8" borderId="1" xfId="0" applyNumberFormat="1" applyFont="1" applyFill="1" applyBorder="1" applyAlignment="1">
      <alignment horizontal="right" vertical="center"/>
    </xf>
    <xf numFmtId="2" fontId="13" fillId="16" borderId="1" xfId="0" applyNumberFormat="1" applyFont="1" applyFill="1" applyBorder="1" applyAlignment="1">
      <alignment horizontal="right" vertical="center"/>
    </xf>
    <xf numFmtId="2" fontId="13" fillId="17" borderId="1" xfId="0" applyNumberFormat="1" applyFont="1" applyFill="1" applyBorder="1" applyAlignment="1">
      <alignment horizontal="right" vertical="center"/>
    </xf>
    <xf numFmtId="2" fontId="13" fillId="3" borderId="0" xfId="0" applyNumberFormat="1" applyFont="1" applyFill="1" applyBorder="1" applyAlignment="1">
      <alignment vertical="center"/>
    </xf>
    <xf numFmtId="2" fontId="25" fillId="0" borderId="1" xfId="2" applyNumberFormat="1" applyFont="1" applyBorder="1" applyAlignment="1">
      <alignment horizontal="center" vertical="center"/>
    </xf>
    <xf numFmtId="0" fontId="25" fillId="0" borderId="1" xfId="0" applyFont="1" applyBorder="1" applyAlignment="1">
      <alignment horizontal="center" vertical="center"/>
    </xf>
    <xf numFmtId="2" fontId="25" fillId="5" borderId="1" xfId="2" applyNumberFormat="1" applyFont="1" applyFill="1" applyBorder="1" applyAlignment="1">
      <alignment horizontal="center" vertical="center"/>
    </xf>
    <xf numFmtId="14" fontId="25" fillId="3" borderId="1" xfId="0" applyNumberFormat="1" applyFont="1" applyFill="1" applyBorder="1" applyAlignment="1">
      <alignment vertical="center"/>
    </xf>
    <xf numFmtId="2" fontId="25" fillId="9" borderId="1" xfId="2" applyNumberFormat="1" applyFont="1" applyFill="1" applyBorder="1" applyAlignment="1">
      <alignment horizontal="center" vertical="center"/>
    </xf>
    <xf numFmtId="2" fontId="25" fillId="7" borderId="1" xfId="2" applyNumberFormat="1" applyFont="1" applyFill="1" applyBorder="1" applyAlignment="1">
      <alignment horizontal="center" vertical="center"/>
    </xf>
    <xf numFmtId="2" fontId="25" fillId="3" borderId="1" xfId="2" applyNumberFormat="1" applyFont="1" applyFill="1" applyBorder="1" applyAlignment="1">
      <alignment horizontal="center" vertical="center"/>
    </xf>
    <xf numFmtId="2" fontId="25" fillId="8" borderId="1" xfId="2" applyNumberFormat="1" applyFont="1" applyFill="1" applyBorder="1" applyAlignment="1">
      <alignment horizontal="center" vertical="center"/>
    </xf>
    <xf numFmtId="2" fontId="25" fillId="16" borderId="1" xfId="2" applyNumberFormat="1" applyFont="1" applyFill="1" applyBorder="1" applyAlignment="1">
      <alignment horizontal="center" vertical="center"/>
    </xf>
    <xf numFmtId="2" fontId="25" fillId="17" borderId="1" xfId="2" applyNumberFormat="1" applyFont="1" applyFill="1" applyBorder="1" applyAlignment="1">
      <alignment horizontal="center" vertical="center"/>
    </xf>
    <xf numFmtId="164" fontId="25" fillId="0" borderId="1" xfId="0" applyNumberFormat="1" applyFont="1" applyBorder="1" applyAlignment="1">
      <alignment vertical="center"/>
    </xf>
    <xf numFmtId="2" fontId="25" fillId="3" borderId="1" xfId="0" applyNumberFormat="1" applyFont="1" applyFill="1" applyBorder="1" applyAlignment="1">
      <alignment horizontal="right" vertical="center" wrapText="1"/>
    </xf>
    <xf numFmtId="2" fontId="30" fillId="5" borderId="1" xfId="2" applyNumberFormat="1" applyFont="1" applyFill="1" applyBorder="1" applyAlignment="1">
      <alignment horizontal="center" vertical="center" wrapText="1"/>
    </xf>
    <xf numFmtId="2" fontId="78" fillId="9" borderId="1" xfId="2" applyNumberFormat="1" applyFont="1" applyFill="1" applyBorder="1" applyAlignment="1">
      <alignment horizontal="center" vertical="center" wrapText="1"/>
    </xf>
    <xf numFmtId="2" fontId="78" fillId="7" borderId="1" xfId="2" applyNumberFormat="1" applyFont="1" applyFill="1" applyBorder="1" applyAlignment="1">
      <alignment horizontal="center" vertical="center" wrapText="1"/>
    </xf>
    <xf numFmtId="2" fontId="78" fillId="3" borderId="1" xfId="2" applyNumberFormat="1" applyFont="1" applyFill="1" applyBorder="1" applyAlignment="1">
      <alignment horizontal="center" vertical="center" wrapText="1"/>
    </xf>
    <xf numFmtId="2" fontId="78" fillId="8" borderId="1" xfId="2" applyNumberFormat="1" applyFont="1" applyFill="1" applyBorder="1" applyAlignment="1">
      <alignment horizontal="center" vertical="center" wrapText="1"/>
    </xf>
    <xf numFmtId="2" fontId="78" fillId="16" borderId="1" xfId="2" applyNumberFormat="1" applyFont="1" applyFill="1" applyBorder="1" applyAlignment="1">
      <alignment horizontal="center" vertical="center" wrapText="1"/>
    </xf>
    <xf numFmtId="2" fontId="78" fillId="17" borderId="1" xfId="2" applyNumberFormat="1" applyFont="1" applyFill="1" applyBorder="1" applyAlignment="1">
      <alignment horizontal="center" vertical="center" wrapText="1"/>
    </xf>
    <xf numFmtId="2" fontId="25" fillId="3" borderId="1" xfId="0" applyNumberFormat="1" applyFont="1" applyFill="1" applyBorder="1" applyAlignment="1">
      <alignment vertical="center" wrapText="1"/>
    </xf>
    <xf numFmtId="2" fontId="30" fillId="5" borderId="1" xfId="2" applyNumberFormat="1" applyFont="1" applyFill="1" applyBorder="1" applyAlignment="1">
      <alignment horizontal="right" vertical="center" wrapText="1"/>
    </xf>
    <xf numFmtId="2" fontId="25" fillId="3" borderId="1" xfId="0" applyNumberFormat="1" applyFont="1" applyFill="1" applyBorder="1" applyAlignment="1">
      <alignment horizontal="center" vertical="center" wrapText="1"/>
    </xf>
    <xf numFmtId="2" fontId="25" fillId="9" borderId="1" xfId="2" applyNumberFormat="1" applyFont="1" applyFill="1" applyBorder="1" applyAlignment="1">
      <alignment horizontal="right" vertical="center"/>
    </xf>
    <xf numFmtId="2" fontId="25" fillId="7" borderId="1" xfId="2" applyNumberFormat="1" applyFont="1" applyFill="1" applyBorder="1" applyAlignment="1">
      <alignment horizontal="right" vertical="center"/>
    </xf>
    <xf numFmtId="2" fontId="25" fillId="3" borderId="1" xfId="2" applyNumberFormat="1" applyFont="1" applyFill="1" applyBorder="1" applyAlignment="1">
      <alignment horizontal="right" vertical="center"/>
    </xf>
    <xf numFmtId="2" fontId="25" fillId="8" borderId="1" xfId="2" applyNumberFormat="1" applyFont="1" applyFill="1" applyBorder="1" applyAlignment="1">
      <alignment horizontal="right" vertical="center"/>
    </xf>
    <xf numFmtId="2" fontId="25" fillId="16" borderId="1" xfId="2" applyNumberFormat="1" applyFont="1" applyFill="1" applyBorder="1" applyAlignment="1">
      <alignment horizontal="right" vertical="center"/>
    </xf>
    <xf numFmtId="2" fontId="25" fillId="17" borderId="1" xfId="2" applyNumberFormat="1" applyFont="1" applyFill="1" applyBorder="1" applyAlignment="1">
      <alignment horizontal="right" vertical="center"/>
    </xf>
    <xf numFmtId="14" fontId="1" fillId="3" borderId="1" xfId="0" applyNumberFormat="1" applyFont="1" applyFill="1" applyBorder="1" applyAlignment="1">
      <alignment horizontal="center" vertical="center"/>
    </xf>
    <xf numFmtId="2" fontId="1" fillId="9" borderId="1" xfId="0" applyNumberFormat="1" applyFont="1" applyFill="1" applyBorder="1" applyAlignment="1">
      <alignment horizontal="center" vertical="center"/>
    </xf>
    <xf numFmtId="2" fontId="25" fillId="0" borderId="1" xfId="0" applyNumberFormat="1" applyFont="1" applyBorder="1" applyAlignment="1">
      <alignment vertical="center"/>
    </xf>
    <xf numFmtId="0" fontId="12" fillId="3" borderId="5" xfId="5" applyFont="1" applyFill="1" applyBorder="1" applyAlignment="1" applyProtection="1">
      <alignment horizontal="center" vertical="center" wrapText="1"/>
      <protection locked="0"/>
    </xf>
    <xf numFmtId="2" fontId="78" fillId="5" borderId="1" xfId="2" applyNumberFormat="1" applyFont="1" applyFill="1" applyBorder="1" applyAlignment="1">
      <alignment horizontal="center" vertical="center"/>
    </xf>
    <xf numFmtId="14" fontId="104" fillId="8" borderId="1" xfId="0" applyNumberFormat="1" applyFont="1" applyFill="1" applyBorder="1" applyAlignment="1">
      <alignment horizontal="center" vertical="center"/>
    </xf>
    <xf numFmtId="2" fontId="104" fillId="9" borderId="1" xfId="0" applyNumberFormat="1" applyFont="1" applyFill="1" applyBorder="1" applyAlignment="1">
      <alignment horizontal="center" vertical="center"/>
    </xf>
    <xf numFmtId="2" fontId="30" fillId="7" borderId="1" xfId="2" applyNumberFormat="1" applyFont="1" applyFill="1" applyBorder="1" applyAlignment="1">
      <alignment horizontal="center" vertical="center"/>
    </xf>
    <xf numFmtId="2" fontId="30" fillId="3" borderId="1" xfId="2" applyNumberFormat="1" applyFont="1" applyFill="1" applyBorder="1" applyAlignment="1">
      <alignment horizontal="center" vertical="center"/>
    </xf>
    <xf numFmtId="2" fontId="30" fillId="8" borderId="1" xfId="2" applyNumberFormat="1" applyFont="1" applyFill="1" applyBorder="1" applyAlignment="1">
      <alignment horizontal="center" vertical="center"/>
    </xf>
    <xf numFmtId="2" fontId="30" fillId="16" borderId="1" xfId="2" applyNumberFormat="1" applyFont="1" applyFill="1" applyBorder="1" applyAlignment="1">
      <alignment horizontal="center" vertical="center"/>
    </xf>
    <xf numFmtId="2" fontId="30" fillId="17" borderId="1" xfId="2" applyNumberFormat="1" applyFont="1" applyFill="1" applyBorder="1" applyAlignment="1">
      <alignment horizontal="center" vertical="center"/>
    </xf>
    <xf numFmtId="2" fontId="104" fillId="0" borderId="1" xfId="0" applyNumberFormat="1" applyFont="1" applyBorder="1" applyAlignment="1">
      <alignment horizontal="center" vertical="center"/>
    </xf>
    <xf numFmtId="0" fontId="105" fillId="0" borderId="1" xfId="0" applyFont="1" applyBorder="1" applyAlignment="1">
      <alignment vertical="center"/>
    </xf>
    <xf numFmtId="0" fontId="105" fillId="0" borderId="1" xfId="0" applyFont="1" applyBorder="1" applyAlignment="1">
      <alignment horizontal="center" vertical="center"/>
    </xf>
    <xf numFmtId="2" fontId="105" fillId="5" borderId="1" xfId="2" applyNumberFormat="1" applyFont="1" applyFill="1" applyBorder="1" applyAlignment="1">
      <alignment horizontal="center" vertical="center"/>
    </xf>
    <xf numFmtId="2" fontId="105" fillId="7" borderId="1" xfId="2" applyNumberFormat="1" applyFont="1" applyFill="1" applyBorder="1" applyAlignment="1">
      <alignment horizontal="center" vertical="center"/>
    </xf>
    <xf numFmtId="2" fontId="105" fillId="3" borderId="1" xfId="2" applyNumberFormat="1" applyFont="1" applyFill="1" applyBorder="1" applyAlignment="1">
      <alignment horizontal="center" vertical="center"/>
    </xf>
    <xf numFmtId="2" fontId="105" fillId="8" borderId="1" xfId="2" applyNumberFormat="1" applyFont="1" applyFill="1" applyBorder="1" applyAlignment="1">
      <alignment horizontal="center" vertical="center"/>
    </xf>
    <xf numFmtId="2" fontId="105" fillId="16" borderId="1" xfId="2" applyNumberFormat="1" applyFont="1" applyFill="1" applyBorder="1" applyAlignment="1">
      <alignment horizontal="center" vertical="center"/>
    </xf>
    <xf numFmtId="2" fontId="105" fillId="17" borderId="1" xfId="2" applyNumberFormat="1" applyFont="1" applyFill="1" applyBorder="1" applyAlignment="1">
      <alignment horizontal="center" vertical="center"/>
    </xf>
    <xf numFmtId="0" fontId="12" fillId="3" borderId="1" xfId="0" applyFont="1" applyFill="1" applyBorder="1" applyAlignment="1" applyProtection="1">
      <alignment horizontal="center" vertical="center" wrapText="1"/>
      <protection locked="0"/>
    </xf>
    <xf numFmtId="0" fontId="14" fillId="3" borderId="1" xfId="6" applyFont="1" applyFill="1" applyBorder="1" applyAlignment="1">
      <alignment horizontal="center" vertical="center" wrapText="1"/>
    </xf>
    <xf numFmtId="2" fontId="104" fillId="3" borderId="1" xfId="0" applyNumberFormat="1" applyFont="1" applyFill="1" applyBorder="1" applyAlignment="1">
      <alignment horizontal="center" vertical="center"/>
    </xf>
    <xf numFmtId="0" fontId="105" fillId="3" borderId="1" xfId="0" applyFont="1" applyFill="1" applyBorder="1" applyAlignment="1">
      <alignment vertical="center"/>
    </xf>
    <xf numFmtId="0" fontId="105" fillId="3" borderId="1" xfId="0" applyFont="1" applyFill="1" applyBorder="1" applyAlignment="1">
      <alignment horizontal="center" vertical="center"/>
    </xf>
    <xf numFmtId="14" fontId="104" fillId="3" borderId="1" xfId="0" applyNumberFormat="1" applyFont="1" applyFill="1" applyBorder="1" applyAlignment="1">
      <alignment horizontal="center" vertical="center"/>
    </xf>
    <xf numFmtId="2" fontId="25" fillId="3" borderId="1" xfId="0" applyNumberFormat="1" applyFont="1" applyFill="1" applyBorder="1" applyAlignment="1">
      <alignment vertical="center"/>
    </xf>
    <xf numFmtId="2" fontId="78" fillId="3" borderId="1" xfId="2" applyNumberFormat="1" applyFont="1" applyFill="1" applyBorder="1" applyAlignment="1">
      <alignment horizontal="center" vertical="center"/>
    </xf>
    <xf numFmtId="164" fontId="25" fillId="3" borderId="1" xfId="0" applyNumberFormat="1" applyFont="1" applyFill="1" applyBorder="1" applyAlignment="1">
      <alignment vertical="center"/>
    </xf>
    <xf numFmtId="0" fontId="106" fillId="3" borderId="2" xfId="0" applyFont="1" applyFill="1" applyBorder="1" applyAlignment="1">
      <alignment horizontal="center" vertical="top" wrapText="1"/>
    </xf>
    <xf numFmtId="0" fontId="106" fillId="3" borderId="1" xfId="0" applyFont="1" applyFill="1" applyBorder="1" applyAlignment="1">
      <alignment horizontal="center" vertical="center" wrapText="1"/>
    </xf>
    <xf numFmtId="0" fontId="106" fillId="3" borderId="0" xfId="0" applyFont="1" applyFill="1" applyAlignment="1">
      <alignment horizontal="center" vertical="center" wrapText="1"/>
    </xf>
    <xf numFmtId="0" fontId="106" fillId="3" borderId="1" xfId="0" applyFont="1" applyFill="1" applyBorder="1" applyAlignment="1">
      <alignment horizontal="left" vertical="top" wrapText="1"/>
    </xf>
    <xf numFmtId="0" fontId="106" fillId="3" borderId="0" xfId="0" applyFont="1" applyFill="1" applyAlignment="1">
      <alignment horizontal="left" vertical="top" wrapText="1"/>
    </xf>
    <xf numFmtId="0" fontId="107" fillId="3" borderId="1" xfId="0" applyFont="1" applyFill="1" applyBorder="1" applyAlignment="1">
      <alignment horizontal="left" vertical="center" wrapText="1"/>
    </xf>
    <xf numFmtId="0" fontId="33" fillId="3" borderId="0" xfId="0" applyFont="1" applyFill="1" applyBorder="1" applyAlignment="1">
      <alignment horizontal="left" vertical="center" wrapText="1"/>
    </xf>
    <xf numFmtId="0" fontId="33" fillId="3" borderId="1" xfId="0" applyFont="1" applyFill="1" applyBorder="1" applyAlignment="1">
      <alignment horizontal="left" vertical="center" wrapText="1"/>
    </xf>
    <xf numFmtId="0" fontId="92" fillId="3" borderId="0" xfId="0" applyFont="1" applyFill="1" applyBorder="1" applyAlignment="1">
      <alignment horizontal="left" vertical="center" wrapText="1"/>
    </xf>
    <xf numFmtId="0" fontId="92" fillId="3" borderId="1" xfId="0" applyFont="1" applyFill="1" applyBorder="1" applyAlignment="1">
      <alignment horizontal="left" vertical="center" wrapText="1"/>
    </xf>
    <xf numFmtId="0" fontId="108" fillId="3" borderId="0" xfId="0" applyFont="1" applyFill="1" applyBorder="1" applyAlignment="1">
      <alignment horizontal="left" vertical="center" wrapText="1"/>
    </xf>
    <xf numFmtId="0" fontId="108" fillId="3" borderId="1" xfId="0" applyFont="1" applyFill="1" applyBorder="1" applyAlignment="1">
      <alignment horizontal="left" vertical="center" wrapText="1"/>
    </xf>
    <xf numFmtId="0" fontId="12" fillId="3" borderId="1" xfId="0" applyFont="1" applyFill="1" applyBorder="1" applyAlignment="1">
      <alignment horizontal="left" vertical="center" wrapText="1"/>
    </xf>
    <xf numFmtId="0" fontId="12" fillId="3" borderId="1" xfId="0" applyFont="1" applyFill="1" applyBorder="1" applyAlignment="1" applyProtection="1">
      <alignment horizontal="left" vertical="center" wrapText="1"/>
      <protection locked="0"/>
    </xf>
    <xf numFmtId="0" fontId="68" fillId="3" borderId="1" xfId="0" applyFont="1" applyFill="1" applyBorder="1" applyAlignment="1">
      <alignment vertical="center" wrapText="1"/>
    </xf>
    <xf numFmtId="0" fontId="68" fillId="3" borderId="1" xfId="0" applyFont="1" applyFill="1" applyBorder="1" applyAlignment="1">
      <alignment horizontal="left" vertical="center" wrapText="1"/>
    </xf>
    <xf numFmtId="1" fontId="39" fillId="3" borderId="1" xfId="2" applyNumberFormat="1" applyFont="1" applyFill="1" applyBorder="1" applyAlignment="1">
      <alignment horizontal="center" vertical="center"/>
    </xf>
    <xf numFmtId="0" fontId="109" fillId="3" borderId="1" xfId="0" applyFont="1" applyFill="1" applyBorder="1" applyAlignment="1">
      <alignment vertical="center"/>
    </xf>
    <xf numFmtId="0" fontId="109" fillId="3" borderId="1" xfId="0" applyFont="1" applyFill="1" applyBorder="1" applyAlignment="1">
      <alignment horizontal="center" vertical="center"/>
    </xf>
    <xf numFmtId="166" fontId="39" fillId="3" borderId="1" xfId="2" applyNumberFormat="1" applyFont="1" applyFill="1" applyBorder="1" applyAlignment="1">
      <alignment vertical="center"/>
    </xf>
    <xf numFmtId="166" fontId="25" fillId="3" borderId="1" xfId="0" applyNumberFormat="1" applyFont="1" applyFill="1" applyBorder="1" applyAlignment="1">
      <alignment vertical="center"/>
    </xf>
    <xf numFmtId="2" fontId="0" fillId="0" borderId="0" xfId="0" applyNumberFormat="1" applyBorder="1"/>
    <xf numFmtId="2" fontId="0" fillId="3" borderId="1" xfId="0" applyNumberFormat="1" applyFont="1" applyFill="1" applyBorder="1" applyAlignment="1">
      <alignment horizontal="center" vertical="center"/>
    </xf>
    <xf numFmtId="0" fontId="30" fillId="3" borderId="1" xfId="0" applyFont="1" applyFill="1" applyBorder="1" applyAlignment="1">
      <alignment horizontal="right" vertical="center"/>
    </xf>
    <xf numFmtId="2" fontId="40" fillId="3" borderId="1" xfId="2" applyNumberFormat="1" applyFont="1" applyFill="1" applyBorder="1" applyAlignment="1">
      <alignment horizontal="center" vertical="center"/>
    </xf>
    <xf numFmtId="2" fontId="0" fillId="3" borderId="1" xfId="0" applyNumberFormat="1" applyFill="1" applyBorder="1"/>
    <xf numFmtId="2" fontId="40" fillId="3" borderId="1" xfId="2" applyNumberFormat="1" applyFont="1" applyFill="1" applyBorder="1"/>
    <xf numFmtId="0" fontId="110" fillId="3" borderId="1" xfId="0" applyFont="1" applyFill="1" applyBorder="1" applyAlignment="1">
      <alignment horizontal="center" vertical="center" wrapText="1"/>
    </xf>
    <xf numFmtId="2" fontId="111" fillId="3" borderId="1" xfId="0" applyNumberFormat="1" applyFont="1" applyFill="1" applyBorder="1" applyAlignment="1">
      <alignment horizontal="center" vertical="center" wrapText="1"/>
    </xf>
    <xf numFmtId="14" fontId="0" fillId="3" borderId="1" xfId="0" applyNumberFormat="1" applyFill="1" applyBorder="1" applyAlignment="1">
      <alignment horizontal="center" vertical="center"/>
    </xf>
    <xf numFmtId="2" fontId="0" fillId="3" borderId="1" xfId="0" applyNumberFormat="1" applyFill="1" applyBorder="1" applyAlignment="1">
      <alignment horizontal="center" vertical="center"/>
    </xf>
    <xf numFmtId="4" fontId="14" fillId="3" borderId="1" xfId="0" applyNumberFormat="1" applyFont="1" applyFill="1" applyBorder="1" applyAlignment="1">
      <alignment horizontal="center" vertical="center" wrapText="1"/>
    </xf>
    <xf numFmtId="0" fontId="0" fillId="0" borderId="1" xfId="0" applyFont="1" applyFill="1" applyBorder="1" applyAlignment="1">
      <alignment wrapText="1"/>
    </xf>
    <xf numFmtId="2" fontId="0" fillId="0" borderId="1" xfId="0" applyNumberFormat="1" applyFont="1" applyFill="1" applyBorder="1"/>
    <xf numFmtId="1" fontId="0" fillId="0" borderId="1" xfId="0" applyNumberFormat="1" applyFont="1" applyFill="1" applyBorder="1"/>
    <xf numFmtId="166" fontId="78" fillId="3" borderId="1" xfId="2" applyNumberFormat="1" applyFont="1" applyFill="1" applyBorder="1" applyAlignment="1">
      <alignment vertical="center" wrapText="1"/>
    </xf>
    <xf numFmtId="1" fontId="26" fillId="3" borderId="1" xfId="0" applyNumberFormat="1" applyFont="1" applyFill="1" applyBorder="1" applyAlignment="1">
      <alignment horizontal="center" vertical="center" wrapText="1"/>
    </xf>
    <xf numFmtId="4" fontId="0" fillId="3" borderId="1" xfId="0" applyNumberFormat="1" applyFont="1" applyFill="1" applyBorder="1" applyAlignment="1">
      <alignment horizontal="center" vertical="center"/>
    </xf>
    <xf numFmtId="0" fontId="0" fillId="3" borderId="11" xfId="0" applyFont="1" applyFill="1" applyBorder="1" applyAlignment="1">
      <alignment horizontal="center" vertical="center" wrapText="1"/>
    </xf>
    <xf numFmtId="0" fontId="33" fillId="3" borderId="4" xfId="0" applyFont="1" applyFill="1" applyBorder="1" applyAlignment="1">
      <alignment horizontal="center" vertical="center" wrapText="1"/>
    </xf>
    <xf numFmtId="4" fontId="0" fillId="3" borderId="11" xfId="0" applyNumberFormat="1" applyFont="1" applyFill="1" applyBorder="1" applyAlignment="1">
      <alignment horizontal="center" vertical="center"/>
    </xf>
    <xf numFmtId="4" fontId="0" fillId="3" borderId="18" xfId="0" applyNumberFormat="1" applyFont="1" applyFill="1" applyBorder="1" applyAlignment="1">
      <alignment horizontal="center" vertical="center"/>
    </xf>
    <xf numFmtId="0" fontId="0" fillId="0" borderId="11" xfId="0" applyFont="1" applyFill="1" applyBorder="1" applyAlignment="1">
      <alignment horizontal="center" vertical="center" wrapText="1"/>
    </xf>
    <xf numFmtId="4" fontId="0" fillId="0" borderId="11" xfId="0" applyNumberFormat="1" applyFont="1" applyFill="1" applyBorder="1" applyAlignment="1">
      <alignment horizontal="center" vertical="center"/>
    </xf>
    <xf numFmtId="0" fontId="0" fillId="0" borderId="1" xfId="0" applyBorder="1"/>
    <xf numFmtId="0" fontId="0" fillId="5" borderId="1" xfId="0" applyFill="1" applyBorder="1"/>
    <xf numFmtId="0" fontId="0" fillId="9" borderId="1" xfId="0" applyFill="1" applyBorder="1"/>
    <xf numFmtId="4" fontId="0" fillId="7" borderId="18" xfId="0" applyNumberFormat="1" applyFont="1" applyFill="1" applyBorder="1" applyAlignment="1">
      <alignment horizontal="center" vertical="center"/>
    </xf>
    <xf numFmtId="4" fontId="0" fillId="0" borderId="1" xfId="0" applyNumberFormat="1" applyFont="1" applyFill="1" applyBorder="1" applyAlignment="1">
      <alignment horizontal="center" vertical="center"/>
    </xf>
    <xf numFmtId="4" fontId="0" fillId="8" borderId="1" xfId="0" applyNumberFormat="1" applyFont="1" applyFill="1" applyBorder="1" applyAlignment="1">
      <alignment horizontal="center" vertical="center"/>
    </xf>
    <xf numFmtId="4" fontId="0" fillId="16" borderId="1" xfId="0" applyNumberFormat="1" applyFont="1" applyFill="1" applyBorder="1" applyAlignment="1">
      <alignment horizontal="center" vertical="center"/>
    </xf>
    <xf numFmtId="4" fontId="0" fillId="17" borderId="1" xfId="0" applyNumberFormat="1" applyFont="1" applyFill="1" applyBorder="1" applyAlignment="1">
      <alignment horizontal="center" vertical="center"/>
    </xf>
    <xf numFmtId="0" fontId="0" fillId="0" borderId="12" xfId="0" applyFont="1" applyFill="1" applyBorder="1" applyAlignment="1">
      <alignment horizontal="center" vertical="center" wrapText="1"/>
    </xf>
    <xf numFmtId="4" fontId="0" fillId="0" borderId="12" xfId="0" applyNumberFormat="1" applyFont="1" applyFill="1" applyBorder="1" applyAlignment="1">
      <alignment horizontal="center" vertical="center"/>
    </xf>
    <xf numFmtId="4" fontId="0" fillId="7" borderId="23" xfId="0" applyNumberFormat="1" applyFont="1" applyFill="1" applyBorder="1" applyAlignment="1">
      <alignment horizontal="center" vertical="center"/>
    </xf>
    <xf numFmtId="0" fontId="0" fillId="0" borderId="2" xfId="0" applyBorder="1" applyAlignment="1">
      <alignment horizontal="center" vertical="center"/>
    </xf>
    <xf numFmtId="4" fontId="0" fillId="0" borderId="10" xfId="0" applyNumberFormat="1" applyFont="1" applyFill="1" applyBorder="1" applyAlignment="1">
      <alignment horizontal="center" vertical="center"/>
    </xf>
    <xf numFmtId="0" fontId="0" fillId="0" borderId="2" xfId="0" applyBorder="1"/>
    <xf numFmtId="0" fontId="0" fillId="5" borderId="2" xfId="0" applyFill="1" applyBorder="1"/>
    <xf numFmtId="0" fontId="0" fillId="9" borderId="2" xfId="0" applyFill="1" applyBorder="1"/>
    <xf numFmtId="4" fontId="0" fillId="7" borderId="24" xfId="0" applyNumberFormat="1" applyFont="1" applyFill="1" applyBorder="1" applyAlignment="1">
      <alignment horizontal="center" vertical="center"/>
    </xf>
    <xf numFmtId="4" fontId="0" fillId="0" borderId="2" xfId="0" applyNumberFormat="1" applyFont="1" applyFill="1" applyBorder="1" applyAlignment="1">
      <alignment horizontal="center" vertical="center"/>
    </xf>
    <xf numFmtId="4" fontId="0" fillId="8" borderId="2" xfId="0" applyNumberFormat="1" applyFont="1" applyFill="1" applyBorder="1" applyAlignment="1">
      <alignment horizontal="center" vertical="center"/>
    </xf>
    <xf numFmtId="0" fontId="0" fillId="0" borderId="23" xfId="0" applyFont="1" applyFill="1" applyBorder="1" applyAlignment="1">
      <alignment horizontal="center" vertical="center" wrapText="1"/>
    </xf>
    <xf numFmtId="4" fontId="0" fillId="7" borderId="1" xfId="0" applyNumberFormat="1" applyFont="1" applyFill="1" applyBorder="1" applyAlignment="1">
      <alignment horizontal="center" vertical="center"/>
    </xf>
    <xf numFmtId="0" fontId="113" fillId="3" borderId="1" xfId="0" applyFont="1" applyFill="1" applyBorder="1" applyAlignment="1">
      <alignment horizontal="left" vertical="center" wrapText="1"/>
    </xf>
    <xf numFmtId="0" fontId="0" fillId="7" borderId="1" xfId="0" applyFill="1" applyBorder="1"/>
    <xf numFmtId="1" fontId="0" fillId="3" borderId="1" xfId="0" applyNumberFormat="1" applyFont="1" applyFill="1" applyBorder="1" applyAlignment="1">
      <alignment horizontal="center" vertical="center" wrapText="1"/>
    </xf>
    <xf numFmtId="0" fontId="0" fillId="16" borderId="1" xfId="0" applyFill="1" applyBorder="1"/>
    <xf numFmtId="0" fontId="0" fillId="17" borderId="0" xfId="0" applyFill="1"/>
    <xf numFmtId="0" fontId="113" fillId="3" borderId="1" xfId="0" applyFont="1" applyFill="1" applyBorder="1" applyAlignment="1">
      <alignment vertical="center" wrapText="1"/>
    </xf>
    <xf numFmtId="0" fontId="112" fillId="0" borderId="1" xfId="0" applyFont="1" applyBorder="1" applyAlignment="1">
      <alignment horizontal="center" vertical="center" wrapText="1"/>
    </xf>
    <xf numFmtId="0" fontId="99" fillId="3" borderId="1" xfId="0" applyFont="1" applyFill="1" applyBorder="1" applyAlignment="1">
      <alignment horizontal="center" vertical="center" wrapText="1"/>
    </xf>
    <xf numFmtId="0" fontId="92" fillId="0" borderId="1" xfId="0" applyFont="1" applyBorder="1" applyAlignment="1">
      <alignment horizontal="justify" vertical="center"/>
    </xf>
    <xf numFmtId="0" fontId="92" fillId="0" borderId="2" xfId="0" applyFont="1" applyBorder="1" applyAlignment="1">
      <alignment horizontal="justify" vertical="center"/>
    </xf>
    <xf numFmtId="0" fontId="33" fillId="3" borderId="2" xfId="0" applyFont="1" applyFill="1" applyBorder="1" applyAlignment="1">
      <alignment vertical="center" wrapText="1"/>
    </xf>
    <xf numFmtId="0" fontId="0" fillId="0" borderId="2" xfId="0" applyBorder="1" applyAlignment="1">
      <alignment horizontal="center" vertical="center" wrapText="1"/>
    </xf>
    <xf numFmtId="0" fontId="0" fillId="7" borderId="2" xfId="0" applyFill="1" applyBorder="1"/>
    <xf numFmtId="0" fontId="0" fillId="3" borderId="2" xfId="0" applyFill="1" applyBorder="1"/>
    <xf numFmtId="0" fontId="0" fillId="16" borderId="2" xfId="0" applyFill="1" applyBorder="1"/>
    <xf numFmtId="0" fontId="0" fillId="17" borderId="1" xfId="0" applyFill="1" applyBorder="1"/>
    <xf numFmtId="0" fontId="114" fillId="3" borderId="18" xfId="0" applyFont="1" applyFill="1" applyBorder="1" applyAlignment="1">
      <alignment horizontal="center" vertical="center" wrapText="1"/>
    </xf>
    <xf numFmtId="4" fontId="114" fillId="3" borderId="1" xfId="0" applyNumberFormat="1" applyFont="1" applyFill="1" applyBorder="1" applyAlignment="1">
      <alignment horizontal="center" vertical="center" wrapText="1"/>
    </xf>
    <xf numFmtId="4" fontId="114" fillId="7" borderId="1" xfId="0" applyNumberFormat="1" applyFont="1" applyFill="1" applyBorder="1" applyAlignment="1">
      <alignment horizontal="center" vertical="center" wrapText="1"/>
    </xf>
    <xf numFmtId="2" fontId="0" fillId="7" borderId="1" xfId="0" applyNumberFormat="1" applyFill="1" applyBorder="1" applyAlignment="1">
      <alignment horizontal="center" vertical="center"/>
    </xf>
    <xf numFmtId="0" fontId="114" fillId="3" borderId="23" xfId="0" applyFont="1" applyFill="1" applyBorder="1" applyAlignment="1">
      <alignment horizontal="center" vertical="center" wrapText="1"/>
    </xf>
    <xf numFmtId="0" fontId="114" fillId="3" borderId="22" xfId="0" applyFont="1" applyFill="1" applyBorder="1" applyAlignment="1">
      <alignment horizontal="center" vertical="center" wrapText="1"/>
    </xf>
    <xf numFmtId="0" fontId="114" fillId="3" borderId="1" xfId="0" applyFont="1" applyFill="1" applyBorder="1" applyAlignment="1">
      <alignment horizontal="center" vertical="center" wrapText="1"/>
    </xf>
    <xf numFmtId="4" fontId="114" fillId="3" borderId="2" xfId="0" applyNumberFormat="1" applyFont="1" applyFill="1" applyBorder="1" applyAlignment="1">
      <alignment horizontal="center" vertical="center" wrapText="1"/>
    </xf>
    <xf numFmtId="4" fontId="114" fillId="7" borderId="2" xfId="0" applyNumberFormat="1" applyFont="1" applyFill="1" applyBorder="1" applyAlignment="1">
      <alignment horizontal="center" vertical="center" wrapText="1"/>
    </xf>
    <xf numFmtId="2" fontId="0" fillId="3" borderId="2" xfId="0" applyNumberFormat="1" applyFill="1" applyBorder="1" applyAlignment="1">
      <alignment horizontal="center" vertical="center"/>
    </xf>
    <xf numFmtId="2" fontId="0" fillId="7" borderId="2" xfId="0" applyNumberFormat="1" applyFill="1" applyBorder="1" applyAlignment="1">
      <alignment horizontal="center" vertical="center"/>
    </xf>
    <xf numFmtId="0" fontId="0" fillId="7" borderId="1" xfId="0" applyFill="1" applyBorder="1" applyAlignment="1">
      <alignment horizontal="center" vertical="center"/>
    </xf>
    <xf numFmtId="0" fontId="0" fillId="8" borderId="1" xfId="0" applyFill="1" applyBorder="1"/>
    <xf numFmtId="0" fontId="0" fillId="5" borderId="0" xfId="0" applyFill="1"/>
    <xf numFmtId="0" fontId="0" fillId="9" borderId="0" xfId="0" applyFill="1"/>
    <xf numFmtId="0" fontId="0" fillId="7" borderId="0" xfId="0" applyFill="1"/>
    <xf numFmtId="0" fontId="0" fillId="8" borderId="0" xfId="0" applyFill="1"/>
    <xf numFmtId="0" fontId="0" fillId="16" borderId="0" xfId="0" applyFill="1"/>
    <xf numFmtId="0" fontId="13" fillId="3" borderId="1" xfId="0" applyFont="1" applyFill="1" applyBorder="1" applyAlignment="1">
      <alignment vertical="top" wrapText="1"/>
    </xf>
    <xf numFmtId="0" fontId="115" fillId="3" borderId="1" xfId="0" applyFont="1" applyFill="1" applyBorder="1" applyAlignment="1">
      <alignment horizontal="center" vertical="center" wrapText="1"/>
    </xf>
    <xf numFmtId="3" fontId="116" fillId="21" borderId="1" xfId="0" applyNumberFormat="1" applyFont="1" applyFill="1" applyBorder="1" applyAlignment="1">
      <alignment horizontal="center" vertical="center" wrapText="1"/>
    </xf>
    <xf numFmtId="0" fontId="117" fillId="22" borderId="1" xfId="0" applyFont="1" applyFill="1" applyBorder="1" applyAlignment="1">
      <alignment vertical="center" wrapText="1"/>
    </xf>
    <xf numFmtId="164" fontId="2" fillId="5" borderId="1" xfId="0" applyNumberFormat="1" applyFont="1" applyFill="1" applyBorder="1" applyAlignment="1">
      <alignment vertical="center" wrapText="1"/>
    </xf>
    <xf numFmtId="0" fontId="48" fillId="5" borderId="1" xfId="0" applyFont="1" applyFill="1" applyBorder="1" applyAlignment="1">
      <alignment horizontal="center" vertical="center" wrapText="1"/>
    </xf>
    <xf numFmtId="3" fontId="116" fillId="23" borderId="1" xfId="0" applyNumberFormat="1" applyFont="1" applyFill="1" applyBorder="1" applyAlignment="1">
      <alignment horizontal="center" vertical="center" wrapText="1"/>
    </xf>
    <xf numFmtId="0" fontId="17" fillId="5" borderId="2" xfId="0" applyFont="1" applyFill="1" applyBorder="1" applyAlignment="1">
      <alignment wrapText="1"/>
    </xf>
    <xf numFmtId="3" fontId="116" fillId="23" borderId="2" xfId="0" applyNumberFormat="1" applyFont="1" applyFill="1" applyBorder="1" applyAlignment="1">
      <alignment horizontal="center" vertical="center" wrapText="1"/>
    </xf>
    <xf numFmtId="0" fontId="17" fillId="5" borderId="1" xfId="0" applyFont="1" applyFill="1" applyBorder="1" applyAlignment="1">
      <alignment wrapText="1"/>
    </xf>
    <xf numFmtId="3" fontId="116" fillId="15" borderId="1" xfId="0" applyNumberFormat="1" applyFont="1" applyFill="1" applyBorder="1" applyAlignment="1">
      <alignment horizontal="center" vertical="center" wrapText="1"/>
    </xf>
    <xf numFmtId="0" fontId="2" fillId="0" borderId="5" xfId="0" applyFont="1" applyFill="1" applyBorder="1" applyAlignment="1">
      <alignment horizontal="center" vertical="center" wrapText="1"/>
    </xf>
    <xf numFmtId="0" fontId="3" fillId="0" borderId="6" xfId="0" applyFont="1" applyFill="1" applyBorder="1" applyAlignment="1">
      <alignment horizontal="left" vertical="top" wrapText="1"/>
    </xf>
    <xf numFmtId="0" fontId="13" fillId="3" borderId="6" xfId="0" applyFont="1" applyFill="1" applyBorder="1" applyAlignment="1">
      <alignment vertical="top" wrapText="1"/>
    </xf>
    <xf numFmtId="0" fontId="3" fillId="3" borderId="6" xfId="0" applyFont="1" applyFill="1" applyBorder="1" applyAlignment="1">
      <alignment horizontal="center" vertical="top" wrapText="1"/>
    </xf>
    <xf numFmtId="3" fontId="116" fillId="15" borderId="6" xfId="0" applyNumberFormat="1" applyFont="1" applyFill="1" applyBorder="1" applyAlignment="1">
      <alignment horizontal="center" vertical="center" wrapText="1"/>
    </xf>
    <xf numFmtId="49" fontId="2" fillId="0" borderId="6" xfId="0" applyNumberFormat="1" applyFont="1" applyFill="1" applyBorder="1" applyAlignment="1">
      <alignment horizontal="right" vertical="top" wrapText="1"/>
    </xf>
    <xf numFmtId="164" fontId="2" fillId="0" borderId="6" xfId="0" applyNumberFormat="1" applyFont="1" applyFill="1" applyBorder="1" applyAlignment="1">
      <alignment horizontal="right" vertical="top" wrapText="1"/>
    </xf>
    <xf numFmtId="0" fontId="3" fillId="0" borderId="7" xfId="0" applyFont="1" applyFill="1" applyBorder="1" applyAlignment="1">
      <alignment horizontal="left" vertical="top" wrapText="1"/>
    </xf>
    <xf numFmtId="0" fontId="115" fillId="22" borderId="1" xfId="0" applyFont="1" applyFill="1" applyBorder="1" applyAlignment="1">
      <alignment horizontal="center" vertical="center" wrapText="1"/>
    </xf>
    <xf numFmtId="0" fontId="50" fillId="3" borderId="1" xfId="0" applyFont="1" applyFill="1" applyBorder="1" applyAlignment="1">
      <alignment vertical="top" wrapText="1"/>
    </xf>
    <xf numFmtId="0" fontId="118" fillId="22" borderId="1" xfId="0" applyFont="1" applyFill="1" applyBorder="1" applyAlignment="1">
      <alignment horizontal="center" vertical="center" wrapText="1"/>
    </xf>
    <xf numFmtId="164" fontId="2" fillId="0" borderId="1" xfId="0" applyNumberFormat="1" applyFont="1" applyBorder="1" applyAlignment="1">
      <alignment vertical="center" wrapText="1"/>
    </xf>
    <xf numFmtId="0" fontId="83" fillId="3" borderId="1" xfId="0" applyFont="1" applyFill="1" applyBorder="1" applyAlignment="1">
      <alignment vertical="top" wrapText="1"/>
    </xf>
    <xf numFmtId="0" fontId="119" fillId="3" borderId="1" xfId="0" applyFont="1" applyFill="1" applyBorder="1" applyAlignment="1">
      <alignment horizontal="center" vertical="center" wrapText="1"/>
    </xf>
    <xf numFmtId="0" fontId="120" fillId="10" borderId="26" xfId="0" applyFont="1" applyFill="1" applyBorder="1" applyAlignment="1">
      <alignment horizontal="center" vertical="center" wrapText="1"/>
    </xf>
    <xf numFmtId="0" fontId="121" fillId="10" borderId="26" xfId="0" applyFont="1" applyFill="1" applyBorder="1" applyAlignment="1">
      <alignment horizontal="center" vertical="center" wrapText="1"/>
    </xf>
    <xf numFmtId="0" fontId="122" fillId="3" borderId="1" xfId="0" applyFont="1" applyFill="1" applyBorder="1" applyAlignment="1">
      <alignment vertical="top" wrapText="1"/>
    </xf>
    <xf numFmtId="170" fontId="24" fillId="0" borderId="1" xfId="3" applyNumberFormat="1" applyFont="1" applyBorder="1" applyAlignment="1">
      <alignment horizontal="center" vertical="center" wrapText="1"/>
    </xf>
    <xf numFmtId="0" fontId="69" fillId="10" borderId="26" xfId="0" applyFont="1" applyFill="1" applyBorder="1" applyAlignment="1">
      <alignment horizontal="center" vertical="center" wrapText="1"/>
    </xf>
    <xf numFmtId="0" fontId="123" fillId="0" borderId="26" xfId="0" applyFont="1" applyBorder="1" applyAlignment="1">
      <alignment horizontal="center" vertical="center" wrapText="1"/>
    </xf>
    <xf numFmtId="0" fontId="124" fillId="0" borderId="1" xfId="0"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Fill="1" applyBorder="1" applyAlignment="1">
      <alignment horizontal="center" vertical="center" wrapText="1"/>
    </xf>
    <xf numFmtId="0" fontId="120" fillId="10" borderId="0" xfId="0" applyFont="1" applyFill="1" applyBorder="1" applyAlignment="1">
      <alignment horizontal="center" vertical="center" wrapText="1"/>
    </xf>
    <xf numFmtId="0" fontId="3" fillId="0" borderId="0" xfId="0" applyFont="1" applyFill="1" applyBorder="1"/>
    <xf numFmtId="0" fontId="123" fillId="0" borderId="0" xfId="0" applyFont="1" applyBorder="1" applyAlignment="1">
      <alignment horizontal="center" vertical="center" wrapText="1"/>
    </xf>
    <xf numFmtId="0" fontId="122" fillId="3" borderId="0" xfId="0" applyFont="1" applyFill="1" applyBorder="1" applyAlignment="1">
      <alignment vertical="top" wrapText="1"/>
    </xf>
    <xf numFmtId="0" fontId="124" fillId="0" borderId="0" xfId="0" applyFont="1" applyBorder="1" applyAlignment="1">
      <alignment horizontal="center" vertical="center" wrapText="1"/>
    </xf>
    <xf numFmtId="0" fontId="3" fillId="5" borderId="0" xfId="0" applyFont="1" applyFill="1" applyBorder="1" applyAlignment="1">
      <alignment wrapText="1"/>
    </xf>
    <xf numFmtId="2" fontId="33" fillId="24" borderId="1" xfId="3" applyNumberFormat="1" applyFont="1" applyFill="1" applyBorder="1" applyAlignment="1">
      <alignment horizontal="center" vertical="center" wrapText="1"/>
    </xf>
    <xf numFmtId="1" fontId="76" fillId="0" borderId="1" xfId="3" applyNumberFormat="1" applyFont="1" applyBorder="1" applyAlignment="1">
      <alignment horizontal="center" vertical="center" wrapText="1"/>
    </xf>
    <xf numFmtId="2" fontId="92" fillId="24" borderId="1" xfId="3" applyNumberFormat="1" applyFont="1" applyFill="1" applyBorder="1" applyAlignment="1">
      <alignment horizontal="center" vertical="center" wrapText="1"/>
    </xf>
    <xf numFmtId="2" fontId="1" fillId="0" borderId="1" xfId="3" applyNumberFormat="1" applyFont="1" applyBorder="1" applyAlignment="1">
      <alignment horizontal="center" vertical="center" wrapText="1"/>
    </xf>
    <xf numFmtId="2" fontId="3" fillId="0" borderId="0" xfId="0" applyNumberFormat="1" applyFont="1" applyFill="1"/>
    <xf numFmtId="0" fontId="31" fillId="0" borderId="0" xfId="0" applyFont="1"/>
    <xf numFmtId="4" fontId="6" fillId="25" borderId="1" xfId="0" applyNumberFormat="1" applyFont="1" applyFill="1" applyBorder="1" applyAlignment="1">
      <alignment vertical="top" textRotation="90" wrapText="1"/>
    </xf>
    <xf numFmtId="0" fontId="6" fillId="0" borderId="1" xfId="0" applyFont="1" applyBorder="1" applyAlignment="1">
      <alignment horizontal="left" vertical="center" wrapText="1"/>
    </xf>
    <xf numFmtId="0" fontId="22" fillId="0" borderId="1" xfId="0" applyFont="1" applyBorder="1" applyAlignment="1">
      <alignment horizontal="center" vertical="center" textRotation="90" wrapText="1"/>
    </xf>
    <xf numFmtId="0" fontId="22" fillId="0" borderId="1" xfId="0" applyFont="1" applyFill="1" applyBorder="1" applyAlignment="1">
      <alignment horizontal="center" vertical="center" wrapText="1"/>
    </xf>
    <xf numFmtId="4" fontId="22" fillId="0" borderId="1" xfId="0" applyNumberFormat="1" applyFont="1" applyFill="1" applyBorder="1" applyAlignment="1">
      <alignment vertical="top" wrapText="1"/>
    </xf>
    <xf numFmtId="0" fontId="22" fillId="25"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29" fillId="0" borderId="1" xfId="0" applyFont="1" applyFill="1" applyBorder="1" applyAlignment="1">
      <alignment vertical="center" wrapText="1"/>
    </xf>
    <xf numFmtId="0" fontId="29" fillId="0" borderId="2" xfId="0" applyFont="1" applyFill="1" applyBorder="1" applyAlignment="1">
      <alignment horizontal="justify" vertical="center"/>
    </xf>
    <xf numFmtId="0" fontId="29" fillId="0" borderId="1" xfId="0" applyFont="1" applyFill="1" applyBorder="1" applyAlignment="1">
      <alignment horizontal="left" vertical="top" wrapText="1"/>
    </xf>
    <xf numFmtId="0" fontId="7" fillId="0" borderId="4" xfId="7" applyFont="1" applyFill="1" applyBorder="1" applyAlignment="1">
      <alignment vertical="top" wrapText="1"/>
    </xf>
    <xf numFmtId="0" fontId="30" fillId="0" borderId="4" xfId="0" applyFont="1" applyFill="1" applyBorder="1" applyAlignment="1">
      <alignment vertical="center" textRotation="90"/>
    </xf>
    <xf numFmtId="3" fontId="29" fillId="0" borderId="1" xfId="0" applyNumberFormat="1" applyFont="1" applyFill="1" applyBorder="1" applyAlignment="1">
      <alignment vertical="top" wrapText="1"/>
    </xf>
    <xf numFmtId="0" fontId="29" fillId="0" borderId="1" xfId="0" applyFont="1" applyFill="1" applyBorder="1" applyAlignment="1">
      <alignment vertical="top" textRotation="90" wrapText="1"/>
    </xf>
    <xf numFmtId="0" fontId="126" fillId="0" borderId="1" xfId="0" applyFont="1" applyFill="1" applyBorder="1" applyAlignment="1">
      <alignment vertical="top" textRotation="90" wrapText="1"/>
    </xf>
    <xf numFmtId="49" fontId="126" fillId="0" borderId="1" xfId="0" applyNumberFormat="1" applyFont="1" applyFill="1" applyBorder="1" applyAlignment="1">
      <alignment vertical="top" textRotation="90" wrapText="1"/>
    </xf>
    <xf numFmtId="3" fontId="126" fillId="0" borderId="1" xfId="0" applyNumberFormat="1" applyFont="1" applyFill="1" applyBorder="1" applyAlignment="1">
      <alignment vertical="top" wrapText="1"/>
    </xf>
    <xf numFmtId="0" fontId="16" fillId="0" borderId="1" xfId="0" applyFont="1" applyFill="1" applyBorder="1" applyAlignment="1">
      <alignment vertical="top" wrapText="1"/>
    </xf>
    <xf numFmtId="4" fontId="16" fillId="0" borderId="1" xfId="0" applyNumberFormat="1" applyFont="1" applyFill="1" applyBorder="1" applyAlignment="1">
      <alignment vertical="top" wrapText="1"/>
    </xf>
    <xf numFmtId="0" fontId="16" fillId="5" borderId="1" xfId="0" applyFont="1" applyFill="1" applyBorder="1" applyAlignment="1">
      <alignment vertical="top" wrapText="1"/>
    </xf>
    <xf numFmtId="0" fontId="16" fillId="0" borderId="1" xfId="0" applyFont="1" applyFill="1" applyBorder="1" applyAlignment="1">
      <alignment horizontal="left" vertical="center" wrapText="1"/>
    </xf>
    <xf numFmtId="0" fontId="31" fillId="0" borderId="0" xfId="0" applyFont="1" applyFill="1"/>
    <xf numFmtId="0" fontId="56" fillId="0" borderId="1" xfId="0" applyFont="1" applyFill="1" applyBorder="1" applyAlignment="1">
      <alignment vertical="top" textRotation="90" wrapText="1"/>
    </xf>
    <xf numFmtId="0" fontId="16" fillId="0" borderId="4" xfId="0" applyFont="1" applyFill="1" applyBorder="1" applyAlignment="1">
      <alignment vertical="top" wrapText="1"/>
    </xf>
    <xf numFmtId="4" fontId="16" fillId="0" borderId="4" xfId="0" applyNumberFormat="1" applyFont="1" applyFill="1" applyBorder="1" applyAlignment="1">
      <alignment vertical="top" wrapText="1"/>
    </xf>
    <xf numFmtId="0" fontId="16" fillId="5" borderId="4" xfId="0" applyFont="1" applyFill="1" applyBorder="1" applyAlignment="1">
      <alignment vertical="top" wrapText="1"/>
    </xf>
    <xf numFmtId="0" fontId="16" fillId="0" borderId="4" xfId="0" applyFont="1" applyFill="1" applyBorder="1" applyAlignment="1">
      <alignment horizontal="left" vertical="center" wrapText="1"/>
    </xf>
    <xf numFmtId="0" fontId="29" fillId="0" borderId="1" xfId="0" applyFont="1" applyFill="1" applyBorder="1" applyAlignment="1">
      <alignment vertical="top" wrapText="1"/>
    </xf>
    <xf numFmtId="0" fontId="29" fillId="0" borderId="1" xfId="0" applyFont="1" applyFill="1" applyBorder="1" applyAlignment="1">
      <alignment horizontal="justify" vertical="top" wrapText="1"/>
    </xf>
    <xf numFmtId="0" fontId="126" fillId="0" borderId="1" xfId="0" applyFont="1" applyFill="1" applyBorder="1" applyAlignment="1">
      <alignment vertical="top" wrapText="1"/>
    </xf>
    <xf numFmtId="0" fontId="30" fillId="0" borderId="4" xfId="0" applyFont="1" applyFill="1" applyBorder="1" applyAlignment="1">
      <alignment horizontal="left" vertical="top" wrapText="1"/>
    </xf>
    <xf numFmtId="0" fontId="29" fillId="0" borderId="4" xfId="0" applyFont="1" applyFill="1" applyBorder="1" applyAlignment="1">
      <alignment horizontal="left" vertical="top" wrapText="1"/>
    </xf>
    <xf numFmtId="0" fontId="127" fillId="0" borderId="1" xfId="8" applyFont="1" applyFill="1" applyBorder="1" applyAlignment="1">
      <alignment horizontal="left" vertical="center" wrapText="1"/>
    </xf>
    <xf numFmtId="3" fontId="30" fillId="0" borderId="4" xfId="0" applyNumberFormat="1" applyFont="1" applyFill="1" applyBorder="1" applyAlignment="1">
      <alignment vertical="top"/>
    </xf>
    <xf numFmtId="0" fontId="30" fillId="0" borderId="4" xfId="0" applyFont="1" applyFill="1" applyBorder="1" applyAlignment="1">
      <alignment vertical="top"/>
    </xf>
    <xf numFmtId="0" fontId="30" fillId="0" borderId="4" xfId="0" applyFont="1" applyFill="1" applyBorder="1" applyAlignment="1">
      <alignment vertical="top" textRotation="90"/>
    </xf>
    <xf numFmtId="16" fontId="30" fillId="0" borderId="4" xfId="0" applyNumberFormat="1" applyFont="1" applyFill="1" applyBorder="1" applyAlignment="1">
      <alignment vertical="top" textRotation="90"/>
    </xf>
    <xf numFmtId="4" fontId="30" fillId="0" borderId="4" xfId="0" applyNumberFormat="1" applyFont="1" applyFill="1" applyBorder="1" applyAlignment="1">
      <alignment vertical="top"/>
    </xf>
    <xf numFmtId="0" fontId="30" fillId="5" borderId="4" xfId="0" applyFont="1" applyFill="1" applyBorder="1" applyAlignment="1">
      <alignment vertical="top"/>
    </xf>
    <xf numFmtId="0" fontId="30" fillId="0" borderId="4" xfId="0" applyFont="1" applyFill="1" applyBorder="1" applyAlignment="1">
      <alignment vertical="center"/>
    </xf>
    <xf numFmtId="0" fontId="101" fillId="0" borderId="4" xfId="0" applyFont="1" applyFill="1" applyBorder="1" applyAlignment="1">
      <alignment vertical="center" wrapText="1"/>
    </xf>
    <xf numFmtId="0" fontId="30" fillId="0" borderId="1" xfId="0" applyFont="1" applyFill="1" applyBorder="1" applyAlignment="1">
      <alignment horizontal="left" vertical="top" wrapText="1"/>
    </xf>
    <xf numFmtId="0" fontId="127" fillId="0" borderId="26" xfId="8" applyFont="1" applyFill="1" applyBorder="1" applyAlignment="1">
      <alignment horizontal="left" vertical="center" wrapText="1"/>
    </xf>
    <xf numFmtId="0" fontId="30" fillId="0" borderId="1" xfId="0" applyFont="1" applyFill="1" applyBorder="1" applyAlignment="1">
      <alignment vertical="center" textRotation="90"/>
    </xf>
    <xf numFmtId="0" fontId="30" fillId="0" borderId="1" xfId="0" applyFont="1" applyFill="1" applyBorder="1" applyAlignment="1">
      <alignment vertical="top"/>
    </xf>
    <xf numFmtId="0" fontId="30" fillId="0" borderId="1" xfId="0" applyFont="1" applyFill="1" applyBorder="1" applyAlignment="1">
      <alignment vertical="top" textRotation="90"/>
    </xf>
    <xf numFmtId="16" fontId="30" fillId="0" borderId="1" xfId="0" applyNumberFormat="1" applyFont="1" applyFill="1" applyBorder="1" applyAlignment="1">
      <alignment vertical="top" textRotation="90"/>
    </xf>
    <xf numFmtId="3" fontId="30" fillId="0" borderId="1" xfId="0" applyNumberFormat="1" applyFont="1" applyFill="1" applyBorder="1" applyAlignment="1">
      <alignment vertical="top"/>
    </xf>
    <xf numFmtId="4" fontId="30" fillId="0" borderId="1" xfId="0" applyNumberFormat="1" applyFont="1" applyFill="1" applyBorder="1" applyAlignment="1">
      <alignment vertical="top"/>
    </xf>
    <xf numFmtId="0" fontId="30" fillId="5" borderId="1" xfId="0" applyFont="1" applyFill="1" applyBorder="1" applyAlignment="1">
      <alignment vertical="top"/>
    </xf>
    <xf numFmtId="0" fontId="30" fillId="0" borderId="1" xfId="0" applyFont="1" applyFill="1" applyBorder="1" applyAlignment="1">
      <alignment vertical="center"/>
    </xf>
    <xf numFmtId="0" fontId="127" fillId="0" borderId="9" xfId="8" applyFont="1" applyFill="1" applyBorder="1" applyAlignment="1">
      <alignment horizontal="left" vertical="center" wrapText="1"/>
    </xf>
    <xf numFmtId="0" fontId="30" fillId="0" borderId="2" xfId="0" applyFont="1" applyFill="1" applyBorder="1" applyAlignment="1">
      <alignment vertical="top" textRotation="90"/>
    </xf>
    <xf numFmtId="0" fontId="30" fillId="0" borderId="2" xfId="0" applyFont="1" applyFill="1" applyBorder="1" applyAlignment="1">
      <alignment vertical="top"/>
    </xf>
    <xf numFmtId="4" fontId="30" fillId="0" borderId="2" xfId="0" applyNumberFormat="1" applyFont="1" applyFill="1" applyBorder="1" applyAlignment="1">
      <alignment vertical="top"/>
    </xf>
    <xf numFmtId="0" fontId="30" fillId="5" borderId="2" xfId="0" applyFont="1" applyFill="1" applyBorder="1" applyAlignment="1">
      <alignment vertical="top"/>
    </xf>
    <xf numFmtId="0" fontId="30" fillId="0" borderId="2" xfId="0" applyFont="1" applyFill="1" applyBorder="1" applyAlignment="1">
      <alignment vertical="center"/>
    </xf>
    <xf numFmtId="0" fontId="127" fillId="0" borderId="17" xfId="8" applyFont="1" applyFill="1" applyBorder="1" applyAlignment="1">
      <alignment horizontal="left" vertical="center" wrapText="1"/>
    </xf>
    <xf numFmtId="3" fontId="127" fillId="0" borderId="12" xfId="8" applyNumberFormat="1" applyFont="1" applyFill="1" applyBorder="1" applyAlignment="1">
      <alignment horizontal="right" vertical="top"/>
    </xf>
    <xf numFmtId="3" fontId="30" fillId="0" borderId="1" xfId="0" applyNumberFormat="1" applyFont="1" applyFill="1" applyBorder="1" applyAlignment="1">
      <alignment horizontal="right" vertical="top"/>
    </xf>
    <xf numFmtId="3" fontId="30" fillId="5" borderId="1" xfId="0" applyNumberFormat="1" applyFont="1" applyFill="1" applyBorder="1" applyAlignment="1">
      <alignment horizontal="right" vertical="top"/>
    </xf>
    <xf numFmtId="0" fontId="29" fillId="0" borderId="1" xfId="0" applyFont="1" applyFill="1" applyBorder="1" applyAlignment="1">
      <alignment horizontal="left" vertical="center" wrapText="1"/>
    </xf>
    <xf numFmtId="3" fontId="30" fillId="0" borderId="4" xfId="0" applyNumberFormat="1" applyFont="1" applyFill="1" applyBorder="1" applyAlignment="1">
      <alignment horizontal="right" vertical="top"/>
    </xf>
    <xf numFmtId="3" fontId="30" fillId="5" borderId="4" xfId="0" applyNumberFormat="1" applyFont="1" applyFill="1" applyBorder="1" applyAlignment="1">
      <alignment horizontal="right" vertical="top"/>
    </xf>
    <xf numFmtId="3" fontId="0" fillId="0" borderId="1" xfId="0" applyNumberFormat="1" applyFill="1" applyBorder="1" applyAlignment="1">
      <alignment horizontal="center" vertical="center" wrapText="1"/>
    </xf>
    <xf numFmtId="0" fontId="126" fillId="0" borderId="1" xfId="0" applyFont="1" applyFill="1" applyBorder="1" applyAlignment="1">
      <alignment horizontal="left" vertical="center" wrapText="1"/>
    </xf>
    <xf numFmtId="0" fontId="31"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3" fontId="0" fillId="0" borderId="4" xfId="0" applyNumberFormat="1" applyFill="1" applyBorder="1" applyAlignment="1">
      <alignment horizontal="center" vertical="center" wrapText="1"/>
    </xf>
    <xf numFmtId="0" fontId="3" fillId="0" borderId="4" xfId="0" applyFont="1" applyFill="1" applyBorder="1" applyAlignment="1">
      <alignment horizontal="left" vertical="center" wrapText="1"/>
    </xf>
    <xf numFmtId="3" fontId="30" fillId="0" borderId="8" xfId="0" applyNumberFormat="1" applyFont="1" applyFill="1" applyBorder="1" applyAlignment="1">
      <alignment vertical="top"/>
    </xf>
    <xf numFmtId="0" fontId="30" fillId="0" borderId="8" xfId="0" applyFont="1" applyFill="1" applyBorder="1" applyAlignment="1">
      <alignment vertical="top"/>
    </xf>
    <xf numFmtId="0" fontId="128" fillId="0" borderId="1" xfId="0" applyFont="1" applyFill="1" applyBorder="1" applyAlignment="1">
      <alignment horizontal="left" vertical="center" wrapText="1"/>
    </xf>
    <xf numFmtId="0" fontId="31" fillId="0" borderId="1" xfId="0" applyFont="1" applyFill="1" applyBorder="1"/>
    <xf numFmtId="0" fontId="127" fillId="0" borderId="1" xfId="0" applyFont="1" applyFill="1" applyBorder="1" applyAlignment="1">
      <alignment horizontal="left" vertical="center" wrapText="1"/>
    </xf>
    <xf numFmtId="16" fontId="29" fillId="0" borderId="1" xfId="0" applyNumberFormat="1" applyFont="1" applyFill="1" applyBorder="1" applyAlignment="1">
      <alignment horizontal="left" vertical="top" wrapText="1"/>
    </xf>
    <xf numFmtId="0" fontId="31" fillId="0" borderId="11" xfId="0" applyFont="1" applyFill="1" applyBorder="1" applyAlignment="1">
      <alignment horizontal="left" vertical="center" wrapText="1"/>
    </xf>
    <xf numFmtId="0" fontId="127" fillId="0" borderId="12"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10" xfId="0" applyFont="1" applyFill="1" applyBorder="1" applyAlignment="1">
      <alignment horizontal="left" vertical="center" wrapText="1"/>
    </xf>
    <xf numFmtId="0" fontId="127" fillId="0" borderId="2" xfId="0" applyFont="1" applyFill="1" applyBorder="1" applyAlignment="1">
      <alignment horizontal="left" vertical="center" wrapText="1"/>
    </xf>
    <xf numFmtId="0" fontId="127" fillId="0" borderId="7" xfId="0" applyFont="1" applyFill="1" applyBorder="1" applyAlignment="1">
      <alignment horizontal="left" vertical="center" wrapText="1"/>
    </xf>
    <xf numFmtId="3" fontId="30" fillId="0" borderId="4" xfId="0" applyNumberFormat="1" applyFont="1" applyFill="1" applyBorder="1" applyAlignment="1">
      <alignment horizontal="right" vertical="top" textRotation="90"/>
    </xf>
    <xf numFmtId="0" fontId="129" fillId="0" borderId="1" xfId="0" applyFont="1" applyFill="1" applyBorder="1" applyAlignment="1">
      <alignment horizontal="left" vertical="center" wrapText="1"/>
    </xf>
    <xf numFmtId="0" fontId="31" fillId="0" borderId="1" xfId="0" applyFont="1" applyFill="1" applyBorder="1" applyAlignment="1">
      <alignment textRotation="90"/>
    </xf>
    <xf numFmtId="0" fontId="31" fillId="0" borderId="7" xfId="0" applyFont="1" applyFill="1" applyBorder="1" applyAlignment="1">
      <alignment horizontal="left" vertical="center" wrapText="1"/>
    </xf>
    <xf numFmtId="0" fontId="82" fillId="0" borderId="2" xfId="0" applyFont="1" applyFill="1" applyBorder="1" applyAlignment="1">
      <alignment horizontal="center" vertical="center" wrapText="1"/>
    </xf>
    <xf numFmtId="3" fontId="31" fillId="0" borderId="4" xfId="0" applyNumberFormat="1" applyFont="1" applyFill="1" applyBorder="1" applyAlignment="1">
      <alignment horizontal="right" vertical="top" textRotation="90"/>
    </xf>
    <xf numFmtId="0" fontId="6" fillId="16" borderId="1" xfId="0" applyFont="1" applyFill="1" applyBorder="1" applyAlignment="1">
      <alignment horizontal="left" vertical="center" wrapText="1"/>
    </xf>
    <xf numFmtId="0" fontId="29" fillId="16" borderId="1" xfId="0" applyFont="1" applyFill="1" applyBorder="1" applyAlignment="1">
      <alignment horizontal="left" vertical="top" wrapText="1"/>
    </xf>
    <xf numFmtId="16" fontId="29" fillId="16" borderId="1" xfId="0" applyNumberFormat="1" applyFont="1" applyFill="1" applyBorder="1" applyAlignment="1">
      <alignment horizontal="left" vertical="top" wrapText="1"/>
    </xf>
    <xf numFmtId="0" fontId="129" fillId="16" borderId="1" xfId="0" applyFont="1" applyFill="1" applyBorder="1" applyAlignment="1">
      <alignment horizontal="left" vertical="center" wrapText="1"/>
    </xf>
    <xf numFmtId="0" fontId="30" fillId="16" borderId="1" xfId="0" applyFont="1" applyFill="1" applyBorder="1" applyAlignment="1">
      <alignment vertical="center" textRotation="90"/>
    </xf>
    <xf numFmtId="3" fontId="30" fillId="16" borderId="1" xfId="0" applyNumberFormat="1" applyFont="1" applyFill="1" applyBorder="1" applyAlignment="1">
      <alignment vertical="top"/>
    </xf>
    <xf numFmtId="0" fontId="30" fillId="16" borderId="1" xfId="0" applyFont="1" applyFill="1" applyBorder="1" applyAlignment="1">
      <alignment vertical="top"/>
    </xf>
    <xf numFmtId="0" fontId="30" fillId="16" borderId="1" xfId="0" applyFont="1" applyFill="1" applyBorder="1" applyAlignment="1">
      <alignment vertical="top" textRotation="90"/>
    </xf>
    <xf numFmtId="16" fontId="30" fillId="16" borderId="1" xfId="0" applyNumberFormat="1" applyFont="1" applyFill="1" applyBorder="1" applyAlignment="1">
      <alignment vertical="top" textRotation="90"/>
    </xf>
    <xf numFmtId="0" fontId="31" fillId="16" borderId="1" xfId="0" applyFont="1" applyFill="1" applyBorder="1"/>
    <xf numFmtId="3" fontId="30" fillId="16" borderId="1" xfId="0" applyNumberFormat="1" applyFont="1" applyFill="1" applyBorder="1" applyAlignment="1">
      <alignment horizontal="right" vertical="top"/>
    </xf>
    <xf numFmtId="3" fontId="30" fillId="16" borderId="4" xfId="0" applyNumberFormat="1" applyFont="1" applyFill="1" applyBorder="1" applyAlignment="1">
      <alignment horizontal="right" vertical="top" textRotation="90"/>
    </xf>
    <xf numFmtId="3" fontId="30" fillId="16" borderId="4" xfId="0" applyNumberFormat="1" applyFont="1" applyFill="1" applyBorder="1" applyAlignment="1">
      <alignment horizontal="right" vertical="top"/>
    </xf>
    <xf numFmtId="0" fontId="31" fillId="16" borderId="1" xfId="0" applyFont="1" applyFill="1" applyBorder="1" applyAlignment="1">
      <alignment textRotation="90"/>
    </xf>
    <xf numFmtId="0" fontId="29" fillId="16" borderId="4" xfId="0" applyFont="1" applyFill="1" applyBorder="1" applyAlignment="1">
      <alignment horizontal="left" vertical="top" wrapText="1"/>
    </xf>
    <xf numFmtId="0" fontId="30" fillId="16" borderId="2" xfId="0" applyFont="1" applyFill="1" applyBorder="1" applyAlignment="1">
      <alignment vertical="center"/>
    </xf>
    <xf numFmtId="0" fontId="82" fillId="16" borderId="1" xfId="0" applyFont="1" applyFill="1" applyBorder="1" applyAlignment="1">
      <alignment horizontal="center" vertical="center" wrapText="1"/>
    </xf>
    <xf numFmtId="0" fontId="31" fillId="16" borderId="0" xfId="0" applyFont="1" applyFill="1"/>
    <xf numFmtId="0" fontId="30" fillId="16" borderId="4" xfId="0" applyFont="1" applyFill="1" applyBorder="1" applyAlignment="1">
      <alignment horizontal="left" vertical="top" wrapText="1"/>
    </xf>
    <xf numFmtId="0" fontId="126" fillId="16" borderId="1" xfId="0" applyFont="1" applyFill="1" applyBorder="1" applyAlignment="1">
      <alignment horizontal="left" vertical="center" wrapText="1"/>
    </xf>
    <xf numFmtId="0" fontId="7" fillId="16" borderId="4" xfId="7" applyFont="1" applyFill="1" applyBorder="1" applyAlignment="1">
      <alignment vertical="top" wrapText="1"/>
    </xf>
    <xf numFmtId="3" fontId="30" fillId="16" borderId="8" xfId="0" applyNumberFormat="1" applyFont="1" applyFill="1" applyBorder="1" applyAlignment="1">
      <alignment vertical="top"/>
    </xf>
    <xf numFmtId="4" fontId="30" fillId="16" borderId="4" xfId="0" applyNumberFormat="1" applyFont="1" applyFill="1" applyBorder="1" applyAlignment="1">
      <alignment vertical="top"/>
    </xf>
    <xf numFmtId="16" fontId="30" fillId="16" borderId="4" xfId="0" applyNumberFormat="1" applyFont="1" applyFill="1" applyBorder="1" applyAlignment="1">
      <alignment vertical="top" textRotation="90"/>
    </xf>
    <xf numFmtId="3" fontId="114" fillId="16" borderId="1" xfId="0" applyNumberFormat="1" applyFont="1" applyFill="1" applyBorder="1" applyAlignment="1">
      <alignment horizontal="left" vertical="center" wrapText="1"/>
    </xf>
    <xf numFmtId="0" fontId="31" fillId="5" borderId="0" xfId="0" applyFont="1" applyFill="1"/>
    <xf numFmtId="0" fontId="10" fillId="16" borderId="1" xfId="0" applyFont="1" applyFill="1" applyBorder="1" applyAlignment="1">
      <alignment horizontal="left" vertical="center" wrapText="1"/>
    </xf>
    <xf numFmtId="0" fontId="30" fillId="16" borderId="8" xfId="0" applyFont="1" applyFill="1" applyBorder="1" applyAlignment="1">
      <alignment vertical="top"/>
    </xf>
    <xf numFmtId="3" fontId="31" fillId="16" borderId="4" xfId="0" applyNumberFormat="1" applyFont="1" applyFill="1" applyBorder="1" applyAlignment="1">
      <alignment horizontal="right" vertical="top" textRotation="90"/>
    </xf>
    <xf numFmtId="3" fontId="114" fillId="26" borderId="1" xfId="0" applyNumberFormat="1" applyFont="1" applyFill="1" applyBorder="1" applyAlignment="1">
      <alignment horizontal="left" vertical="center" wrapText="1"/>
    </xf>
    <xf numFmtId="3" fontId="114" fillId="15" borderId="1" xfId="0" applyNumberFormat="1" applyFont="1" applyFill="1" applyBorder="1" applyAlignment="1">
      <alignment horizontal="left" vertical="center" wrapText="1"/>
    </xf>
    <xf numFmtId="0" fontId="31" fillId="0" borderId="1" xfId="0" applyFont="1" applyBorder="1" applyAlignment="1">
      <alignment vertical="center" wrapText="1"/>
    </xf>
    <xf numFmtId="0" fontId="31" fillId="0" borderId="1" xfId="0" applyFont="1" applyBorder="1" applyAlignment="1">
      <alignment vertical="top" wrapText="1"/>
    </xf>
    <xf numFmtId="0" fontId="31" fillId="0" borderId="1" xfId="0" applyFont="1" applyFill="1" applyBorder="1" applyAlignment="1">
      <alignment wrapText="1"/>
    </xf>
    <xf numFmtId="0" fontId="31" fillId="0" borderId="1" xfId="0" applyFont="1" applyBorder="1" applyAlignment="1">
      <alignment wrapText="1"/>
    </xf>
    <xf numFmtId="0" fontId="126" fillId="0" borderId="7" xfId="0" applyFont="1" applyFill="1" applyBorder="1" applyAlignment="1">
      <alignment horizontal="left" vertical="center" wrapText="1"/>
    </xf>
    <xf numFmtId="0" fontId="29" fillId="0" borderId="1" xfId="0" applyFont="1" applyBorder="1" applyAlignment="1">
      <alignment vertical="center" wrapText="1"/>
    </xf>
    <xf numFmtId="0" fontId="29" fillId="0" borderId="2" xfId="0" applyFont="1" applyBorder="1" applyAlignment="1">
      <alignment horizontal="justify" vertical="center"/>
    </xf>
    <xf numFmtId="0" fontId="31" fillId="0" borderId="1" xfId="0" applyFont="1" applyFill="1" applyBorder="1" applyAlignment="1">
      <alignment horizontal="left" vertical="top" wrapText="1"/>
    </xf>
    <xf numFmtId="0" fontId="16" fillId="0" borderId="8" xfId="0" applyFont="1" applyFill="1" applyBorder="1" applyAlignment="1">
      <alignment horizontal="left" vertical="center" wrapText="1"/>
    </xf>
    <xf numFmtId="4" fontId="31" fillId="0" borderId="0" xfId="0" applyNumberFormat="1" applyFont="1" applyFill="1" applyAlignment="1">
      <alignment vertical="top"/>
    </xf>
    <xf numFmtId="0" fontId="30" fillId="0" borderId="1" xfId="0" applyFont="1" applyFill="1" applyBorder="1" applyAlignment="1">
      <alignment horizontal="center" vertical="center"/>
    </xf>
    <xf numFmtId="0" fontId="88" fillId="0" borderId="1" xfId="0" applyFont="1" applyFill="1" applyBorder="1" applyAlignment="1">
      <alignment vertical="center" textRotation="90"/>
    </xf>
    <xf numFmtId="3" fontId="39" fillId="0" borderId="1" xfId="0" applyNumberFormat="1" applyFont="1" applyFill="1" applyBorder="1" applyAlignment="1">
      <alignment vertical="top"/>
    </xf>
    <xf numFmtId="0" fontId="39" fillId="0" borderId="1" xfId="0" applyFont="1" applyFill="1" applyBorder="1" applyAlignment="1">
      <alignment vertical="top"/>
    </xf>
    <xf numFmtId="0" fontId="39" fillId="0" borderId="1" xfId="0" applyFont="1" applyFill="1" applyBorder="1" applyAlignment="1">
      <alignment vertical="top" textRotation="90"/>
    </xf>
    <xf numFmtId="171" fontId="39" fillId="0" borderId="1" xfId="3" applyNumberFormat="1" applyFont="1" applyFill="1" applyBorder="1" applyAlignment="1">
      <alignment horizontal="right" vertical="top"/>
    </xf>
    <xf numFmtId="16" fontId="39" fillId="0" borderId="1" xfId="0" applyNumberFormat="1" applyFont="1" applyFill="1" applyBorder="1" applyAlignment="1">
      <alignment vertical="top" textRotation="90"/>
    </xf>
    <xf numFmtId="4" fontId="131" fillId="7" borderId="1" xfId="0" applyNumberFormat="1" applyFont="1" applyFill="1" applyBorder="1" applyAlignment="1">
      <alignment vertical="top"/>
    </xf>
    <xf numFmtId="3" fontId="131" fillId="5" borderId="1" xfId="0" applyNumberFormat="1" applyFont="1" applyFill="1" applyBorder="1" applyAlignment="1">
      <alignment vertical="top"/>
    </xf>
    <xf numFmtId="0" fontId="31" fillId="0" borderId="1" xfId="0" applyFont="1" applyFill="1" applyBorder="1" applyAlignment="1">
      <alignment horizontal="center" vertical="center"/>
    </xf>
    <xf numFmtId="0" fontId="29" fillId="5" borderId="1" xfId="0" applyFont="1" applyFill="1" applyBorder="1" applyAlignment="1">
      <alignment horizontal="left" vertical="top" wrapText="1"/>
    </xf>
    <xf numFmtId="0" fontId="31" fillId="5" borderId="1" xfId="0" applyFont="1" applyFill="1" applyBorder="1" applyAlignment="1">
      <alignment horizontal="left" vertical="center" wrapText="1"/>
    </xf>
    <xf numFmtId="0" fontId="30" fillId="5" borderId="1" xfId="0" applyFont="1" applyFill="1" applyBorder="1" applyAlignment="1">
      <alignment vertical="center" textRotation="90"/>
    </xf>
    <xf numFmtId="0" fontId="31" fillId="5" borderId="1" xfId="0" applyFont="1" applyFill="1" applyBorder="1"/>
    <xf numFmtId="0" fontId="31" fillId="5" borderId="1" xfId="0" applyFont="1" applyFill="1" applyBorder="1" applyAlignment="1">
      <alignment textRotation="90"/>
    </xf>
    <xf numFmtId="4" fontId="31" fillId="5" borderId="1" xfId="0" applyNumberFormat="1" applyFont="1" applyFill="1" applyBorder="1" applyAlignment="1">
      <alignment vertical="top"/>
    </xf>
    <xf numFmtId="0" fontId="30" fillId="5" borderId="4" xfId="0" applyFont="1" applyFill="1" applyBorder="1" applyAlignment="1">
      <alignment horizontal="left" vertical="top" wrapText="1"/>
    </xf>
    <xf numFmtId="0" fontId="29" fillId="5" borderId="4" xfId="0" applyFont="1" applyFill="1" applyBorder="1" applyAlignment="1">
      <alignment horizontal="left" vertical="top" wrapText="1"/>
    </xf>
    <xf numFmtId="0" fontId="31" fillId="5" borderId="11" xfId="0" applyFont="1" applyFill="1" applyBorder="1" applyAlignment="1">
      <alignment horizontal="left" vertical="center" wrapText="1"/>
    </xf>
    <xf numFmtId="0" fontId="30" fillId="5" borderId="4" xfId="0" applyFont="1" applyFill="1" applyBorder="1" applyAlignment="1">
      <alignment vertical="center" textRotation="90"/>
    </xf>
    <xf numFmtId="0" fontId="31" fillId="5" borderId="2" xfId="0" applyFont="1" applyFill="1" applyBorder="1"/>
    <xf numFmtId="0" fontId="31" fillId="5" borderId="2" xfId="0" applyFont="1" applyFill="1" applyBorder="1" applyAlignment="1">
      <alignment textRotation="90"/>
    </xf>
    <xf numFmtId="4" fontId="31" fillId="5" borderId="2" xfId="0" applyNumberFormat="1" applyFont="1" applyFill="1" applyBorder="1" applyAlignment="1">
      <alignment vertical="top"/>
    </xf>
    <xf numFmtId="0" fontId="29" fillId="5" borderId="1" xfId="0" applyFont="1" applyFill="1" applyBorder="1" applyAlignment="1">
      <alignment horizontal="left" vertical="center" wrapText="1"/>
    </xf>
    <xf numFmtId="16" fontId="29" fillId="0" borderId="4" xfId="0" applyNumberFormat="1" applyFont="1" applyFill="1" applyBorder="1" applyAlignment="1">
      <alignment horizontal="left" vertical="top" wrapText="1"/>
    </xf>
    <xf numFmtId="0" fontId="129" fillId="0" borderId="1" xfId="0" applyNumberFormat="1" applyFont="1" applyFill="1" applyBorder="1" applyAlignment="1">
      <alignment horizontal="left" vertical="center" wrapText="1"/>
    </xf>
    <xf numFmtId="4" fontId="13" fillId="0" borderId="1" xfId="3" applyNumberFormat="1" applyFont="1" applyFill="1" applyBorder="1" applyAlignment="1">
      <alignment vertical="top"/>
    </xf>
    <xf numFmtId="4" fontId="0" fillId="0" borderId="1" xfId="3" applyNumberFormat="1" applyFont="1" applyFill="1" applyBorder="1" applyAlignment="1">
      <alignment vertical="top"/>
    </xf>
    <xf numFmtId="3" fontId="31" fillId="5" borderId="1" xfId="0" applyNumberFormat="1" applyFont="1" applyFill="1" applyBorder="1"/>
    <xf numFmtId="4" fontId="31" fillId="0" borderId="1" xfId="0" applyNumberFormat="1" applyFont="1" applyFill="1" applyBorder="1" applyAlignment="1">
      <alignment vertical="top"/>
    </xf>
    <xf numFmtId="3" fontId="30" fillId="0" borderId="1" xfId="0" applyNumberFormat="1" applyFont="1" applyFill="1" applyBorder="1" applyAlignment="1">
      <alignment horizontal="right" vertical="top" textRotation="90"/>
    </xf>
    <xf numFmtId="0" fontId="73" fillId="0" borderId="1" xfId="0" applyFont="1" applyFill="1" applyBorder="1" applyAlignment="1">
      <alignment horizontal="left" vertical="top" wrapText="1"/>
    </xf>
    <xf numFmtId="0" fontId="7" fillId="0" borderId="1" xfId="7" applyFont="1" applyFill="1" applyBorder="1" applyAlignment="1">
      <alignment vertical="top" wrapText="1"/>
    </xf>
    <xf numFmtId="0" fontId="68" fillId="0" borderId="1" xfId="0" applyFont="1" applyBorder="1"/>
    <xf numFmtId="0" fontId="73" fillId="0" borderId="4" xfId="0" applyFont="1" applyFill="1" applyBorder="1" applyAlignment="1">
      <alignment horizontal="left" vertical="top" wrapText="1"/>
    </xf>
    <xf numFmtId="0" fontId="68" fillId="0" borderId="0" xfId="0" applyFont="1"/>
    <xf numFmtId="0" fontId="31" fillId="0" borderId="0" xfId="0" applyFont="1" applyFill="1" applyAlignment="1">
      <alignment horizontal="center" vertical="center"/>
    </xf>
    <xf numFmtId="0" fontId="31" fillId="0" borderId="0" xfId="0" applyFont="1" applyFill="1" applyAlignment="1">
      <alignment horizontal="left" vertical="top" wrapText="1"/>
    </xf>
    <xf numFmtId="0" fontId="31" fillId="0" borderId="0" xfId="0" applyFont="1" applyFill="1" applyAlignment="1">
      <alignment horizontal="left"/>
    </xf>
    <xf numFmtId="0" fontId="31" fillId="0" borderId="0" xfId="0" applyFont="1" applyFill="1" applyAlignment="1">
      <alignment textRotation="90"/>
    </xf>
    <xf numFmtId="0" fontId="31" fillId="0" borderId="0" xfId="0" applyFont="1" applyAlignment="1">
      <alignment horizontal="center" vertical="center"/>
    </xf>
    <xf numFmtId="0" fontId="31" fillId="0" borderId="0" xfId="0" applyFont="1" applyAlignment="1">
      <alignment horizontal="left" vertical="top" wrapText="1"/>
    </xf>
    <xf numFmtId="0" fontId="31" fillId="0" borderId="0" xfId="0" applyFont="1" applyAlignment="1">
      <alignment horizontal="left"/>
    </xf>
    <xf numFmtId="0" fontId="31" fillId="0" borderId="0" xfId="0" applyFont="1" applyAlignment="1">
      <alignment textRotation="90"/>
    </xf>
    <xf numFmtId="0" fontId="0" fillId="19" borderId="0" xfId="0" applyFill="1"/>
    <xf numFmtId="0" fontId="102" fillId="19" borderId="0" xfId="0" applyFont="1" applyFill="1"/>
    <xf numFmtId="0" fontId="64" fillId="0" borderId="0" xfId="0" applyFont="1" applyAlignment="1">
      <alignment horizontal="right"/>
    </xf>
    <xf numFmtId="0" fontId="61" fillId="19" borderId="4" xfId="0" applyFont="1" applyFill="1" applyBorder="1" applyAlignment="1">
      <alignment horizontal="center" wrapText="1"/>
    </xf>
    <xf numFmtId="0" fontId="66" fillId="5" borderId="1" xfId="0" applyFont="1" applyFill="1" applyBorder="1" applyAlignment="1">
      <alignment vertical="top" wrapText="1"/>
    </xf>
    <xf numFmtId="0" fontId="61" fillId="19" borderId="1" xfId="0" applyFont="1" applyFill="1" applyBorder="1" applyAlignment="1">
      <alignment horizontal="justify" vertical="top"/>
    </xf>
    <xf numFmtId="0" fontId="3" fillId="19" borderId="1" xfId="0" applyFont="1" applyFill="1" applyBorder="1" applyAlignment="1">
      <alignment vertical="top" wrapText="1"/>
    </xf>
    <xf numFmtId="0" fontId="92" fillId="19" borderId="5" xfId="0" applyFont="1" applyFill="1" applyBorder="1" applyAlignment="1">
      <alignment vertical="top" wrapText="1"/>
    </xf>
    <xf numFmtId="9" fontId="29" fillId="19" borderId="1" xfId="9" applyFont="1" applyFill="1" applyBorder="1" applyAlignment="1">
      <alignment horizontal="right" vertical="top"/>
    </xf>
    <xf numFmtId="9" fontId="29" fillId="19" borderId="1" xfId="0" applyNumberFormat="1" applyFont="1" applyFill="1" applyBorder="1" applyAlignment="1">
      <alignment horizontal="center" vertical="center" wrapText="1"/>
    </xf>
    <xf numFmtId="0" fontId="29" fillId="19" borderId="1" xfId="0" applyFont="1" applyFill="1" applyBorder="1" applyAlignment="1">
      <alignment horizontal="center" vertical="center" wrapText="1"/>
    </xf>
    <xf numFmtId="14" fontId="29" fillId="19" borderId="1" xfId="0" applyNumberFormat="1" applyFont="1" applyFill="1" applyBorder="1" applyAlignment="1">
      <alignment horizontal="center" vertical="center" wrapText="1"/>
    </xf>
    <xf numFmtId="3" fontId="29" fillId="19" borderId="1" xfId="0" applyNumberFormat="1" applyFont="1" applyFill="1" applyBorder="1" applyAlignment="1">
      <alignment horizontal="center" vertical="center" wrapText="1"/>
    </xf>
    <xf numFmtId="14" fontId="29" fillId="19" borderId="1" xfId="0" applyNumberFormat="1" applyFont="1" applyFill="1" applyBorder="1" applyAlignment="1">
      <alignment horizontal="center" vertical="center" textRotation="90" wrapText="1"/>
    </xf>
    <xf numFmtId="3" fontId="29" fillId="19" borderId="1" xfId="0" applyNumberFormat="1" applyFont="1" applyFill="1" applyBorder="1" applyAlignment="1">
      <alignment horizontal="center" vertical="center" textRotation="90" wrapText="1"/>
    </xf>
    <xf numFmtId="0" fontId="29" fillId="19" borderId="1" xfId="0" applyFont="1" applyFill="1" applyBorder="1" applyAlignment="1">
      <alignment horizontal="center" vertical="center" textRotation="90" wrapText="1"/>
    </xf>
    <xf numFmtId="2" fontId="0" fillId="19" borderId="4" xfId="0" applyNumberFormat="1" applyFill="1" applyBorder="1" applyAlignment="1">
      <alignment vertical="top" wrapText="1"/>
    </xf>
    <xf numFmtId="0" fontId="62" fillId="19" borderId="1" xfId="0" applyFont="1" applyFill="1" applyBorder="1" applyAlignment="1">
      <alignment horizontal="justify" vertical="top"/>
    </xf>
    <xf numFmtId="0" fontId="132" fillId="19" borderId="1" xfId="0" applyFont="1" applyFill="1" applyBorder="1" applyAlignment="1">
      <alignment vertical="top" wrapText="1"/>
    </xf>
    <xf numFmtId="0" fontId="35" fillId="19" borderId="5" xfId="0" applyFont="1" applyFill="1" applyBorder="1" applyAlignment="1">
      <alignment vertical="top" wrapText="1"/>
    </xf>
    <xf numFmtId="0" fontId="133" fillId="5" borderId="1" xfId="0" applyFont="1" applyFill="1" applyBorder="1" applyAlignment="1">
      <alignment vertical="top" wrapText="1"/>
    </xf>
    <xf numFmtId="0" fontId="133" fillId="5" borderId="5" xfId="0" applyFont="1" applyFill="1" applyBorder="1" applyAlignment="1">
      <alignment vertical="top" wrapText="1"/>
    </xf>
    <xf numFmtId="0" fontId="133" fillId="19" borderId="1" xfId="0" applyFont="1" applyFill="1" applyBorder="1" applyAlignment="1">
      <alignment vertical="top" wrapText="1"/>
    </xf>
    <xf numFmtId="49" fontId="29" fillId="19" borderId="1" xfId="0" applyNumberFormat="1" applyFont="1" applyFill="1" applyBorder="1" applyAlignment="1">
      <alignment horizontal="center" vertical="center" wrapText="1"/>
    </xf>
    <xf numFmtId="49" fontId="29" fillId="19" borderId="1" xfId="0" applyNumberFormat="1" applyFont="1" applyFill="1" applyBorder="1" applyAlignment="1">
      <alignment horizontal="center" vertical="center" textRotation="90" wrapText="1"/>
    </xf>
    <xf numFmtId="49" fontId="0" fillId="19" borderId="4" xfId="0" applyNumberFormat="1" applyFill="1" applyBorder="1" applyAlignment="1">
      <alignment vertical="top" wrapText="1"/>
    </xf>
    <xf numFmtId="0" fontId="5" fillId="5" borderId="1" xfId="0" applyFont="1" applyFill="1" applyBorder="1" applyAlignment="1">
      <alignment vertical="top" wrapText="1"/>
    </xf>
    <xf numFmtId="0" fontId="5" fillId="19" borderId="1" xfId="0" applyFont="1" applyFill="1" applyBorder="1" applyAlignment="1">
      <alignment vertical="top" wrapText="1"/>
    </xf>
    <xf numFmtId="0" fontId="3" fillId="19" borderId="1" xfId="7" applyFont="1" applyFill="1" applyBorder="1" applyAlignment="1">
      <alignment wrapText="1"/>
    </xf>
    <xf numFmtId="0" fontId="3" fillId="19" borderId="1" xfId="0" applyFont="1" applyFill="1" applyBorder="1" applyAlignment="1">
      <alignment horizontal="center" vertical="top" wrapText="1"/>
    </xf>
    <xf numFmtId="3" fontId="3" fillId="19" borderId="1" xfId="0" applyNumberFormat="1" applyFont="1" applyFill="1" applyBorder="1" applyAlignment="1">
      <alignment horizontal="center" vertical="center" wrapText="1"/>
    </xf>
    <xf numFmtId="0" fontId="3" fillId="19" borderId="1" xfId="0" applyFont="1" applyFill="1" applyBorder="1" applyAlignment="1">
      <alignment horizontal="center" vertical="center" wrapText="1"/>
    </xf>
    <xf numFmtId="0" fontId="22" fillId="19" borderId="5" xfId="0" applyFont="1" applyFill="1" applyBorder="1" applyAlignment="1">
      <alignment horizontal="justify" vertical="center"/>
    </xf>
    <xf numFmtId="3" fontId="3" fillId="19" borderId="1" xfId="0" applyNumberFormat="1" applyFont="1" applyFill="1" applyBorder="1" applyAlignment="1">
      <alignment horizontal="center" vertical="center" textRotation="90" wrapText="1"/>
    </xf>
    <xf numFmtId="0" fontId="135" fillId="19" borderId="1" xfId="0" applyFont="1" applyFill="1" applyBorder="1" applyAlignment="1">
      <alignment vertical="top" wrapText="1"/>
    </xf>
    <xf numFmtId="0" fontId="5" fillId="19" borderId="5" xfId="0" applyFont="1" applyFill="1" applyBorder="1" applyAlignment="1">
      <alignment vertical="top" wrapText="1"/>
    </xf>
    <xf numFmtId="43" fontId="95" fillId="19" borderId="1" xfId="10" applyFont="1" applyFill="1" applyBorder="1" applyAlignment="1">
      <alignment horizontal="center" vertical="center"/>
    </xf>
    <xf numFmtId="0" fontId="3" fillId="5" borderId="1" xfId="0" applyFont="1" applyFill="1" applyBorder="1" applyAlignment="1">
      <alignment vertical="top" wrapText="1"/>
    </xf>
    <xf numFmtId="0" fontId="92" fillId="19" borderId="1" xfId="0" applyFont="1" applyFill="1" applyBorder="1" applyAlignment="1">
      <alignment wrapText="1"/>
    </xf>
    <xf numFmtId="0" fontId="92" fillId="19" borderId="5" xfId="0" applyFont="1" applyFill="1" applyBorder="1" applyAlignment="1">
      <alignment wrapText="1"/>
    </xf>
    <xf numFmtId="0" fontId="92" fillId="5" borderId="5" xfId="0" applyFont="1" applyFill="1" applyBorder="1" applyAlignment="1">
      <alignment vertical="top" wrapText="1"/>
    </xf>
    <xf numFmtId="2" fontId="0" fillId="19" borderId="3" xfId="0" applyNumberFormat="1" applyFill="1" applyBorder="1" applyAlignment="1">
      <alignment vertical="top" wrapText="1"/>
    </xf>
    <xf numFmtId="0" fontId="92" fillId="19" borderId="1" xfId="0" applyFont="1" applyFill="1" applyBorder="1" applyAlignment="1">
      <alignment vertical="top" wrapText="1"/>
    </xf>
    <xf numFmtId="2" fontId="0" fillId="19" borderId="1" xfId="0" applyNumberFormat="1" applyFill="1" applyBorder="1" applyAlignment="1">
      <alignment vertical="top" wrapText="1"/>
    </xf>
    <xf numFmtId="0" fontId="66" fillId="19" borderId="1" xfId="0" applyFont="1" applyFill="1" applyBorder="1" applyAlignment="1">
      <alignment vertical="top" wrapText="1"/>
    </xf>
    <xf numFmtId="0" fontId="42" fillId="19" borderId="5" xfId="0" applyFont="1" applyFill="1" applyBorder="1" applyAlignment="1">
      <alignment vertical="top" wrapText="1"/>
    </xf>
    <xf numFmtId="0" fontId="136" fillId="19" borderId="5" xfId="0" applyFont="1" applyFill="1" applyBorder="1" applyAlignment="1">
      <alignment vertical="top" wrapText="1"/>
    </xf>
    <xf numFmtId="0" fontId="76" fillId="19" borderId="1" xfId="0" applyFont="1" applyFill="1" applyBorder="1" applyAlignment="1">
      <alignment vertical="top" wrapText="1"/>
    </xf>
    <xf numFmtId="0" fontId="76" fillId="19" borderId="5" xfId="0" applyFont="1" applyFill="1" applyBorder="1" applyAlignment="1">
      <alignment vertical="top" wrapText="1"/>
    </xf>
    <xf numFmtId="0" fontId="66" fillId="19" borderId="1" xfId="0" applyFont="1" applyFill="1" applyBorder="1" applyAlignment="1">
      <alignment vertical="center" wrapText="1"/>
    </xf>
    <xf numFmtId="0" fontId="137" fillId="19" borderId="1" xfId="0" applyFont="1" applyFill="1" applyBorder="1" applyAlignment="1">
      <alignment vertical="top" wrapText="1"/>
    </xf>
    <xf numFmtId="0" fontId="31" fillId="19" borderId="1" xfId="0" applyFont="1" applyFill="1" applyBorder="1" applyAlignment="1">
      <alignment vertical="top" wrapText="1"/>
    </xf>
    <xf numFmtId="0" fontId="138" fillId="19" borderId="5" xfId="0" applyFont="1" applyFill="1" applyBorder="1" applyAlignment="1">
      <alignment vertical="top" wrapText="1"/>
    </xf>
    <xf numFmtId="0" fontId="140" fillId="19" borderId="1" xfId="0" applyFont="1" applyFill="1" applyBorder="1" applyAlignment="1">
      <alignment horizontal="center" vertical="center"/>
    </xf>
    <xf numFmtId="9" fontId="3" fillId="19" borderId="1" xfId="0" applyNumberFormat="1" applyFont="1" applyFill="1" applyBorder="1" applyAlignment="1">
      <alignment horizontal="center" vertical="center" wrapText="1"/>
    </xf>
    <xf numFmtId="0" fontId="140" fillId="19" borderId="1" xfId="0" applyFont="1" applyFill="1" applyBorder="1" applyAlignment="1">
      <alignment horizontal="center" vertical="center" textRotation="90"/>
    </xf>
    <xf numFmtId="0" fontId="3" fillId="19" borderId="1" xfId="0" applyFont="1" applyFill="1" applyBorder="1"/>
    <xf numFmtId="167" fontId="82" fillId="19" borderId="1" xfId="0" applyNumberFormat="1" applyFont="1" applyFill="1" applyBorder="1" applyAlignment="1">
      <alignment horizontal="right" vertical="center" wrapText="1"/>
    </xf>
    <xf numFmtId="2" fontId="0" fillId="19" borderId="4" xfId="0" applyNumberFormat="1" applyFill="1" applyBorder="1" applyAlignment="1">
      <alignment vertical="center" wrapText="1"/>
    </xf>
    <xf numFmtId="0" fontId="141" fillId="19" borderId="1" xfId="0" applyFont="1" applyFill="1" applyBorder="1" applyAlignment="1">
      <alignment horizontal="center" vertical="center" textRotation="90"/>
    </xf>
    <xf numFmtId="0" fontId="25" fillId="19" borderId="1" xfId="0" applyFont="1" applyFill="1" applyBorder="1" applyAlignment="1">
      <alignment horizontal="center" vertical="center" wrapText="1"/>
    </xf>
    <xf numFmtId="0" fontId="0" fillId="19" borderId="1" xfId="0" applyFill="1" applyBorder="1" applyAlignment="1">
      <alignment horizontal="center" vertical="center" wrapText="1"/>
    </xf>
    <xf numFmtId="0" fontId="141" fillId="19" borderId="0" xfId="0" applyFont="1" applyFill="1"/>
    <xf numFmtId="9" fontId="67" fillId="19" borderId="1" xfId="0" applyNumberFormat="1" applyFont="1" applyFill="1" applyBorder="1" applyAlignment="1">
      <alignment horizontal="center" vertical="center" wrapText="1"/>
    </xf>
    <xf numFmtId="0" fontId="140" fillId="19" borderId="1" xfId="0" applyFont="1" applyFill="1" applyBorder="1" applyAlignment="1">
      <alignment textRotation="90"/>
    </xf>
    <xf numFmtId="0" fontId="141" fillId="19" borderId="1" xfId="0" applyFont="1" applyFill="1" applyBorder="1"/>
    <xf numFmtId="0" fontId="0" fillId="19" borderId="1" xfId="0" applyFill="1" applyBorder="1"/>
    <xf numFmtId="0" fontId="29" fillId="19" borderId="4" xfId="0" applyFont="1" applyFill="1" applyBorder="1" applyAlignment="1">
      <alignment horizontal="center" vertical="center" textRotation="90" wrapText="1"/>
    </xf>
    <xf numFmtId="0" fontId="140" fillId="19" borderId="0" xfId="0" applyFont="1" applyFill="1"/>
    <xf numFmtId="0" fontId="140" fillId="19" borderId="1" xfId="0" applyFont="1" applyFill="1" applyBorder="1"/>
    <xf numFmtId="0" fontId="142" fillId="19" borderId="0" xfId="0" applyFont="1" applyFill="1" applyAlignment="1">
      <alignment horizontal="center" vertical="center" wrapText="1"/>
    </xf>
    <xf numFmtId="0" fontId="143" fillId="19" borderId="1" xfId="0" applyFont="1" applyFill="1" applyBorder="1" applyAlignment="1">
      <alignment horizontal="center" vertical="center" wrapText="1"/>
    </xf>
    <xf numFmtId="0" fontId="95" fillId="19" borderId="1" xfId="0" applyFont="1" applyFill="1" applyBorder="1"/>
    <xf numFmtId="0" fontId="144" fillId="19" borderId="1" xfId="0" applyFont="1" applyFill="1" applyBorder="1" applyAlignment="1">
      <alignment horizontal="center" vertical="center"/>
    </xf>
    <xf numFmtId="0" fontId="29" fillId="19" borderId="2" xfId="0" applyFont="1" applyFill="1" applyBorder="1" applyAlignment="1">
      <alignment horizontal="center" vertical="center" textRotation="90" wrapText="1"/>
    </xf>
    <xf numFmtId="0" fontId="29" fillId="19" borderId="5" xfId="0" applyFont="1" applyFill="1" applyBorder="1" applyAlignment="1">
      <alignment horizontal="center" vertical="center"/>
    </xf>
    <xf numFmtId="0" fontId="145" fillId="19" borderId="1" xfId="0" applyFont="1" applyFill="1" applyBorder="1" applyAlignment="1">
      <alignment horizontal="center" vertical="center" wrapText="1"/>
    </xf>
    <xf numFmtId="0" fontId="146" fillId="19" borderId="1" xfId="0" applyFont="1" applyFill="1" applyBorder="1" applyAlignment="1">
      <alignment horizontal="center" vertical="center" wrapText="1"/>
    </xf>
    <xf numFmtId="9" fontId="29" fillId="19" borderId="15" xfId="0" applyNumberFormat="1" applyFont="1" applyFill="1" applyBorder="1" applyAlignment="1">
      <alignment horizontal="center" vertical="center" wrapText="1"/>
    </xf>
    <xf numFmtId="0" fontId="146" fillId="19" borderId="1" xfId="0" applyFont="1" applyFill="1" applyBorder="1" applyAlignment="1">
      <alignment horizontal="center" vertical="center" textRotation="90" wrapText="1"/>
    </xf>
    <xf numFmtId="0" fontId="29" fillId="19" borderId="21" xfId="0" applyFont="1" applyFill="1" applyBorder="1" applyAlignment="1">
      <alignment horizontal="center" vertical="center" textRotation="90" wrapText="1"/>
    </xf>
    <xf numFmtId="0" fontId="0" fillId="19" borderId="1" xfId="0" applyFill="1" applyBorder="1" applyAlignment="1">
      <alignment vertical="center"/>
    </xf>
    <xf numFmtId="0" fontId="0" fillId="19" borderId="7" xfId="0" applyFill="1" applyBorder="1"/>
    <xf numFmtId="0" fontId="64" fillId="19" borderId="1" xfId="0" applyFont="1" applyFill="1" applyBorder="1" applyAlignment="1">
      <alignment horizontal="right"/>
    </xf>
    <xf numFmtId="0" fontId="64" fillId="19" borderId="1" xfId="0" applyFont="1" applyFill="1" applyBorder="1" applyAlignment="1">
      <alignment horizontal="center" vertical="center"/>
    </xf>
    <xf numFmtId="0" fontId="100" fillId="19" borderId="1" xfId="0" applyFont="1" applyFill="1" applyBorder="1" applyAlignment="1">
      <alignment horizontal="center" vertical="center" wrapText="1"/>
    </xf>
    <xf numFmtId="0" fontId="100" fillId="19" borderId="1" xfId="0" applyFont="1" applyFill="1" applyBorder="1" applyAlignment="1">
      <alignment horizontal="center" vertical="center" textRotation="90" wrapText="1"/>
    </xf>
    <xf numFmtId="0" fontId="28" fillId="19" borderId="1" xfId="0" applyFont="1" applyFill="1" applyBorder="1" applyAlignment="1">
      <alignment horizontal="center" vertical="center" wrapText="1"/>
    </xf>
    <xf numFmtId="0" fontId="0" fillId="19" borderId="1" xfId="0" applyFill="1" applyBorder="1" applyAlignment="1">
      <alignment horizontal="center" vertical="center"/>
    </xf>
    <xf numFmtId="0" fontId="147" fillId="19" borderId="0" xfId="0" applyFont="1" applyFill="1" applyAlignment="1">
      <alignment horizontal="center" vertical="center" wrapText="1"/>
    </xf>
    <xf numFmtId="3" fontId="148" fillId="19" borderId="0" xfId="0" applyNumberFormat="1" applyFont="1" applyFill="1"/>
    <xf numFmtId="0" fontId="0" fillId="19" borderId="1" xfId="0" applyFill="1" applyBorder="1" applyAlignment="1">
      <alignment textRotation="90"/>
    </xf>
    <xf numFmtId="0" fontId="148" fillId="19" borderId="0" xfId="0" applyFont="1" applyFill="1" applyAlignment="1">
      <alignment textRotation="90"/>
    </xf>
    <xf numFmtId="3" fontId="148" fillId="19" borderId="1" xfId="0" applyNumberFormat="1" applyFont="1" applyFill="1" applyBorder="1"/>
    <xf numFmtId="0" fontId="0" fillId="27" borderId="1" xfId="0" applyFill="1" applyBorder="1" applyAlignment="1">
      <alignment wrapText="1"/>
    </xf>
    <xf numFmtId="0" fontId="147" fillId="19" borderId="1" xfId="0" applyFont="1" applyFill="1" applyBorder="1" applyAlignment="1">
      <alignment horizontal="center" vertical="center" wrapText="1"/>
    </xf>
    <xf numFmtId="0" fontId="28" fillId="19" borderId="1" xfId="0" applyFont="1" applyFill="1" applyBorder="1" applyAlignment="1">
      <alignment horizontal="center" vertical="center" textRotation="90" wrapText="1"/>
    </xf>
    <xf numFmtId="0" fontId="127" fillId="19" borderId="1" xfId="0" applyFont="1" applyFill="1" applyBorder="1" applyAlignment="1">
      <alignment horizontal="center" vertical="center" wrapText="1"/>
    </xf>
    <xf numFmtId="0" fontId="127" fillId="19" borderId="1" xfId="0" applyFont="1" applyFill="1" applyBorder="1" applyAlignment="1">
      <alignment horizontal="center" vertical="center" textRotation="90" wrapText="1"/>
    </xf>
    <xf numFmtId="0" fontId="140" fillId="19" borderId="1" xfId="0" applyFont="1" applyFill="1" applyBorder="1" applyAlignment="1">
      <alignment vertical="center" textRotation="90" wrapText="1"/>
    </xf>
    <xf numFmtId="0" fontId="150" fillId="19" borderId="1" xfId="0" applyFont="1" applyFill="1" applyBorder="1" applyAlignment="1">
      <alignment horizontal="center" vertical="center" wrapText="1"/>
    </xf>
    <xf numFmtId="0" fontId="141" fillId="19" borderId="1" xfId="0" applyFont="1" applyFill="1" applyBorder="1" applyAlignment="1">
      <alignment horizontal="center" vertical="center" textRotation="90" wrapText="1"/>
    </xf>
    <xf numFmtId="0" fontId="141" fillId="19" borderId="1" xfId="0" applyFont="1" applyFill="1" applyBorder="1" applyAlignment="1">
      <alignment horizontal="center" vertical="center" wrapText="1"/>
    </xf>
    <xf numFmtId="0" fontId="150" fillId="19" borderId="1" xfId="0" applyFont="1" applyFill="1" applyBorder="1" applyAlignment="1">
      <alignment horizontal="center" wrapText="1"/>
    </xf>
    <xf numFmtId="0" fontId="151" fillId="19" borderId="1" xfId="0" applyFont="1" applyFill="1" applyBorder="1" applyAlignment="1">
      <alignment horizontal="center" vertical="center" wrapText="1"/>
    </xf>
    <xf numFmtId="0" fontId="0" fillId="19" borderId="2" xfId="0" applyFill="1" applyBorder="1"/>
    <xf numFmtId="0" fontId="64" fillId="19" borderId="2" xfId="0" applyFont="1" applyFill="1" applyBorder="1" applyAlignment="1">
      <alignment horizontal="right"/>
    </xf>
    <xf numFmtId="0" fontId="140" fillId="19" borderId="1" xfId="0" applyFont="1" applyFill="1" applyBorder="1" applyAlignment="1">
      <alignment horizontal="center" wrapText="1"/>
    </xf>
    <xf numFmtId="0" fontId="2" fillId="2" borderId="1" xfId="0" applyFont="1" applyFill="1" applyBorder="1" applyAlignment="1">
      <alignment horizontal="center" vertical="center" textRotation="90" wrapText="1"/>
    </xf>
    <xf numFmtId="0" fontId="4" fillId="0" borderId="6" xfId="0" applyFont="1" applyFill="1" applyBorder="1" applyAlignment="1">
      <alignment horizontal="center" vertical="center" wrapText="1"/>
    </xf>
    <xf numFmtId="0" fontId="5" fillId="0" borderId="5" xfId="0" applyFont="1" applyFill="1" applyBorder="1" applyAlignment="1">
      <alignment horizontal="center" vertical="center"/>
    </xf>
    <xf numFmtId="0" fontId="6" fillId="2" borderId="1" xfId="0" applyFont="1" applyFill="1" applyBorder="1" applyAlignment="1">
      <alignment horizontal="center" vertical="center" wrapText="1"/>
    </xf>
    <xf numFmtId="0" fontId="51" fillId="3" borderId="7" xfId="0" applyFont="1" applyFill="1" applyBorder="1" applyAlignment="1">
      <alignment horizontal="center" vertical="center" wrapText="1"/>
    </xf>
    <xf numFmtId="0" fontId="48" fillId="5" borderId="6" xfId="0" applyFont="1" applyFill="1" applyBorder="1" applyAlignment="1">
      <alignment horizontal="center" vertical="center" wrapText="1"/>
    </xf>
    <xf numFmtId="0" fontId="45" fillId="3" borderId="6"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0" fillId="3" borderId="1" xfId="0" applyFill="1" applyBorder="1" applyAlignment="1">
      <alignment horizontal="center"/>
    </xf>
    <xf numFmtId="0" fontId="6" fillId="3" borderId="1" xfId="0" applyFont="1" applyFill="1" applyBorder="1" applyAlignment="1">
      <alignment horizontal="center" vertical="center" wrapText="1"/>
    </xf>
    <xf numFmtId="0" fontId="75" fillId="2" borderId="1" xfId="0" applyFont="1" applyFill="1" applyBorder="1" applyAlignment="1">
      <alignment horizontal="center" vertical="center" textRotation="90" wrapText="1"/>
    </xf>
    <xf numFmtId="0" fontId="75" fillId="2" borderId="1" xfId="0" applyFont="1" applyFill="1" applyBorder="1" applyAlignment="1">
      <alignment horizontal="center" vertical="center" wrapText="1"/>
    </xf>
    <xf numFmtId="0" fontId="85" fillId="0" borderId="6" xfId="0" applyFont="1" applyBorder="1" applyAlignment="1">
      <alignment horizontal="center" vertical="center"/>
    </xf>
    <xf numFmtId="49" fontId="41" fillId="0" borderId="5" xfId="0" applyNumberFormat="1" applyFont="1" applyBorder="1" applyAlignment="1">
      <alignment horizontal="center" vertical="center" wrapText="1"/>
    </xf>
    <xf numFmtId="49" fontId="41" fillId="0" borderId="7" xfId="0" applyNumberFormat="1" applyFont="1" applyBorder="1" applyAlignment="1">
      <alignment horizontal="center" vertical="center" wrapText="1"/>
    </xf>
    <xf numFmtId="0" fontId="112" fillId="0" borderId="0" xfId="0" applyFont="1" applyBorder="1" applyAlignment="1">
      <alignment horizontal="center" vertical="center" wrapText="1"/>
    </xf>
    <xf numFmtId="0" fontId="27" fillId="2" borderId="1" xfId="0" applyFont="1" applyFill="1" applyBorder="1" applyAlignment="1">
      <alignment horizontal="center" vertical="center" textRotation="90" wrapText="1"/>
    </xf>
    <xf numFmtId="0" fontId="6" fillId="25" borderId="1" xfId="0" applyFont="1" applyFill="1" applyBorder="1" applyAlignment="1">
      <alignment horizontal="center" vertical="center" textRotation="90" wrapText="1"/>
    </xf>
    <xf numFmtId="0" fontId="61" fillId="19" borderId="2" xfId="0" applyFont="1" applyFill="1" applyBorder="1" applyAlignment="1">
      <alignment horizontal="center" vertical="center" textRotation="90" wrapText="1"/>
    </xf>
    <xf numFmtId="0" fontId="61" fillId="19" borderId="4" xfId="0" applyFont="1" applyFill="1" applyBorder="1" applyAlignment="1">
      <alignment horizontal="center" vertical="center" textRotation="90" wrapText="1"/>
    </xf>
    <xf numFmtId="0" fontId="26" fillId="19" borderId="4" xfId="0" applyFont="1" applyFill="1" applyBorder="1" applyAlignment="1">
      <alignment horizontal="center" vertical="center" wrapText="1"/>
    </xf>
    <xf numFmtId="0" fontId="152" fillId="0" borderId="1" xfId="0" applyFont="1" applyBorder="1" applyAlignment="1">
      <alignment horizontal="left" vertical="center" wrapText="1"/>
    </xf>
    <xf numFmtId="0" fontId="152" fillId="0" borderId="1" xfId="0" applyFont="1" applyBorder="1" applyAlignment="1">
      <alignment horizontal="center" vertical="center" wrapText="1"/>
    </xf>
    <xf numFmtId="3" fontId="153" fillId="10" borderId="1" xfId="0" applyNumberFormat="1" applyFont="1" applyFill="1" applyBorder="1" applyAlignment="1">
      <alignment horizontal="center" vertical="center" wrapText="1"/>
    </xf>
    <xf numFmtId="0" fontId="152" fillId="28" borderId="1" xfId="0" applyFont="1" applyFill="1" applyBorder="1" applyAlignment="1">
      <alignment horizontal="left" vertical="center" wrapText="1"/>
    </xf>
    <xf numFmtId="0" fontId="152" fillId="29" borderId="1" xfId="0" applyFont="1" applyFill="1" applyBorder="1" applyAlignment="1">
      <alignment horizontal="left" vertical="center" wrapText="1"/>
    </xf>
    <xf numFmtId="0" fontId="152" fillId="29" borderId="1" xfId="0" applyFont="1" applyFill="1" applyBorder="1" applyAlignment="1">
      <alignment horizontal="center" vertical="center" wrapText="1"/>
    </xf>
    <xf numFmtId="0" fontId="152" fillId="10" borderId="1" xfId="0" applyFont="1" applyFill="1" applyBorder="1" applyAlignment="1">
      <alignment horizontal="left" vertical="center" wrapText="1"/>
    </xf>
    <xf numFmtId="0" fontId="154" fillId="10" borderId="1" xfId="0" applyFont="1" applyFill="1" applyBorder="1" applyAlignment="1">
      <alignment horizontal="center" vertical="center" wrapText="1"/>
    </xf>
    <xf numFmtId="0" fontId="155" fillId="10" borderId="1" xfId="0" applyFont="1" applyFill="1" applyBorder="1" applyAlignment="1">
      <alignment horizontal="center" vertical="center" wrapText="1"/>
    </xf>
    <xf numFmtId="0" fontId="28" fillId="10" borderId="1" xfId="0" applyFont="1" applyFill="1" applyBorder="1" applyAlignment="1">
      <alignment horizontal="left" vertical="center" wrapText="1"/>
    </xf>
    <xf numFmtId="0" fontId="152" fillId="0" borderId="12" xfId="0" applyFont="1" applyBorder="1" applyAlignment="1">
      <alignment horizontal="center" vertical="center" wrapText="1"/>
    </xf>
    <xf numFmtId="0" fontId="43" fillId="0" borderId="0" xfId="0" applyFont="1" applyAlignment="1">
      <alignment horizontal="center" vertical="center"/>
    </xf>
    <xf numFmtId="0" fontId="152" fillId="28" borderId="12" xfId="0" applyFont="1" applyFill="1" applyBorder="1" applyAlignment="1">
      <alignment horizontal="center" vertical="center" wrapText="1"/>
    </xf>
    <xf numFmtId="0" fontId="43" fillId="0" borderId="12" xfId="0" applyFont="1" applyBorder="1" applyAlignment="1">
      <alignment horizontal="center" vertical="center"/>
    </xf>
    <xf numFmtId="0" fontId="152" fillId="0" borderId="0" xfId="0" applyFont="1" applyAlignment="1">
      <alignment horizontal="center" vertical="center" wrapText="1"/>
    </xf>
    <xf numFmtId="0" fontId="28" fillId="0" borderId="1" xfId="0" applyFont="1" applyBorder="1" applyAlignment="1">
      <alignment horizontal="left" vertical="center" wrapText="1"/>
    </xf>
    <xf numFmtId="0" fontId="152" fillId="28" borderId="1" xfId="0" applyFont="1" applyFill="1" applyBorder="1" applyAlignment="1">
      <alignment horizontal="center" vertical="center" wrapText="1"/>
    </xf>
    <xf numFmtId="0" fontId="152" fillId="30" borderId="1" xfId="0" applyFont="1" applyFill="1" applyBorder="1" applyAlignment="1">
      <alignment horizontal="center" vertical="center" wrapText="1"/>
    </xf>
    <xf numFmtId="0" fontId="152" fillId="31" borderId="1" xfId="0" applyFont="1" applyFill="1" applyBorder="1" applyAlignment="1">
      <alignment horizontal="center" vertical="center" wrapText="1"/>
    </xf>
    <xf numFmtId="0" fontId="152" fillId="32" borderId="1" xfId="0" applyFont="1" applyFill="1" applyBorder="1" applyAlignment="1">
      <alignment horizontal="center" vertical="center" wrapText="1"/>
    </xf>
    <xf numFmtId="0" fontId="152" fillId="33" borderId="1" xfId="0" applyFont="1" applyFill="1" applyBorder="1" applyAlignment="1">
      <alignment horizontal="center" vertical="center" wrapText="1"/>
    </xf>
    <xf numFmtId="0" fontId="152" fillId="34" borderId="1" xfId="0" applyFont="1" applyFill="1" applyBorder="1" applyAlignment="1">
      <alignment horizontal="center" vertical="center" wrapText="1"/>
    </xf>
    <xf numFmtId="0" fontId="152" fillId="35" borderId="1" xfId="0" applyFont="1" applyFill="1" applyBorder="1" applyAlignment="1">
      <alignment horizontal="center" vertical="center" wrapText="1"/>
    </xf>
    <xf numFmtId="0" fontId="152" fillId="36" borderId="1" xfId="0" applyFont="1" applyFill="1" applyBorder="1" applyAlignment="1">
      <alignment horizontal="center" vertical="center" wrapText="1"/>
    </xf>
    <xf numFmtId="0" fontId="152" fillId="37" borderId="1" xfId="0" applyFont="1" applyFill="1" applyBorder="1" applyAlignment="1">
      <alignment horizontal="center" vertical="center" wrapText="1"/>
    </xf>
    <xf numFmtId="0" fontId="152" fillId="38" borderId="1" xfId="0" applyFont="1" applyFill="1" applyBorder="1" applyAlignment="1">
      <alignment horizontal="center" vertical="center" wrapText="1"/>
    </xf>
    <xf numFmtId="0" fontId="13" fillId="3" borderId="1" xfId="0" applyFont="1" applyFill="1" applyBorder="1" applyAlignment="1">
      <alignment vertical="center"/>
    </xf>
    <xf numFmtId="0" fontId="152" fillId="35" borderId="1" xfId="0" applyFont="1" applyFill="1" applyBorder="1" applyAlignment="1">
      <alignment horizontal="left" vertical="center" wrapText="1"/>
    </xf>
    <xf numFmtId="0" fontId="156" fillId="33" borderId="1" xfId="0" applyFont="1" applyFill="1" applyBorder="1" applyAlignment="1">
      <alignment horizontal="center" vertical="center" wrapText="1"/>
    </xf>
    <xf numFmtId="0" fontId="152" fillId="39" borderId="1" xfId="0" applyFont="1" applyFill="1" applyBorder="1" applyAlignment="1">
      <alignment horizontal="center" vertical="center" wrapText="1"/>
    </xf>
    <xf numFmtId="0" fontId="13" fillId="0" borderId="1" xfId="0" applyFont="1" applyBorder="1" applyAlignment="1">
      <alignment vertical="center"/>
    </xf>
    <xf numFmtId="0" fontId="13" fillId="9" borderId="1" xfId="0" applyFont="1" applyFill="1" applyBorder="1" applyAlignment="1">
      <alignment vertical="center"/>
    </xf>
    <xf numFmtId="0" fontId="13" fillId="8" borderId="1" xfId="0" applyFont="1" applyFill="1" applyBorder="1" applyAlignment="1">
      <alignment vertical="center"/>
    </xf>
    <xf numFmtId="0" fontId="152" fillId="40" borderId="1" xfId="0" applyFont="1" applyFill="1" applyBorder="1" applyAlignment="1">
      <alignment horizontal="center" vertical="center" wrapText="1"/>
    </xf>
    <xf numFmtId="0" fontId="152" fillId="41" borderId="1" xfId="0" applyFont="1" applyFill="1" applyBorder="1" applyAlignment="1">
      <alignment horizontal="center" vertical="center" wrapText="1"/>
    </xf>
    <xf numFmtId="0" fontId="152" fillId="42" borderId="1" xfId="0" applyFont="1" applyFill="1" applyBorder="1" applyAlignment="1">
      <alignment horizontal="center" vertical="center" wrapText="1"/>
    </xf>
    <xf numFmtId="3" fontId="152" fillId="0" borderId="1" xfId="0" applyNumberFormat="1" applyFont="1" applyBorder="1" applyAlignment="1">
      <alignment horizontal="center" vertical="center" wrapText="1"/>
    </xf>
    <xf numFmtId="0" fontId="157" fillId="33" borderId="1" xfId="0" applyFont="1" applyFill="1" applyBorder="1" applyAlignment="1">
      <alignment horizontal="center" vertical="center" wrapText="1"/>
    </xf>
    <xf numFmtId="0" fontId="152" fillId="43" borderId="1" xfId="0" applyFont="1" applyFill="1" applyBorder="1" applyAlignment="1">
      <alignment horizontal="center" vertical="center" wrapText="1"/>
    </xf>
    <xf numFmtId="0" fontId="156" fillId="36" borderId="1" xfId="0" applyFont="1" applyFill="1" applyBorder="1" applyAlignment="1">
      <alignment horizontal="center" vertical="center" wrapText="1"/>
    </xf>
    <xf numFmtId="0" fontId="28" fillId="0" borderId="12" xfId="0" applyFont="1" applyBorder="1" applyAlignment="1">
      <alignment horizontal="left" vertical="center" wrapText="1"/>
    </xf>
    <xf numFmtId="0" fontId="28" fillId="0" borderId="12" xfId="0" applyFont="1" applyBorder="1" applyAlignment="1">
      <alignment horizontal="center" vertical="center" wrapText="1"/>
    </xf>
    <xf numFmtId="0" fontId="28" fillId="0" borderId="28" xfId="0" applyFont="1" applyBorder="1" applyAlignment="1">
      <alignment horizontal="center" vertical="center" wrapText="1"/>
    </xf>
    <xf numFmtId="0" fontId="28" fillId="0" borderId="0" xfId="0" applyFont="1" applyAlignment="1">
      <alignment horizontal="left" vertical="center" wrapText="1"/>
    </xf>
    <xf numFmtId="0" fontId="28" fillId="10" borderId="12" xfId="0" applyFont="1" applyFill="1" applyBorder="1" applyAlignment="1">
      <alignment horizontal="left" vertical="center" wrapText="1"/>
    </xf>
    <xf numFmtId="0" fontId="26" fillId="0" borderId="21" xfId="0" applyFont="1" applyBorder="1" applyAlignment="1">
      <alignment horizontal="left" vertical="center" wrapText="1"/>
    </xf>
    <xf numFmtId="0" fontId="28" fillId="0" borderId="10" xfId="0" applyFont="1" applyBorder="1" applyAlignment="1">
      <alignment horizontal="left" vertical="center" wrapText="1"/>
    </xf>
    <xf numFmtId="0" fontId="26" fillId="0" borderId="1" xfId="0" applyFont="1" applyBorder="1" applyAlignment="1">
      <alignment horizontal="left" vertical="center" wrapText="1"/>
    </xf>
    <xf numFmtId="0" fontId="28" fillId="33"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159" fillId="44" borderId="1" xfId="0" applyFont="1" applyFill="1" applyBorder="1" applyAlignment="1">
      <alignment horizontal="center" vertical="center" wrapText="1"/>
    </xf>
    <xf numFmtId="0" fontId="12" fillId="44" borderId="1" xfId="0" applyFont="1" applyFill="1" applyBorder="1" applyAlignment="1">
      <alignment horizontal="center" vertical="center" wrapText="1"/>
    </xf>
    <xf numFmtId="0" fontId="28" fillId="43" borderId="1" xfId="0" applyFont="1" applyFill="1" applyBorder="1" applyAlignment="1">
      <alignment horizontal="center" vertical="center" wrapText="1"/>
    </xf>
    <xf numFmtId="0" fontId="28" fillId="28" borderId="1" xfId="0" applyFont="1" applyFill="1" applyBorder="1" applyAlignment="1">
      <alignment horizontal="center" vertical="center" wrapText="1"/>
    </xf>
    <xf numFmtId="0" fontId="112" fillId="0" borderId="1" xfId="0" applyFont="1" applyFill="1" applyBorder="1" applyAlignment="1">
      <alignment horizontal="center" vertical="center"/>
    </xf>
    <xf numFmtId="0" fontId="152" fillId="0" borderId="26" xfId="0" applyFont="1" applyBorder="1" applyAlignment="1">
      <alignment horizontal="left" vertical="center" wrapText="1"/>
    </xf>
    <xf numFmtId="0" fontId="152" fillId="0" borderId="26" xfId="0" applyFont="1" applyBorder="1" applyAlignment="1">
      <alignment horizontal="center" vertical="center" wrapText="1"/>
    </xf>
    <xf numFmtId="0" fontId="152" fillId="0" borderId="12" xfId="0" applyFont="1" applyBorder="1" applyAlignment="1">
      <alignment horizontal="left" vertical="center" wrapText="1"/>
    </xf>
    <xf numFmtId="0" fontId="152" fillId="33" borderId="26" xfId="0" applyFont="1" applyFill="1" applyBorder="1" applyAlignment="1">
      <alignment horizontal="center" vertical="center" wrapText="1"/>
    </xf>
    <xf numFmtId="0" fontId="152" fillId="30" borderId="26" xfId="0" applyFont="1" applyFill="1" applyBorder="1" applyAlignment="1">
      <alignment horizontal="center" vertical="center" wrapText="1"/>
    </xf>
    <xf numFmtId="0" fontId="68" fillId="0" borderId="1" xfId="0" applyFont="1" applyFill="1" applyBorder="1"/>
    <xf numFmtId="0" fontId="156" fillId="0" borderId="26" xfId="0" applyFont="1" applyBorder="1" applyAlignment="1">
      <alignment horizontal="center" vertical="center" wrapText="1"/>
    </xf>
    <xf numFmtId="0" fontId="6" fillId="0" borderId="2" xfId="0" applyFont="1" applyFill="1" applyBorder="1" applyAlignment="1">
      <alignment horizontal="left" vertical="center" wrapText="1"/>
    </xf>
    <xf numFmtId="0" fontId="31" fillId="0" borderId="2" xfId="0" applyFont="1" applyFill="1" applyBorder="1"/>
    <xf numFmtId="0" fontId="152" fillId="0" borderId="10" xfId="0" applyFont="1" applyBorder="1" applyAlignment="1">
      <alignment horizontal="left" vertical="center" wrapText="1"/>
    </xf>
    <xf numFmtId="0" fontId="7" fillId="0" borderId="2" xfId="7" applyFont="1" applyFill="1" applyBorder="1" applyAlignment="1">
      <alignment vertical="top" wrapText="1"/>
    </xf>
    <xf numFmtId="0" fontId="30" fillId="0" borderId="2" xfId="0" applyFont="1" applyFill="1" applyBorder="1" applyAlignment="1">
      <alignment vertical="center" textRotation="90"/>
    </xf>
    <xf numFmtId="0" fontId="68" fillId="0" borderId="2" xfId="0" applyFont="1" applyFill="1" applyBorder="1"/>
    <xf numFmtId="3" fontId="82" fillId="0" borderId="2" xfId="0" applyNumberFormat="1" applyFont="1" applyFill="1" applyBorder="1" applyAlignment="1">
      <alignment horizontal="center" vertical="center" wrapText="1"/>
    </xf>
    <xf numFmtId="16" fontId="30" fillId="0" borderId="2" xfId="0" applyNumberFormat="1" applyFont="1" applyFill="1" applyBorder="1" applyAlignment="1">
      <alignment vertical="top" textRotation="90"/>
    </xf>
    <xf numFmtId="3" fontId="30" fillId="0" borderId="2" xfId="0" applyNumberFormat="1" applyFont="1" applyFill="1" applyBorder="1" applyAlignment="1">
      <alignment vertical="top"/>
    </xf>
    <xf numFmtId="3" fontId="30" fillId="0" borderId="2" xfId="0" applyNumberFormat="1" applyFont="1" applyFill="1" applyBorder="1" applyAlignment="1">
      <alignment horizontal="right" vertical="top"/>
    </xf>
    <xf numFmtId="3" fontId="30" fillId="0" borderId="2" xfId="0" applyNumberFormat="1" applyFont="1" applyFill="1" applyBorder="1" applyAlignment="1">
      <alignment horizontal="right" vertical="top" textRotation="90"/>
    </xf>
    <xf numFmtId="0" fontId="29" fillId="0" borderId="2" xfId="0" applyFont="1" applyFill="1" applyBorder="1" applyAlignment="1">
      <alignment horizontal="left" vertical="top" wrapText="1"/>
    </xf>
    <xf numFmtId="0" fontId="25" fillId="19" borderId="2" xfId="0" applyFont="1" applyFill="1" applyBorder="1" applyAlignment="1">
      <alignment horizontal="center" vertical="center" wrapText="1"/>
    </xf>
    <xf numFmtId="0" fontId="151" fillId="19" borderId="2" xfId="0" applyFont="1" applyFill="1" applyBorder="1" applyAlignment="1">
      <alignment horizontal="center" vertical="center" wrapText="1"/>
    </xf>
    <xf numFmtId="0" fontId="0" fillId="19" borderId="2" xfId="0" applyFill="1" applyBorder="1" applyAlignment="1">
      <alignment horizontal="center" vertical="center" wrapText="1"/>
    </xf>
    <xf numFmtId="0" fontId="145" fillId="19" borderId="2" xfId="0" applyFont="1" applyFill="1" applyBorder="1" applyAlignment="1">
      <alignment horizontal="center" vertical="center" wrapText="1"/>
    </xf>
    <xf numFmtId="0" fontId="141" fillId="19" borderId="2" xfId="0" applyFont="1" applyFill="1" applyBorder="1" applyAlignment="1">
      <alignment horizontal="center" vertical="center" wrapText="1"/>
    </xf>
    <xf numFmtId="9" fontId="29" fillId="19" borderId="2" xfId="0" applyNumberFormat="1" applyFont="1" applyFill="1" applyBorder="1" applyAlignment="1">
      <alignment horizontal="center" vertical="center" wrapText="1"/>
    </xf>
    <xf numFmtId="0" fontId="28" fillId="19" borderId="2" xfId="0" applyFont="1" applyFill="1" applyBorder="1" applyAlignment="1">
      <alignment horizontal="center" vertical="center" textRotation="90" wrapText="1"/>
    </xf>
    <xf numFmtId="0" fontId="64" fillId="0" borderId="1" xfId="0" applyFont="1" applyBorder="1" applyAlignment="1">
      <alignment horizontal="right"/>
    </xf>
    <xf numFmtId="0" fontId="28" fillId="34" borderId="1" xfId="0" applyFont="1" applyFill="1" applyBorder="1" applyAlignment="1">
      <alignment horizontal="center" vertical="center" wrapText="1"/>
    </xf>
    <xf numFmtId="0" fontId="160" fillId="10" borderId="1" xfId="0" applyFont="1" applyFill="1" applyBorder="1" applyAlignment="1">
      <alignment horizontal="left" vertical="center" wrapText="1"/>
    </xf>
    <xf numFmtId="49" fontId="0" fillId="5" borderId="0" xfId="0" applyNumberFormat="1" applyFill="1" applyAlignment="1">
      <alignment vertical="center"/>
    </xf>
    <xf numFmtId="0" fontId="85" fillId="5" borderId="0" xfId="0" applyFont="1" applyFill="1" applyAlignment="1">
      <alignment vertical="center"/>
    </xf>
    <xf numFmtId="0" fontId="11" fillId="5" borderId="5" xfId="0" applyFont="1" applyFill="1" applyBorder="1" applyAlignment="1">
      <alignment horizontal="center" vertical="center"/>
    </xf>
    <xf numFmtId="0" fontId="11" fillId="5" borderId="6" xfId="0" applyFont="1" applyFill="1" applyBorder="1" applyAlignment="1">
      <alignment horizontal="center" vertical="center"/>
    </xf>
    <xf numFmtId="0" fontId="11" fillId="5" borderId="7" xfId="0" applyFont="1" applyFill="1" applyBorder="1" applyAlignment="1">
      <alignment horizontal="center" vertical="center"/>
    </xf>
    <xf numFmtId="0" fontId="5" fillId="0" borderId="8"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textRotation="90" wrapText="1"/>
    </xf>
    <xf numFmtId="0" fontId="2" fillId="2" borderId="1" xfId="0" applyFont="1" applyFill="1" applyBorder="1" applyAlignment="1">
      <alignment horizontal="center" vertical="center" textRotation="90" wrapText="1"/>
    </xf>
    <xf numFmtId="0" fontId="2" fillId="2" borderId="1" xfId="0" applyFont="1" applyFill="1" applyBorder="1" applyAlignment="1">
      <alignment vertical="center" textRotation="90" wrapText="1"/>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2" fillId="2" borderId="2" xfId="0" applyFont="1" applyFill="1" applyBorder="1" applyAlignment="1">
      <alignment horizontal="center" vertical="center" textRotation="90" wrapText="1"/>
    </xf>
    <xf numFmtId="0" fontId="2" fillId="2" borderId="3" xfId="0" applyFont="1" applyFill="1" applyBorder="1" applyAlignment="1">
      <alignment horizontal="center" vertical="center" textRotation="90" wrapText="1"/>
    </xf>
    <xf numFmtId="0" fontId="2" fillId="2" borderId="4" xfId="0" applyFont="1" applyFill="1" applyBorder="1" applyAlignment="1">
      <alignment horizontal="center" vertical="center" textRotation="90" wrapText="1"/>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19" fillId="0" borderId="9" xfId="0" applyFont="1" applyBorder="1" applyAlignment="1">
      <alignment horizontal="center" vertical="center"/>
    </xf>
    <xf numFmtId="0" fontId="11" fillId="0" borderId="0" xfId="0" applyFont="1" applyAlignment="1">
      <alignment horizontal="center" vertical="center"/>
    </xf>
    <xf numFmtId="0" fontId="5" fillId="0" borderId="6" xfId="0" applyFont="1" applyFill="1" applyBorder="1" applyAlignment="1">
      <alignment horizontal="center" vertical="center" wrapText="1"/>
    </xf>
    <xf numFmtId="0" fontId="5" fillId="0" borderId="1" xfId="0" applyFont="1" applyBorder="1" applyAlignment="1">
      <alignment horizontal="left" vertical="center" wrapText="1"/>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7" xfId="0" applyFont="1" applyFill="1" applyBorder="1" applyAlignment="1">
      <alignment horizontal="center" vertical="center"/>
    </xf>
    <xf numFmtId="0" fontId="5" fillId="0" borderId="5"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9" fillId="5" borderId="5" xfId="0" applyFont="1" applyFill="1" applyBorder="1" applyAlignment="1">
      <alignment horizontal="center" vertical="center"/>
    </xf>
    <xf numFmtId="0" fontId="59" fillId="5" borderId="6" xfId="0" applyFont="1" applyFill="1" applyBorder="1" applyAlignment="1">
      <alignment horizontal="center" vertical="center"/>
    </xf>
    <xf numFmtId="0" fontId="59" fillId="5" borderId="7" xfId="0" applyFont="1" applyFill="1" applyBorder="1" applyAlignment="1">
      <alignment horizontal="center" vertical="center"/>
    </xf>
    <xf numFmtId="0" fontId="41" fillId="5" borderId="1" xfId="0" applyFont="1" applyFill="1" applyBorder="1" applyAlignment="1">
      <alignment horizontal="center" vertical="center" wrapText="1"/>
    </xf>
    <xf numFmtId="0" fontId="39" fillId="12" borderId="5" xfId="0" applyFont="1" applyFill="1" applyBorder="1" applyAlignment="1">
      <alignment horizontal="center" vertical="center"/>
    </xf>
    <xf numFmtId="0" fontId="39" fillId="12" borderId="6" xfId="0" applyFont="1" applyFill="1" applyBorder="1" applyAlignment="1">
      <alignment horizontal="center" vertical="center"/>
    </xf>
    <xf numFmtId="0" fontId="39" fillId="12" borderId="8" xfId="0" applyFont="1" applyFill="1" applyBorder="1" applyAlignment="1">
      <alignment horizontal="center" vertical="center"/>
    </xf>
    <xf numFmtId="0" fontId="39" fillId="0" borderId="7" xfId="0" applyFont="1" applyBorder="1" applyAlignment="1">
      <alignment horizontal="center" vertical="center"/>
    </xf>
    <xf numFmtId="0" fontId="39" fillId="0" borderId="1" xfId="0" applyFont="1" applyBorder="1" applyAlignment="1">
      <alignment horizontal="center" vertical="center"/>
    </xf>
    <xf numFmtId="0" fontId="23" fillId="2" borderId="1" xfId="0" applyFont="1" applyFill="1" applyBorder="1" applyAlignment="1">
      <alignment horizontal="center" vertical="center" wrapText="1"/>
    </xf>
    <xf numFmtId="0" fontId="16" fillId="0" borderId="5" xfId="0" applyFont="1" applyBorder="1" applyAlignment="1">
      <alignment horizontal="left" vertical="center" wrapText="1"/>
    </xf>
    <xf numFmtId="0" fontId="16" fillId="0" borderId="6" xfId="0" applyFont="1" applyBorder="1" applyAlignment="1">
      <alignment horizontal="left" vertical="center" wrapText="1"/>
    </xf>
    <xf numFmtId="0" fontId="16" fillId="0" borderId="7" xfId="0" applyFont="1" applyBorder="1" applyAlignment="1">
      <alignment horizontal="left" vertical="center" wrapText="1"/>
    </xf>
    <xf numFmtId="0" fontId="38" fillId="0" borderId="14" xfId="0" applyFont="1" applyBorder="1" applyAlignment="1">
      <alignment horizontal="center" vertical="center" wrapText="1"/>
    </xf>
    <xf numFmtId="0" fontId="38" fillId="0" borderId="9" xfId="0" applyFont="1" applyBorder="1" applyAlignment="1">
      <alignment horizontal="center" vertical="center" wrapText="1"/>
    </xf>
    <xf numFmtId="0" fontId="38" fillId="0" borderId="15" xfId="0" applyFont="1" applyBorder="1" applyAlignment="1">
      <alignment horizontal="center" vertical="center" wrapText="1"/>
    </xf>
    <xf numFmtId="0" fontId="23" fillId="2" borderId="2" xfId="0" applyFont="1" applyFill="1" applyBorder="1" applyAlignment="1">
      <alignment horizontal="center" vertical="center" textRotation="90" wrapText="1"/>
    </xf>
    <xf numFmtId="0" fontId="23" fillId="2" borderId="3" xfId="0" applyFont="1" applyFill="1" applyBorder="1" applyAlignment="1">
      <alignment horizontal="center" vertical="center" textRotation="90" wrapText="1"/>
    </xf>
    <xf numFmtId="0" fontId="23" fillId="2" borderId="4" xfId="0" applyFont="1" applyFill="1" applyBorder="1" applyAlignment="1">
      <alignment horizontal="center" vertical="center" textRotation="90" wrapText="1"/>
    </xf>
    <xf numFmtId="0" fontId="21" fillId="2" borderId="1" xfId="0" applyFont="1" applyFill="1" applyBorder="1" applyAlignment="1">
      <alignment horizontal="center" vertical="center" wrapText="1"/>
    </xf>
    <xf numFmtId="0" fontId="39" fillId="0" borderId="5" xfId="0" applyFont="1" applyBorder="1" applyAlignment="1">
      <alignment horizontal="center" vertical="center"/>
    </xf>
    <xf numFmtId="0" fontId="39" fillId="0" borderId="6" xfId="0" applyFont="1" applyBorder="1" applyAlignment="1">
      <alignment horizontal="center" vertical="center"/>
    </xf>
    <xf numFmtId="0" fontId="6" fillId="2" borderId="1" xfId="0" applyFont="1" applyFill="1" applyBorder="1" applyAlignment="1">
      <alignment horizontal="center" vertical="center" wrapText="1"/>
    </xf>
    <xf numFmtId="0" fontId="22" fillId="2" borderId="1" xfId="0" applyFont="1" applyFill="1" applyBorder="1" applyAlignment="1">
      <alignment horizontal="center" vertical="center" textRotation="90" wrapText="1"/>
    </xf>
    <xf numFmtId="0" fontId="6" fillId="2" borderId="1" xfId="0" applyFont="1" applyFill="1" applyBorder="1" applyAlignment="1">
      <alignment horizontal="center" vertical="center" textRotation="90" wrapText="1"/>
    </xf>
    <xf numFmtId="0" fontId="23" fillId="2" borderId="1" xfId="0" applyFont="1" applyFill="1" applyBorder="1" applyAlignment="1">
      <alignment vertical="center" textRotation="90" wrapText="1"/>
    </xf>
    <xf numFmtId="0" fontId="161" fillId="5" borderId="6" xfId="0" applyFont="1" applyFill="1" applyBorder="1" applyAlignment="1">
      <alignment horizontal="center" vertical="center"/>
    </xf>
    <xf numFmtId="0" fontId="13" fillId="5" borderId="6" xfId="0" applyFont="1" applyFill="1" applyBorder="1" applyAlignment="1">
      <alignment horizontal="center" vertical="center"/>
    </xf>
    <xf numFmtId="0" fontId="10" fillId="2" borderId="2" xfId="0" applyFont="1" applyFill="1" applyBorder="1" applyAlignment="1">
      <alignment horizontal="center" vertical="center" textRotation="90" wrapText="1"/>
    </xf>
    <xf numFmtId="0" fontId="10" fillId="2" borderId="3" xfId="0" applyFont="1" applyFill="1" applyBorder="1" applyAlignment="1">
      <alignment horizontal="center" vertical="center" textRotation="90" wrapText="1"/>
    </xf>
    <xf numFmtId="0" fontId="10" fillId="2" borderId="4" xfId="0" applyFont="1" applyFill="1" applyBorder="1" applyAlignment="1">
      <alignment horizontal="center" vertical="center" textRotation="90" wrapText="1"/>
    </xf>
    <xf numFmtId="0" fontId="14" fillId="2" borderId="1" xfId="0" applyFont="1" applyFill="1" applyBorder="1" applyAlignment="1">
      <alignment vertical="center" textRotation="90" wrapText="1"/>
    </xf>
    <xf numFmtId="0" fontId="14" fillId="2" borderId="1" xfId="0" applyFont="1" applyFill="1" applyBorder="1" applyAlignment="1">
      <alignment horizontal="center" vertical="center" wrapText="1"/>
    </xf>
    <xf numFmtId="0" fontId="45" fillId="3" borderId="6" xfId="0" applyFont="1" applyFill="1" applyBorder="1" applyAlignment="1">
      <alignment horizontal="center" vertical="center"/>
    </xf>
    <xf numFmtId="166" fontId="45" fillId="3" borderId="1" xfId="2"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51" fillId="3" borderId="5" xfId="0" applyFont="1" applyFill="1" applyBorder="1" applyAlignment="1">
      <alignment horizontal="center" vertical="center" wrapText="1"/>
    </xf>
    <xf numFmtId="0" fontId="51" fillId="3" borderId="6" xfId="0" applyFont="1" applyFill="1" applyBorder="1" applyAlignment="1">
      <alignment horizontal="center" vertical="center" wrapText="1"/>
    </xf>
    <xf numFmtId="0" fontId="51" fillId="3" borderId="7" xfId="0" applyFont="1" applyFill="1" applyBorder="1" applyAlignment="1">
      <alignment horizontal="center" vertical="center" wrapText="1"/>
    </xf>
    <xf numFmtId="0" fontId="45" fillId="5" borderId="5" xfId="0" applyFont="1" applyFill="1" applyBorder="1" applyAlignment="1">
      <alignment horizontal="center" vertical="center" wrapText="1"/>
    </xf>
    <xf numFmtId="0" fontId="45" fillId="5" borderId="6" xfId="0" applyFont="1" applyFill="1" applyBorder="1" applyAlignment="1">
      <alignment horizontal="center" vertical="center" wrapText="1"/>
    </xf>
    <xf numFmtId="0" fontId="45" fillId="5" borderId="7" xfId="0" applyFont="1" applyFill="1" applyBorder="1" applyAlignment="1">
      <alignment horizontal="center" vertical="center" wrapText="1"/>
    </xf>
    <xf numFmtId="0" fontId="48" fillId="5" borderId="6" xfId="0" applyFont="1" applyFill="1" applyBorder="1" applyAlignment="1">
      <alignment horizontal="center" vertical="center" wrapText="1"/>
    </xf>
    <xf numFmtId="0" fontId="48" fillId="5" borderId="7" xfId="0" applyFont="1" applyFill="1" applyBorder="1" applyAlignment="1">
      <alignment horizontal="center" vertical="center" wrapText="1"/>
    </xf>
    <xf numFmtId="0" fontId="45" fillId="4" borderId="5" xfId="0" applyFont="1" applyFill="1" applyBorder="1" applyAlignment="1">
      <alignment horizontal="center" vertical="center" wrapText="1"/>
    </xf>
    <xf numFmtId="0" fontId="45" fillId="4" borderId="6" xfId="0" applyFont="1" applyFill="1" applyBorder="1" applyAlignment="1">
      <alignment horizontal="center" vertical="center" wrapText="1"/>
    </xf>
    <xf numFmtId="0" fontId="45" fillId="4" borderId="7" xfId="0" applyFont="1" applyFill="1" applyBorder="1" applyAlignment="1">
      <alignment horizontal="center" vertical="center" wrapText="1"/>
    </xf>
    <xf numFmtId="0" fontId="45" fillId="3" borderId="8" xfId="0" applyFont="1" applyFill="1" applyBorder="1" applyAlignment="1">
      <alignment horizontal="left" vertical="center" wrapText="1"/>
    </xf>
    <xf numFmtId="0" fontId="10" fillId="2" borderId="1" xfId="0" applyFont="1" applyFill="1" applyBorder="1" applyAlignment="1">
      <alignment horizontal="center" vertical="center" textRotation="90" wrapText="1"/>
    </xf>
    <xf numFmtId="0" fontId="45" fillId="3" borderId="6" xfId="0" applyFont="1" applyFill="1" applyBorder="1" applyAlignment="1">
      <alignment horizontal="center" vertical="center" wrapText="1"/>
    </xf>
    <xf numFmtId="0" fontId="39" fillId="12" borderId="16" xfId="0" applyFont="1" applyFill="1" applyBorder="1" applyAlignment="1">
      <alignment horizontal="center" vertical="center"/>
    </xf>
    <xf numFmtId="0" fontId="23" fillId="3" borderId="1" xfId="0" applyFont="1" applyFill="1" applyBorder="1" applyAlignment="1">
      <alignment horizontal="center" vertical="center" wrapText="1"/>
    </xf>
    <xf numFmtId="0" fontId="23" fillId="3" borderId="5"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3" fillId="3" borderId="7" xfId="0" applyFont="1" applyFill="1" applyBorder="1" applyAlignment="1">
      <alignment horizontal="center" vertical="center" wrapText="1"/>
    </xf>
    <xf numFmtId="0" fontId="16" fillId="3" borderId="5" xfId="0" applyFont="1" applyFill="1" applyBorder="1" applyAlignment="1">
      <alignment horizontal="left" vertical="center" wrapText="1"/>
    </xf>
    <xf numFmtId="0" fontId="16" fillId="3" borderId="6" xfId="0" applyFont="1" applyFill="1" applyBorder="1" applyAlignment="1">
      <alignment horizontal="left" vertical="center" wrapText="1"/>
    </xf>
    <xf numFmtId="0" fontId="16" fillId="3" borderId="7" xfId="0" applyFont="1" applyFill="1" applyBorder="1" applyAlignment="1">
      <alignment horizontal="left" vertical="center" wrapText="1"/>
    </xf>
    <xf numFmtId="0" fontId="59" fillId="3" borderId="16" xfId="0" applyFont="1" applyFill="1" applyBorder="1" applyAlignment="1">
      <alignment horizontal="center" vertical="center"/>
    </xf>
    <xf numFmtId="0" fontId="59" fillId="3" borderId="8" xfId="0" applyFont="1" applyFill="1" applyBorder="1" applyAlignment="1">
      <alignment horizontal="center" vertical="center"/>
    </xf>
    <xf numFmtId="0" fontId="0" fillId="3" borderId="1" xfId="0" applyFill="1" applyBorder="1" applyAlignment="1">
      <alignment horizontal="center"/>
    </xf>
    <xf numFmtId="0" fontId="21" fillId="3" borderId="1" xfId="0" applyFont="1" applyFill="1" applyBorder="1" applyAlignment="1">
      <alignment horizontal="center" vertical="center" wrapText="1"/>
    </xf>
    <xf numFmtId="0" fontId="6" fillId="3" borderId="1" xfId="0" applyFont="1" applyFill="1" applyBorder="1" applyAlignment="1">
      <alignment horizontal="center" vertical="center" textRotation="90" wrapText="1"/>
    </xf>
    <xf numFmtId="0" fontId="70" fillId="3" borderId="1" xfId="0" applyFont="1" applyFill="1" applyBorder="1" applyAlignment="1">
      <alignment horizontal="center"/>
    </xf>
    <xf numFmtId="0" fontId="6" fillId="3" borderId="1"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3" fillId="3" borderId="1" xfId="0" applyFont="1" applyFill="1" applyBorder="1" applyAlignment="1">
      <alignment horizontal="center" vertical="center" textRotation="90" wrapText="1"/>
    </xf>
    <xf numFmtId="0" fontId="23" fillId="3" borderId="2" xfId="0" applyFont="1" applyFill="1" applyBorder="1" applyAlignment="1">
      <alignment horizontal="center" vertical="center" textRotation="90" wrapText="1"/>
    </xf>
    <xf numFmtId="0" fontId="23" fillId="3" borderId="3" xfId="0" applyFont="1" applyFill="1" applyBorder="1" applyAlignment="1">
      <alignment horizontal="center" vertical="center" textRotation="90" wrapText="1"/>
    </xf>
    <xf numFmtId="0" fontId="23" fillId="3" borderId="4" xfId="0" applyFont="1" applyFill="1" applyBorder="1" applyAlignment="1">
      <alignment horizontal="center" vertical="center" textRotation="90" wrapText="1"/>
    </xf>
    <xf numFmtId="0" fontId="23" fillId="3" borderId="1" xfId="0" applyFont="1" applyFill="1" applyBorder="1" applyAlignment="1">
      <alignment vertical="center" textRotation="90" wrapText="1"/>
    </xf>
    <xf numFmtId="0" fontId="75" fillId="2" borderId="1" xfId="0" applyFont="1" applyFill="1" applyBorder="1" applyAlignment="1">
      <alignment horizontal="center" vertical="center" textRotation="90" wrapText="1"/>
    </xf>
    <xf numFmtId="0" fontId="74" fillId="2" borderId="1" xfId="0" applyFont="1" applyFill="1" applyBorder="1" applyAlignment="1">
      <alignment horizontal="center" vertical="center" wrapText="1"/>
    </xf>
    <xf numFmtId="0" fontId="75" fillId="2" borderId="2" xfId="0" applyFont="1" applyFill="1" applyBorder="1" applyAlignment="1">
      <alignment horizontal="center" vertical="center" textRotation="90" wrapText="1"/>
    </xf>
    <xf numFmtId="0" fontId="75" fillId="2" borderId="3" xfId="0" applyFont="1" applyFill="1" applyBorder="1" applyAlignment="1">
      <alignment horizontal="center" vertical="center" textRotation="90" wrapText="1"/>
    </xf>
    <xf numFmtId="0" fontId="75" fillId="2" borderId="4" xfId="0" applyFont="1" applyFill="1" applyBorder="1" applyAlignment="1">
      <alignment horizontal="center" vertical="center" textRotation="90" wrapText="1"/>
    </xf>
    <xf numFmtId="0" fontId="75" fillId="2" borderId="1" xfId="0" applyFont="1" applyFill="1" applyBorder="1" applyAlignment="1">
      <alignment vertical="center" textRotation="90" wrapText="1"/>
    </xf>
    <xf numFmtId="0" fontId="75" fillId="2" borderId="1" xfId="0" applyFont="1" applyFill="1" applyBorder="1" applyAlignment="1">
      <alignment horizontal="center" vertical="center" wrapText="1"/>
    </xf>
    <xf numFmtId="0" fontId="75" fillId="7" borderId="5" xfId="0" applyFont="1" applyFill="1" applyBorder="1" applyAlignment="1">
      <alignment horizontal="center" vertical="center" wrapText="1"/>
    </xf>
    <xf numFmtId="0" fontId="75" fillId="7" borderId="6" xfId="0" applyFont="1" applyFill="1" applyBorder="1" applyAlignment="1">
      <alignment horizontal="center" vertical="center" wrapText="1"/>
    </xf>
    <xf numFmtId="0" fontId="75" fillId="7" borderId="7" xfId="0" applyFont="1" applyFill="1" applyBorder="1" applyAlignment="1">
      <alignment horizontal="center" vertical="center" wrapText="1"/>
    </xf>
    <xf numFmtId="0" fontId="76" fillId="2" borderId="1" xfId="0" applyFont="1" applyFill="1" applyBorder="1" applyAlignment="1">
      <alignment horizontal="center" vertical="center" textRotation="90" wrapText="1"/>
    </xf>
    <xf numFmtId="0" fontId="75" fillId="2" borderId="5" xfId="0" applyFont="1" applyFill="1" applyBorder="1" applyAlignment="1">
      <alignment horizontal="center" vertical="center" wrapText="1"/>
    </xf>
    <xf numFmtId="0" fontId="75" fillId="2" borderId="6" xfId="0" applyFont="1" applyFill="1" applyBorder="1" applyAlignment="1">
      <alignment horizontal="center" vertical="center" wrapText="1"/>
    </xf>
    <xf numFmtId="0" fontId="75" fillId="2" borderId="7" xfId="0" applyFont="1" applyFill="1" applyBorder="1" applyAlignment="1">
      <alignment horizontal="center" vertical="center" wrapText="1"/>
    </xf>
    <xf numFmtId="0" fontId="75" fillId="5" borderId="5" xfId="0" applyFont="1" applyFill="1" applyBorder="1" applyAlignment="1">
      <alignment horizontal="center" vertical="center" wrapText="1"/>
    </xf>
    <xf numFmtId="0" fontId="75" fillId="5" borderId="6" xfId="0" applyFont="1" applyFill="1" applyBorder="1" applyAlignment="1">
      <alignment horizontal="center" vertical="center" wrapText="1"/>
    </xf>
    <xf numFmtId="0" fontId="75" fillId="5" borderId="7" xfId="0" applyFont="1" applyFill="1" applyBorder="1" applyAlignment="1">
      <alignment horizontal="center" vertical="center" wrapText="1"/>
    </xf>
    <xf numFmtId="0" fontId="75" fillId="8" borderId="5" xfId="0" applyFont="1" applyFill="1" applyBorder="1" applyAlignment="1">
      <alignment horizontal="center" vertical="center" wrapText="1"/>
    </xf>
    <xf numFmtId="0" fontId="75" fillId="8" borderId="6" xfId="0" applyFont="1" applyFill="1" applyBorder="1" applyAlignment="1">
      <alignment horizontal="center" vertical="center" wrapText="1"/>
    </xf>
    <xf numFmtId="0" fontId="75" fillId="8" borderId="7" xfId="0" applyFont="1" applyFill="1" applyBorder="1" applyAlignment="1">
      <alignment horizontal="center" vertical="center" wrapText="1"/>
    </xf>
    <xf numFmtId="0" fontId="40" fillId="0" borderId="5" xfId="0" applyFont="1" applyBorder="1" applyAlignment="1">
      <alignment horizontal="center" vertical="center" wrapText="1"/>
    </xf>
    <xf numFmtId="0" fontId="40" fillId="0" borderId="6" xfId="0" applyFont="1" applyBorder="1" applyAlignment="1">
      <alignment horizontal="center" vertical="center" wrapText="1"/>
    </xf>
    <xf numFmtId="0" fontId="40" fillId="0" borderId="7" xfId="0" applyFont="1" applyBorder="1" applyAlignment="1">
      <alignment horizontal="center" vertical="center" wrapText="1"/>
    </xf>
    <xf numFmtId="0" fontId="67" fillId="5" borderId="0" xfId="0" applyFont="1" applyFill="1" applyAlignment="1">
      <alignment horizontal="center" wrapText="1"/>
    </xf>
    <xf numFmtId="0" fontId="67" fillId="5" borderId="9" xfId="0" applyFont="1" applyFill="1" applyBorder="1" applyAlignment="1">
      <alignment horizontal="center" wrapText="1"/>
    </xf>
    <xf numFmtId="0" fontId="67" fillId="5" borderId="8" xfId="0" applyFont="1" applyFill="1" applyBorder="1" applyAlignment="1">
      <alignment horizontal="center" vertical="center" wrapText="1"/>
    </xf>
    <xf numFmtId="0" fontId="77" fillId="4" borderId="5" xfId="0" applyFont="1" applyFill="1" applyBorder="1" applyAlignment="1">
      <alignment horizontal="left" vertical="center" wrapText="1"/>
    </xf>
    <xf numFmtId="0" fontId="77" fillId="4" borderId="6" xfId="0" applyFont="1" applyFill="1" applyBorder="1" applyAlignment="1">
      <alignment horizontal="left" vertical="center" wrapText="1"/>
    </xf>
    <xf numFmtId="0" fontId="84" fillId="3" borderId="5" xfId="0" applyFont="1" applyFill="1" applyBorder="1" applyAlignment="1">
      <alignment horizontal="center" vertical="center" wrapText="1"/>
    </xf>
    <xf numFmtId="0" fontId="84" fillId="3" borderId="6" xfId="0" applyFont="1" applyFill="1" applyBorder="1" applyAlignment="1">
      <alignment horizontal="center" vertical="center" wrapText="1"/>
    </xf>
    <xf numFmtId="0" fontId="84" fillId="3" borderId="7" xfId="0" applyFont="1" applyFill="1" applyBorder="1" applyAlignment="1">
      <alignment horizontal="center" vertical="center" wrapText="1"/>
    </xf>
    <xf numFmtId="0" fontId="85" fillId="3" borderId="5" xfId="0" applyFont="1" applyFill="1" applyBorder="1" applyAlignment="1">
      <alignment horizontal="center" vertical="center" wrapText="1"/>
    </xf>
    <xf numFmtId="0" fontId="85" fillId="3" borderId="6" xfId="0" applyFont="1" applyFill="1" applyBorder="1" applyAlignment="1">
      <alignment horizontal="center" vertical="center" wrapText="1"/>
    </xf>
    <xf numFmtId="0" fontId="85" fillId="3" borderId="7" xfId="0" applyFont="1" applyFill="1" applyBorder="1" applyAlignment="1">
      <alignment horizontal="center" vertical="center" wrapText="1"/>
    </xf>
    <xf numFmtId="0" fontId="85" fillId="0" borderId="5" xfId="0" applyFont="1" applyBorder="1" applyAlignment="1">
      <alignment horizontal="center" vertical="center"/>
    </xf>
    <xf numFmtId="0" fontId="85" fillId="0" borderId="6" xfId="0" applyFont="1" applyBorder="1" applyAlignment="1">
      <alignment horizontal="center" vertical="center"/>
    </xf>
    <xf numFmtId="0" fontId="85" fillId="0" borderId="7" xfId="0" applyFont="1" applyBorder="1" applyAlignment="1">
      <alignment horizontal="center" vertical="center"/>
    </xf>
    <xf numFmtId="49" fontId="88" fillId="0" borderId="5" xfId="0" applyNumberFormat="1" applyFont="1" applyBorder="1" applyAlignment="1">
      <alignment horizontal="center" vertical="top" wrapText="1"/>
    </xf>
    <xf numFmtId="49" fontId="88" fillId="0" borderId="6" xfId="0" applyNumberFormat="1" applyFont="1" applyBorder="1" applyAlignment="1">
      <alignment horizontal="center" vertical="top" wrapText="1"/>
    </xf>
    <xf numFmtId="49" fontId="88" fillId="0" borderId="7" xfId="0" applyNumberFormat="1" applyFont="1" applyBorder="1" applyAlignment="1">
      <alignment horizontal="center" vertical="top" wrapText="1"/>
    </xf>
    <xf numFmtId="49" fontId="41" fillId="0" borderId="5" xfId="0" applyNumberFormat="1" applyFont="1" applyBorder="1" applyAlignment="1">
      <alignment horizontal="center" vertical="center" wrapText="1"/>
    </xf>
    <xf numFmtId="49" fontId="41" fillId="0" borderId="6" xfId="0" applyNumberFormat="1" applyFont="1" applyBorder="1" applyAlignment="1">
      <alignment horizontal="center" vertical="center" wrapText="1"/>
    </xf>
    <xf numFmtId="49" fontId="41" fillId="0" borderId="7" xfId="0" applyNumberFormat="1" applyFont="1" applyBorder="1" applyAlignment="1">
      <alignment horizontal="center" vertical="center" wrapText="1"/>
    </xf>
    <xf numFmtId="0" fontId="112" fillId="0" borderId="16" xfId="0" applyFont="1" applyBorder="1" applyAlignment="1">
      <alignment horizontal="center" vertical="center"/>
    </xf>
    <xf numFmtId="0" fontId="112" fillId="0" borderId="8" xfId="0" applyFont="1" applyBorder="1" applyAlignment="1">
      <alignment horizontal="center" vertical="center"/>
    </xf>
    <xf numFmtId="0" fontId="112" fillId="0" borderId="21" xfId="0" applyFont="1" applyBorder="1" applyAlignment="1">
      <alignment horizontal="center" vertical="center"/>
    </xf>
    <xf numFmtId="0" fontId="112" fillId="0" borderId="14" xfId="0" applyFont="1" applyBorder="1" applyAlignment="1">
      <alignment horizontal="center" vertical="center"/>
    </xf>
    <xf numFmtId="0" fontId="112" fillId="0" borderId="9" xfId="0" applyFont="1" applyBorder="1" applyAlignment="1">
      <alignment horizontal="center" vertical="center"/>
    </xf>
    <xf numFmtId="0" fontId="112" fillId="0" borderId="15" xfId="0" applyFont="1" applyBorder="1" applyAlignment="1">
      <alignment horizontal="center" vertical="center"/>
    </xf>
    <xf numFmtId="0" fontId="93" fillId="0" borderId="5" xfId="0" applyFont="1" applyBorder="1" applyAlignment="1">
      <alignment horizontal="center" vertical="center" wrapText="1"/>
    </xf>
    <xf numFmtId="0" fontId="93" fillId="0" borderId="6" xfId="0" applyFont="1" applyBorder="1" applyAlignment="1">
      <alignment horizontal="center" vertical="center" wrapText="1"/>
    </xf>
    <xf numFmtId="0" fontId="93" fillId="0" borderId="7" xfId="0" applyFont="1" applyBorder="1" applyAlignment="1">
      <alignment horizontal="center" vertical="center" wrapText="1"/>
    </xf>
    <xf numFmtId="0" fontId="32" fillId="3" borderId="5" xfId="0" applyFont="1" applyFill="1" applyBorder="1" applyAlignment="1">
      <alignment horizontal="left" vertical="center" wrapText="1"/>
    </xf>
    <xf numFmtId="0" fontId="0" fillId="0" borderId="6" xfId="0" applyBorder="1" applyAlignment="1">
      <alignment horizontal="left"/>
    </xf>
    <xf numFmtId="0" fontId="0" fillId="0" borderId="7" xfId="0" applyBorder="1" applyAlignment="1">
      <alignment horizontal="left"/>
    </xf>
    <xf numFmtId="0" fontId="39" fillId="3" borderId="1" xfId="0" applyFont="1" applyFill="1" applyBorder="1" applyAlignment="1">
      <alignment horizontal="center" vertical="center" wrapText="1"/>
    </xf>
    <xf numFmtId="0" fontId="102" fillId="4" borderId="6" xfId="0" applyFont="1" applyFill="1" applyBorder="1" applyAlignment="1">
      <alignment horizontal="center" vertical="center"/>
    </xf>
    <xf numFmtId="0" fontId="40" fillId="3" borderId="6" xfId="0" applyFont="1" applyFill="1" applyBorder="1" applyAlignment="1">
      <alignment horizontal="center" vertical="center"/>
    </xf>
    <xf numFmtId="0" fontId="40" fillId="3" borderId="5" xfId="0" applyFont="1" applyFill="1" applyBorder="1" applyAlignment="1">
      <alignment horizontal="center" vertical="center"/>
    </xf>
    <xf numFmtId="0" fontId="40" fillId="3" borderId="7" xfId="0" applyFont="1" applyFill="1" applyBorder="1" applyAlignment="1">
      <alignment horizontal="center" vertical="center"/>
    </xf>
    <xf numFmtId="0" fontId="102" fillId="3" borderId="5" xfId="0" applyFont="1" applyFill="1" applyBorder="1" applyAlignment="1">
      <alignment horizontal="center" vertical="center"/>
    </xf>
    <xf numFmtId="0" fontId="102" fillId="3" borderId="6" xfId="0" applyFont="1" applyFill="1" applyBorder="1" applyAlignment="1">
      <alignment horizontal="center" vertical="center"/>
    </xf>
    <xf numFmtId="0" fontId="102" fillId="3" borderId="7" xfId="0" applyFont="1" applyFill="1" applyBorder="1" applyAlignment="1">
      <alignment horizontal="center" vertical="center"/>
    </xf>
    <xf numFmtId="0" fontId="112" fillId="0" borderId="0" xfId="0" applyFont="1" applyBorder="1" applyAlignment="1">
      <alignment horizontal="center" vertical="center" wrapText="1"/>
    </xf>
    <xf numFmtId="0" fontId="112" fillId="0" borderId="25" xfId="0" applyFont="1" applyBorder="1" applyAlignment="1">
      <alignment horizontal="center" vertical="center" wrapText="1"/>
    </xf>
    <xf numFmtId="0" fontId="27" fillId="2" borderId="2" xfId="0" applyFont="1" applyFill="1" applyBorder="1" applyAlignment="1">
      <alignment horizontal="center" vertical="center" textRotation="90" wrapText="1"/>
    </xf>
    <xf numFmtId="0" fontId="27" fillId="2" borderId="3" xfId="0" applyFont="1" applyFill="1" applyBorder="1" applyAlignment="1">
      <alignment horizontal="center" vertical="center" textRotation="90" wrapText="1"/>
    </xf>
    <xf numFmtId="0" fontId="27" fillId="2" borderId="4" xfId="0" applyFont="1" applyFill="1" applyBorder="1" applyAlignment="1">
      <alignment horizontal="center" vertical="center" textRotation="90" wrapText="1"/>
    </xf>
    <xf numFmtId="0" fontId="27" fillId="2" borderId="1" xfId="0" applyFont="1" applyFill="1" applyBorder="1" applyAlignment="1">
      <alignment horizontal="center" vertical="center" textRotation="90" wrapText="1"/>
    </xf>
    <xf numFmtId="0" fontId="27" fillId="2" borderId="1" xfId="0" applyFont="1" applyFill="1" applyBorder="1" applyAlignment="1">
      <alignment horizontal="center" vertical="center" wrapText="1"/>
    </xf>
    <xf numFmtId="0" fontId="27" fillId="2" borderId="5" xfId="0" applyFont="1" applyFill="1" applyBorder="1" applyAlignment="1">
      <alignment horizontal="center" vertical="center" wrapText="1"/>
    </xf>
    <xf numFmtId="0" fontId="27" fillId="2" borderId="6" xfId="0" applyFont="1" applyFill="1" applyBorder="1" applyAlignment="1">
      <alignment horizontal="center" vertical="center" wrapText="1"/>
    </xf>
    <xf numFmtId="0" fontId="27" fillId="2" borderId="7" xfId="0" applyFont="1" applyFill="1" applyBorder="1" applyAlignment="1">
      <alignment horizontal="center" vertical="center" wrapText="1"/>
    </xf>
    <xf numFmtId="0" fontId="27" fillId="9" borderId="5" xfId="0" applyFont="1" applyFill="1" applyBorder="1" applyAlignment="1">
      <alignment horizontal="center" vertical="center" wrapText="1"/>
    </xf>
    <xf numFmtId="0" fontId="27" fillId="9" borderId="6" xfId="0" applyFont="1" applyFill="1" applyBorder="1" applyAlignment="1">
      <alignment horizontal="center" vertical="center" wrapText="1"/>
    </xf>
    <xf numFmtId="0" fontId="27" fillId="9" borderId="7" xfId="0" applyFont="1" applyFill="1" applyBorder="1" applyAlignment="1">
      <alignment horizontal="center" vertical="center" wrapText="1"/>
    </xf>
    <xf numFmtId="0" fontId="92" fillId="2" borderId="1" xfId="0" applyFont="1" applyFill="1" applyBorder="1" applyAlignment="1">
      <alignment horizontal="center" vertical="center" textRotation="90" wrapText="1"/>
    </xf>
    <xf numFmtId="0" fontId="112" fillId="11" borderId="16" xfId="0" applyFont="1" applyFill="1" applyBorder="1" applyAlignment="1">
      <alignment horizontal="center" vertical="center"/>
    </xf>
    <xf numFmtId="0" fontId="112" fillId="11" borderId="8" xfId="0" applyFont="1" applyFill="1" applyBorder="1" applyAlignment="1">
      <alignment horizontal="center" vertical="center"/>
    </xf>
    <xf numFmtId="0" fontId="77" fillId="25" borderId="5" xfId="0" applyFont="1" applyFill="1" applyBorder="1" applyAlignment="1">
      <alignment horizontal="center" vertical="center" wrapText="1"/>
    </xf>
    <xf numFmtId="0" fontId="77" fillId="25" borderId="6" xfId="0" applyFont="1" applyFill="1" applyBorder="1" applyAlignment="1">
      <alignment horizontal="center" vertical="center" wrapText="1"/>
    </xf>
    <xf numFmtId="0" fontId="77" fillId="25" borderId="7" xfId="0" applyFont="1" applyFill="1" applyBorder="1" applyAlignment="1">
      <alignment horizontal="center" vertical="center" wrapText="1"/>
    </xf>
    <xf numFmtId="0" fontId="71" fillId="0" borderId="5" xfId="0" applyFont="1" applyFill="1" applyBorder="1" applyAlignment="1">
      <alignment horizontal="center" vertical="center" wrapText="1"/>
    </xf>
    <xf numFmtId="0" fontId="71" fillId="0" borderId="6" xfId="0" applyFont="1" applyFill="1" applyBorder="1" applyAlignment="1">
      <alignment horizontal="center" vertical="center" wrapText="1"/>
    </xf>
    <xf numFmtId="0" fontId="71" fillId="0" borderId="7" xfId="0" applyFont="1" applyFill="1" applyBorder="1" applyAlignment="1">
      <alignment horizontal="center" vertical="center" wrapText="1"/>
    </xf>
    <xf numFmtId="0" fontId="130" fillId="0" borderId="1" xfId="0" applyFont="1" applyFill="1" applyBorder="1" applyAlignment="1">
      <alignment horizontal="left" vertical="top" wrapText="1"/>
    </xf>
    <xf numFmtId="0" fontId="31" fillId="0" borderId="5" xfId="0" applyFont="1" applyFill="1" applyBorder="1" applyAlignment="1">
      <alignment horizontal="center" vertical="top" wrapText="1"/>
    </xf>
    <xf numFmtId="0" fontId="31" fillId="0" borderId="6" xfId="0" applyFont="1" applyFill="1" applyBorder="1" applyAlignment="1">
      <alignment horizontal="center" vertical="top" wrapText="1"/>
    </xf>
    <xf numFmtId="0" fontId="31" fillId="0" borderId="7" xfId="0" applyFont="1" applyFill="1" applyBorder="1" applyAlignment="1">
      <alignment horizontal="center" vertical="top" wrapText="1"/>
    </xf>
    <xf numFmtId="0" fontId="6" fillId="25" borderId="2" xfId="0" applyFont="1" applyFill="1" applyBorder="1" applyAlignment="1">
      <alignment horizontal="center" vertical="center" textRotation="90" wrapText="1"/>
    </xf>
    <xf numFmtId="0" fontId="6" fillId="25" borderId="3" xfId="0" applyFont="1" applyFill="1" applyBorder="1" applyAlignment="1">
      <alignment horizontal="center" vertical="center" textRotation="90" wrapText="1"/>
    </xf>
    <xf numFmtId="0" fontId="6" fillId="25" borderId="4" xfId="0" applyFont="1" applyFill="1" applyBorder="1" applyAlignment="1">
      <alignment horizontal="center" vertical="center" textRotation="90" wrapText="1"/>
    </xf>
    <xf numFmtId="0" fontId="6" fillId="25" borderId="1" xfId="0" applyFont="1" applyFill="1" applyBorder="1" applyAlignment="1">
      <alignment vertical="center" textRotation="90" wrapText="1"/>
    </xf>
    <xf numFmtId="0" fontId="6" fillId="25" borderId="1" xfId="0" applyFont="1" applyFill="1" applyBorder="1" applyAlignment="1">
      <alignment horizontal="center" vertical="center" wrapText="1"/>
    </xf>
    <xf numFmtId="0" fontId="6" fillId="25" borderId="5" xfId="0" applyFont="1" applyFill="1" applyBorder="1" applyAlignment="1">
      <alignment horizontal="center" vertical="center" wrapText="1"/>
    </xf>
    <xf numFmtId="0" fontId="6" fillId="25" borderId="6" xfId="0" applyFont="1" applyFill="1" applyBorder="1" applyAlignment="1">
      <alignment horizontal="center" vertical="center" wrapText="1"/>
    </xf>
    <xf numFmtId="0" fontId="6" fillId="25" borderId="7" xfId="0" applyFont="1" applyFill="1" applyBorder="1" applyAlignment="1">
      <alignment horizontal="center" vertical="center" wrapText="1"/>
    </xf>
    <xf numFmtId="0" fontId="22" fillId="25" borderId="1" xfId="0" applyFont="1" applyFill="1" applyBorder="1" applyAlignment="1">
      <alignment horizontal="center" vertical="center" textRotation="90" wrapText="1"/>
    </xf>
    <xf numFmtId="0" fontId="6" fillId="25" borderId="1" xfId="0" applyFont="1" applyFill="1" applyBorder="1" applyAlignment="1">
      <alignment horizontal="center" vertical="center" textRotation="90" wrapText="1"/>
    </xf>
    <xf numFmtId="0" fontId="125" fillId="25" borderId="1" xfId="0" applyFont="1" applyFill="1" applyBorder="1" applyAlignment="1">
      <alignment horizontal="center" vertical="center" wrapText="1"/>
    </xf>
    <xf numFmtId="0" fontId="6" fillId="25" borderId="2" xfId="0" applyFont="1" applyFill="1" applyBorder="1" applyAlignment="1">
      <alignment horizontal="left" vertical="top" wrapText="1"/>
    </xf>
    <xf numFmtId="0" fontId="6" fillId="25" borderId="3" xfId="0" applyFont="1" applyFill="1" applyBorder="1" applyAlignment="1">
      <alignment horizontal="left" vertical="top" wrapText="1"/>
    </xf>
    <xf numFmtId="0" fontId="6" fillId="25" borderId="4" xfId="0" applyFont="1" applyFill="1" applyBorder="1" applyAlignment="1">
      <alignment horizontal="left" vertical="top" wrapText="1"/>
    </xf>
    <xf numFmtId="0" fontId="6" fillId="25" borderId="2" xfId="0" applyFont="1" applyFill="1" applyBorder="1" applyAlignment="1">
      <alignment horizontal="left" vertical="center" wrapText="1"/>
    </xf>
    <xf numFmtId="0" fontId="6" fillId="25" borderId="3" xfId="0" applyFont="1" applyFill="1" applyBorder="1" applyAlignment="1">
      <alignment horizontal="left" vertical="center" wrapText="1"/>
    </xf>
    <xf numFmtId="0" fontId="6" fillId="25" borderId="4" xfId="0" applyFont="1" applyFill="1" applyBorder="1" applyAlignment="1">
      <alignment horizontal="left" vertical="center" wrapText="1"/>
    </xf>
    <xf numFmtId="0" fontId="6" fillId="25" borderId="2" xfId="0" applyFont="1" applyFill="1" applyBorder="1" applyAlignment="1">
      <alignment horizontal="center" vertical="center" wrapText="1"/>
    </xf>
    <xf numFmtId="0" fontId="6" fillId="25" borderId="3" xfId="0" applyFont="1" applyFill="1" applyBorder="1" applyAlignment="1">
      <alignment horizontal="center" vertical="center" wrapText="1"/>
    </xf>
    <xf numFmtId="0" fontId="6" fillId="25" borderId="4" xfId="0" applyFont="1" applyFill="1" applyBorder="1" applyAlignment="1">
      <alignment horizontal="center" vertical="center" wrapText="1"/>
    </xf>
    <xf numFmtId="0" fontId="59" fillId="19" borderId="5" xfId="0" applyFont="1" applyFill="1" applyBorder="1" applyAlignment="1">
      <alignment horizontal="center" vertical="center"/>
    </xf>
    <xf numFmtId="0" fontId="59" fillId="19" borderId="6" xfId="0" applyFont="1" applyFill="1" applyBorder="1" applyAlignment="1">
      <alignment horizontal="center" vertical="center"/>
    </xf>
    <xf numFmtId="0" fontId="59" fillId="19" borderId="7" xfId="0" applyFont="1" applyFill="1" applyBorder="1" applyAlignment="1">
      <alignment horizontal="center" vertical="center"/>
    </xf>
    <xf numFmtId="0" fontId="40" fillId="20" borderId="5" xfId="0" applyFont="1" applyFill="1" applyBorder="1" applyAlignment="1">
      <alignment horizontal="center" vertical="center" wrapText="1"/>
    </xf>
    <xf numFmtId="0" fontId="40" fillId="20" borderId="6" xfId="0" applyFont="1" applyFill="1" applyBorder="1" applyAlignment="1">
      <alignment horizontal="center" vertical="center" wrapText="1"/>
    </xf>
    <xf numFmtId="0" fontId="40" fillId="20" borderId="7" xfId="0" applyFont="1" applyFill="1" applyBorder="1" applyAlignment="1">
      <alignment horizontal="center" vertical="center" wrapText="1"/>
    </xf>
    <xf numFmtId="0" fontId="66" fillId="5" borderId="14" xfId="0" applyFont="1" applyFill="1" applyBorder="1" applyAlignment="1">
      <alignment horizontal="center" vertical="center" wrapText="1"/>
    </xf>
    <xf numFmtId="0" fontId="61" fillId="5" borderId="9" xfId="0" applyFont="1" applyFill="1" applyBorder="1" applyAlignment="1">
      <alignment horizontal="center" vertical="center" wrapText="1"/>
    </xf>
    <xf numFmtId="0" fontId="61" fillId="5" borderId="0" xfId="0" applyFont="1" applyFill="1" applyBorder="1" applyAlignment="1">
      <alignment horizontal="center" vertical="center" wrapText="1"/>
    </xf>
    <xf numFmtId="0" fontId="61" fillId="5" borderId="15" xfId="0" applyFont="1" applyFill="1" applyBorder="1" applyAlignment="1">
      <alignment horizontal="center" vertical="center" wrapText="1"/>
    </xf>
    <xf numFmtId="0" fontId="102" fillId="5" borderId="5" xfId="0" applyFont="1" applyFill="1" applyBorder="1" applyAlignment="1">
      <alignment horizontal="left" vertical="center"/>
    </xf>
    <xf numFmtId="0" fontId="119" fillId="5" borderId="6" xfId="0" applyFont="1" applyFill="1" applyBorder="1" applyAlignment="1">
      <alignment horizontal="left" vertical="center"/>
    </xf>
    <xf numFmtId="0" fontId="119" fillId="5" borderId="7" xfId="0" applyFont="1" applyFill="1" applyBorder="1" applyAlignment="1">
      <alignment horizontal="left" vertical="center"/>
    </xf>
    <xf numFmtId="0" fontId="149" fillId="5" borderId="16" xfId="0" applyFont="1" applyFill="1" applyBorder="1" applyAlignment="1">
      <alignment horizontal="center"/>
    </xf>
    <xf numFmtId="0" fontId="0" fillId="5" borderId="8" xfId="0" applyFill="1" applyBorder="1" applyAlignment="1">
      <alignment horizontal="center"/>
    </xf>
    <xf numFmtId="0" fontId="0" fillId="5" borderId="6" xfId="0" applyFill="1" applyBorder="1" applyAlignment="1">
      <alignment horizontal="center"/>
    </xf>
    <xf numFmtId="0" fontId="0" fillId="5" borderId="7" xfId="0" applyFill="1" applyBorder="1" applyAlignment="1">
      <alignment horizontal="center"/>
    </xf>
    <xf numFmtId="0" fontId="61" fillId="19" borderId="2" xfId="0" applyFont="1" applyFill="1" applyBorder="1" applyAlignment="1">
      <alignment horizontal="center" vertical="center" textRotation="90" wrapText="1"/>
    </xf>
    <xf numFmtId="0" fontId="61" fillId="19" borderId="4" xfId="0" applyFont="1" applyFill="1" applyBorder="1" applyAlignment="1">
      <alignment horizontal="center" vertical="center" textRotation="90" wrapText="1"/>
    </xf>
    <xf numFmtId="0" fontId="61" fillId="19" borderId="5" xfId="0" applyFont="1" applyFill="1" applyBorder="1" applyAlignment="1">
      <alignment horizontal="center" vertical="center" wrapText="1"/>
    </xf>
    <xf numFmtId="0" fontId="61" fillId="19" borderId="6" xfId="0" applyFont="1" applyFill="1" applyBorder="1" applyAlignment="1">
      <alignment horizontal="center" vertical="center" wrapText="1"/>
    </xf>
    <xf numFmtId="0" fontId="61" fillId="19" borderId="7" xfId="0" applyFont="1" applyFill="1" applyBorder="1" applyAlignment="1">
      <alignment horizontal="center" vertical="center" wrapText="1"/>
    </xf>
    <xf numFmtId="0" fontId="139" fillId="5" borderId="5" xfId="0" applyFont="1" applyFill="1" applyBorder="1" applyAlignment="1">
      <alignment horizontal="center" vertical="top" wrapText="1"/>
    </xf>
    <xf numFmtId="0" fontId="139" fillId="5" borderId="6" xfId="0" applyFont="1" applyFill="1" applyBorder="1" applyAlignment="1">
      <alignment horizontal="center" vertical="top" wrapText="1"/>
    </xf>
    <xf numFmtId="0" fontId="139" fillId="5" borderId="7" xfId="0" applyFont="1" applyFill="1" applyBorder="1" applyAlignment="1">
      <alignment horizontal="center" vertical="top" wrapText="1"/>
    </xf>
    <xf numFmtId="0" fontId="26" fillId="19" borderId="3" xfId="0" applyFont="1" applyFill="1" applyBorder="1" applyAlignment="1">
      <alignment horizontal="center" vertical="center" wrapText="1"/>
    </xf>
    <xf numFmtId="0" fontId="26" fillId="19" borderId="4" xfId="0" applyFont="1" applyFill="1" applyBorder="1" applyAlignment="1">
      <alignment horizontal="center" vertical="center" wrapText="1"/>
    </xf>
    <xf numFmtId="0" fontId="61" fillId="19" borderId="3" xfId="0" applyFont="1" applyFill="1" applyBorder="1" applyAlignment="1">
      <alignment horizontal="center" vertical="center" textRotation="90" wrapText="1"/>
    </xf>
    <xf numFmtId="0" fontId="61" fillId="19" borderId="14" xfId="0" applyFont="1" applyFill="1" applyBorder="1" applyAlignment="1">
      <alignment horizontal="center" wrapText="1"/>
    </xf>
    <xf numFmtId="0" fontId="61" fillId="19" borderId="9" xfId="0" applyFont="1" applyFill="1" applyBorder="1" applyAlignment="1">
      <alignment horizontal="center" wrapText="1"/>
    </xf>
    <xf numFmtId="0" fontId="61" fillId="19" borderId="15" xfId="0" applyFont="1" applyFill="1" applyBorder="1" applyAlignment="1">
      <alignment horizontal="center" wrapText="1"/>
    </xf>
    <xf numFmtId="0" fontId="61" fillId="19" borderId="25" xfId="0" applyFont="1" applyFill="1" applyBorder="1" applyAlignment="1">
      <alignment horizontal="center" vertical="center" wrapText="1"/>
    </xf>
    <xf numFmtId="0" fontId="61" fillId="19" borderId="0" xfId="0" applyFont="1" applyFill="1" applyBorder="1" applyAlignment="1">
      <alignment horizontal="center" vertical="center" wrapText="1"/>
    </xf>
    <xf numFmtId="0" fontId="61" fillId="19" borderId="27" xfId="0" applyFont="1" applyFill="1" applyBorder="1" applyAlignment="1">
      <alignment horizontal="center" vertical="center" wrapText="1"/>
    </xf>
    <xf numFmtId="0" fontId="61" fillId="19" borderId="14" xfId="0" applyFont="1" applyFill="1" applyBorder="1" applyAlignment="1">
      <alignment horizontal="center" vertical="center" wrapText="1"/>
    </xf>
    <xf numFmtId="0" fontId="61" fillId="19" borderId="9" xfId="0" applyFont="1" applyFill="1" applyBorder="1" applyAlignment="1">
      <alignment horizontal="center" vertical="center" wrapText="1"/>
    </xf>
    <xf numFmtId="0" fontId="61" fillId="19" borderId="15" xfId="0" applyFont="1" applyFill="1" applyBorder="1" applyAlignment="1">
      <alignment horizontal="center" vertical="center" wrapText="1"/>
    </xf>
    <xf numFmtId="0" fontId="61" fillId="19" borderId="5" xfId="0" applyFont="1" applyFill="1" applyBorder="1" applyAlignment="1">
      <alignment horizontal="center" wrapText="1"/>
    </xf>
    <xf numFmtId="0" fontId="61" fillId="19" borderId="6" xfId="0" applyFont="1" applyFill="1" applyBorder="1" applyAlignment="1">
      <alignment horizontal="center" wrapText="1"/>
    </xf>
    <xf numFmtId="0" fontId="61" fillId="19" borderId="7" xfId="0" applyFont="1" applyFill="1" applyBorder="1" applyAlignment="1">
      <alignment horizontal="center" wrapText="1"/>
    </xf>
    <xf numFmtId="2" fontId="61" fillId="19" borderId="2" xfId="0" applyNumberFormat="1" applyFont="1" applyFill="1" applyBorder="1" applyAlignment="1">
      <alignment horizontal="center" vertical="center" wrapText="1"/>
    </xf>
    <xf numFmtId="2" fontId="95" fillId="19" borderId="3" xfId="0" applyNumberFormat="1" applyFont="1" applyFill="1" applyBorder="1" applyAlignment="1">
      <alignment vertical="center" wrapText="1"/>
    </xf>
    <xf numFmtId="2" fontId="95" fillId="19" borderId="4" xfId="0" applyNumberFormat="1" applyFont="1" applyFill="1" applyBorder="1" applyAlignment="1">
      <alignment vertical="center" wrapText="1"/>
    </xf>
  </cellXfs>
  <cellStyles count="11">
    <cellStyle name="Comma" xfId="3" builtinId="3"/>
    <cellStyle name="Normal" xfId="0" builtinId="0"/>
    <cellStyle name="Normal 2" xfId="8"/>
    <cellStyle name="Normal 3" xfId="7"/>
    <cellStyle name="Обычный 2" xfId="4"/>
    <cellStyle name="Обычный 2 3" xfId="5"/>
    <cellStyle name="Процентный 2" xfId="9"/>
    <cellStyle name="Финансовый 2" xfId="1"/>
    <cellStyle name="Финансовый 3" xfId="2"/>
    <cellStyle name="Финансовый 4" xfId="10"/>
    <cellStyle name="ჩვეულებრივი 14" xfId="6"/>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phiphia/Documents/My%20Received%20Files/&#4307;&#4304;&#4316;&#4304;&#4320;&#4311;&#4312;%20N1%202018%20&#4332;&#4308;&#4314;&#43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row r="4">
          <cell r="M4">
            <v>587000</v>
          </cell>
        </row>
        <row r="5">
          <cell r="M5">
            <v>777050</v>
          </cell>
        </row>
        <row r="6">
          <cell r="M6">
            <v>750000</v>
          </cell>
        </row>
        <row r="7">
          <cell r="M7">
            <v>400000</v>
          </cell>
        </row>
        <row r="8">
          <cell r="M8">
            <v>204000</v>
          </cell>
        </row>
        <row r="9">
          <cell r="M9">
            <v>437000</v>
          </cell>
        </row>
        <row r="10">
          <cell r="M10">
            <v>617986</v>
          </cell>
        </row>
        <row r="11">
          <cell r="M11">
            <v>500000</v>
          </cell>
        </row>
        <row r="12">
          <cell r="M12">
            <v>500000</v>
          </cell>
        </row>
        <row r="13">
          <cell r="M13">
            <v>528368</v>
          </cell>
        </row>
        <row r="14">
          <cell r="M14">
            <v>206000</v>
          </cell>
        </row>
        <row r="15">
          <cell r="M15">
            <v>164478</v>
          </cell>
        </row>
        <row r="16">
          <cell r="M16">
            <v>130000</v>
          </cell>
        </row>
        <row r="17">
          <cell r="M17">
            <v>250000</v>
          </cell>
        </row>
        <row r="18">
          <cell r="M18">
            <v>278000</v>
          </cell>
        </row>
        <row r="19">
          <cell r="M19">
            <v>330000</v>
          </cell>
        </row>
        <row r="20">
          <cell r="M20">
            <v>250000</v>
          </cell>
        </row>
        <row r="21">
          <cell r="M21">
            <v>157522</v>
          </cell>
        </row>
        <row r="22">
          <cell r="M22">
            <v>178540</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66"/>
  <sheetViews>
    <sheetView topLeftCell="A40" workbookViewId="0">
      <selection activeCell="D245" sqref="D245"/>
    </sheetView>
  </sheetViews>
  <sheetFormatPr defaultColWidth="8.85546875" defaultRowHeight="15"/>
  <cols>
    <col min="1" max="1" width="5" style="1" customWidth="1"/>
    <col min="2" max="2" width="32.5703125" style="1" customWidth="1"/>
    <col min="3" max="3" width="37.5703125" style="1" customWidth="1"/>
    <col min="4" max="4" width="33.28515625" style="1" customWidth="1"/>
    <col min="5" max="5" width="36.140625" style="1" customWidth="1"/>
    <col min="6" max="6" width="21" style="1" customWidth="1"/>
    <col min="7" max="7" width="30.140625" style="1" customWidth="1"/>
    <col min="8" max="8" width="22.28515625" style="1" customWidth="1"/>
    <col min="9" max="9" width="13.85546875" style="1" customWidth="1"/>
    <col min="10" max="10" width="11.5703125" style="1" bestFit="1" customWidth="1"/>
    <col min="11" max="12" width="8.85546875" style="1"/>
    <col min="13" max="13" width="26.5703125" style="1" customWidth="1"/>
    <col min="14" max="14" width="8.85546875" style="1"/>
    <col min="15" max="15" width="13.5703125" style="1" customWidth="1"/>
    <col min="16" max="16" width="27.140625" style="102" customWidth="1"/>
    <col min="17" max="18" width="8.85546875" style="1"/>
    <col min="19" max="19" width="28.42578125" style="83" customWidth="1"/>
    <col min="20" max="20" width="18.28515625" style="1" customWidth="1"/>
    <col min="21" max="21" width="8.85546875" style="1"/>
    <col min="22" max="22" width="30.28515625" style="1" customWidth="1"/>
    <col min="23" max="16384" width="8.85546875" style="1"/>
  </cols>
  <sheetData>
    <row r="1" spans="1:22" ht="30" customHeight="1">
      <c r="A1" s="1416" t="s">
        <v>0</v>
      </c>
      <c r="B1" s="1418" t="s">
        <v>1</v>
      </c>
      <c r="C1" s="1418" t="s">
        <v>2</v>
      </c>
      <c r="D1" s="1418" t="s">
        <v>3</v>
      </c>
      <c r="E1" s="1418" t="s">
        <v>4</v>
      </c>
      <c r="F1" s="1418" t="s">
        <v>5</v>
      </c>
      <c r="G1" s="1416" t="s">
        <v>6</v>
      </c>
      <c r="H1" s="1416"/>
      <c r="I1" s="1416"/>
      <c r="J1" s="1416"/>
      <c r="K1" s="1416" t="s">
        <v>7</v>
      </c>
      <c r="L1" s="1416"/>
      <c r="M1" s="1416"/>
      <c r="N1" s="1416"/>
      <c r="O1" s="1416"/>
      <c r="P1" s="1416"/>
      <c r="Q1" s="1416"/>
      <c r="R1" s="1416"/>
      <c r="S1" s="1416"/>
      <c r="T1" s="1417" t="s">
        <v>8</v>
      </c>
      <c r="U1" s="1418" t="s">
        <v>9</v>
      </c>
      <c r="V1" s="1426" t="s">
        <v>10</v>
      </c>
    </row>
    <row r="2" spans="1:22" ht="15.75" customHeight="1">
      <c r="A2" s="1416"/>
      <c r="B2" s="1418"/>
      <c r="C2" s="1418"/>
      <c r="D2" s="1418"/>
      <c r="E2" s="1418"/>
      <c r="F2" s="1418"/>
      <c r="G2" s="1419" t="s">
        <v>11</v>
      </c>
      <c r="H2" s="1419" t="s">
        <v>12</v>
      </c>
      <c r="I2" s="1419" t="s">
        <v>13</v>
      </c>
      <c r="J2" s="1419" t="s">
        <v>14</v>
      </c>
      <c r="K2" s="1416" t="s">
        <v>15</v>
      </c>
      <c r="L2" s="1416"/>
      <c r="M2" s="1416"/>
      <c r="N2" s="1416" t="s">
        <v>16</v>
      </c>
      <c r="O2" s="1416"/>
      <c r="P2" s="1416"/>
      <c r="Q2" s="1416" t="s">
        <v>17</v>
      </c>
      <c r="R2" s="1416"/>
      <c r="S2" s="1416"/>
      <c r="T2" s="1417"/>
      <c r="U2" s="1418"/>
      <c r="V2" s="1427"/>
    </row>
    <row r="3" spans="1:22" ht="39">
      <c r="A3" s="1416"/>
      <c r="B3" s="1418"/>
      <c r="C3" s="1418"/>
      <c r="D3" s="1418"/>
      <c r="E3" s="1418"/>
      <c r="F3" s="1418"/>
      <c r="G3" s="1419"/>
      <c r="H3" s="1419"/>
      <c r="I3" s="1419"/>
      <c r="J3" s="1419"/>
      <c r="K3" s="1305" t="s">
        <v>18</v>
      </c>
      <c r="L3" s="1305" t="s">
        <v>19</v>
      </c>
      <c r="M3" s="1305" t="s">
        <v>20</v>
      </c>
      <c r="N3" s="1305" t="s">
        <v>18</v>
      </c>
      <c r="O3" s="1305" t="s">
        <v>19</v>
      </c>
      <c r="P3" s="2" t="s">
        <v>20</v>
      </c>
      <c r="Q3" s="1305" t="s">
        <v>18</v>
      </c>
      <c r="R3" s="1305" t="s">
        <v>19</v>
      </c>
      <c r="S3" s="3" t="s">
        <v>20</v>
      </c>
      <c r="T3" s="1417"/>
      <c r="U3" s="1418"/>
      <c r="V3" s="1428"/>
    </row>
    <row r="4" spans="1:22">
      <c r="A4" s="4"/>
      <c r="B4" s="4">
        <v>1</v>
      </c>
      <c r="C4" s="4">
        <v>2</v>
      </c>
      <c r="D4" s="4">
        <v>3</v>
      </c>
      <c r="E4" s="4">
        <v>4</v>
      </c>
      <c r="F4" s="4">
        <v>5</v>
      </c>
      <c r="G4" s="4">
        <v>6.1</v>
      </c>
      <c r="H4" s="4">
        <v>6.2</v>
      </c>
      <c r="I4" s="4">
        <v>6.3</v>
      </c>
      <c r="J4" s="4">
        <v>6.4</v>
      </c>
      <c r="K4" s="5" t="s">
        <v>21</v>
      </c>
      <c r="L4" s="5" t="s">
        <v>22</v>
      </c>
      <c r="M4" s="5" t="s">
        <v>23</v>
      </c>
      <c r="N4" s="5" t="s">
        <v>24</v>
      </c>
      <c r="O4" s="5" t="s">
        <v>25</v>
      </c>
      <c r="P4" s="6" t="s">
        <v>26</v>
      </c>
      <c r="Q4" s="5" t="s">
        <v>27</v>
      </c>
      <c r="R4" s="5" t="s">
        <v>28</v>
      </c>
      <c r="S4" s="7" t="s">
        <v>29</v>
      </c>
      <c r="T4" s="4">
        <v>8</v>
      </c>
      <c r="U4" s="4">
        <v>9</v>
      </c>
      <c r="V4" s="4">
        <v>10</v>
      </c>
    </row>
    <row r="5" spans="1:22" ht="31.5" customHeight="1">
      <c r="A5" s="1420" t="s">
        <v>30</v>
      </c>
      <c r="B5" s="1421"/>
      <c r="C5" s="1421"/>
      <c r="D5" s="1421"/>
      <c r="E5" s="1421"/>
      <c r="F5" s="1421"/>
      <c r="G5" s="1421"/>
      <c r="H5" s="1421"/>
      <c r="I5" s="1421"/>
      <c r="J5" s="1421"/>
      <c r="K5" s="1421"/>
      <c r="L5" s="1421"/>
      <c r="M5" s="1421"/>
      <c r="N5" s="1421"/>
      <c r="O5" s="1421"/>
      <c r="P5" s="1421"/>
      <c r="Q5" s="1421"/>
      <c r="R5" s="1421"/>
      <c r="S5" s="1421"/>
      <c r="T5" s="1421"/>
      <c r="U5" s="1421"/>
      <c r="V5" s="1422"/>
    </row>
    <row r="6" spans="1:22" ht="45">
      <c r="A6" s="8">
        <v>1</v>
      </c>
      <c r="B6" s="9" t="s">
        <v>31</v>
      </c>
      <c r="C6" s="9" t="s">
        <v>32</v>
      </c>
      <c r="D6" s="9" t="s">
        <v>33</v>
      </c>
      <c r="E6" s="9" t="s">
        <v>34</v>
      </c>
      <c r="F6" s="9" t="s">
        <v>35</v>
      </c>
      <c r="G6" s="10">
        <v>557650</v>
      </c>
      <c r="H6" s="10">
        <v>29350</v>
      </c>
      <c r="I6" s="11"/>
      <c r="J6" s="11"/>
      <c r="K6" s="9" t="s">
        <v>36</v>
      </c>
      <c r="L6" s="9" t="s">
        <v>37</v>
      </c>
      <c r="M6" s="10">
        <f>[1]Sheet1!M4</f>
        <v>587000</v>
      </c>
      <c r="N6" s="12"/>
      <c r="O6" s="12"/>
      <c r="P6" s="10"/>
      <c r="Q6" s="12"/>
      <c r="R6" s="12"/>
      <c r="S6" s="10"/>
      <c r="T6" s="9" t="s">
        <v>38</v>
      </c>
      <c r="U6" s="11"/>
      <c r="V6" s="13"/>
    </row>
    <row r="7" spans="1:22" ht="45">
      <c r="A7" s="8">
        <v>2</v>
      </c>
      <c r="B7" s="9" t="s">
        <v>31</v>
      </c>
      <c r="C7" s="9" t="s">
        <v>32</v>
      </c>
      <c r="D7" s="9" t="s">
        <v>39</v>
      </c>
      <c r="E7" s="9" t="s">
        <v>40</v>
      </c>
      <c r="F7" s="9" t="s">
        <v>35</v>
      </c>
      <c r="G7" s="10">
        <v>695547</v>
      </c>
      <c r="H7" s="10">
        <v>81503</v>
      </c>
      <c r="I7" s="10"/>
      <c r="J7" s="10"/>
      <c r="K7" s="9" t="s">
        <v>36</v>
      </c>
      <c r="L7" s="9" t="s">
        <v>37</v>
      </c>
      <c r="M7" s="10">
        <f>[1]Sheet1!M5</f>
        <v>777050</v>
      </c>
      <c r="N7" s="12"/>
      <c r="O7" s="12"/>
      <c r="P7" s="10"/>
      <c r="Q7" s="12"/>
      <c r="R7" s="12"/>
      <c r="S7" s="10"/>
      <c r="T7" s="9" t="s">
        <v>38</v>
      </c>
      <c r="U7" s="11"/>
      <c r="V7" s="9"/>
    </row>
    <row r="8" spans="1:22" ht="60">
      <c r="A8" s="8">
        <v>3</v>
      </c>
      <c r="B8" s="9" t="s">
        <v>31</v>
      </c>
      <c r="C8" s="9" t="s">
        <v>32</v>
      </c>
      <c r="D8" s="9" t="s">
        <v>41</v>
      </c>
      <c r="E8" s="9" t="s">
        <v>42</v>
      </c>
      <c r="F8" s="9" t="s">
        <v>35</v>
      </c>
      <c r="G8" s="10">
        <v>680500</v>
      </c>
      <c r="H8" s="10">
        <v>69500</v>
      </c>
      <c r="I8" s="10"/>
      <c r="J8" s="10"/>
      <c r="K8" s="9" t="s">
        <v>36</v>
      </c>
      <c r="L8" s="9" t="s">
        <v>37</v>
      </c>
      <c r="M8" s="10">
        <f>[1]Sheet1!M6</f>
        <v>750000</v>
      </c>
      <c r="N8" s="12"/>
      <c r="O8" s="12"/>
      <c r="P8" s="10"/>
      <c r="Q8" s="12"/>
      <c r="R8" s="12"/>
      <c r="S8" s="10"/>
      <c r="T8" s="9" t="s">
        <v>38</v>
      </c>
      <c r="U8" s="11"/>
      <c r="V8" s="13"/>
    </row>
    <row r="9" spans="1:22" ht="120" customHeight="1">
      <c r="A9" s="8">
        <v>4</v>
      </c>
      <c r="B9" s="9" t="s">
        <v>43</v>
      </c>
      <c r="C9" s="9" t="s">
        <v>44</v>
      </c>
      <c r="D9" s="9" t="s">
        <v>45</v>
      </c>
      <c r="E9" s="9" t="s">
        <v>46</v>
      </c>
      <c r="F9" s="9" t="s">
        <v>35</v>
      </c>
      <c r="G9" s="10">
        <v>380000</v>
      </c>
      <c r="H9" s="10">
        <v>20000</v>
      </c>
      <c r="I9" s="10"/>
      <c r="J9" s="10"/>
      <c r="K9" s="9" t="s">
        <v>47</v>
      </c>
      <c r="L9" s="9" t="s">
        <v>37</v>
      </c>
      <c r="M9" s="10">
        <f>[1]Sheet1!M7</f>
        <v>400000</v>
      </c>
      <c r="N9" s="12"/>
      <c r="O9" s="12"/>
      <c r="P9" s="10"/>
      <c r="Q9" s="12"/>
      <c r="R9" s="12"/>
      <c r="S9" s="10"/>
      <c r="T9" s="9" t="s">
        <v>38</v>
      </c>
      <c r="U9" s="11"/>
      <c r="V9" s="9"/>
    </row>
    <row r="10" spans="1:22" ht="108" customHeight="1">
      <c r="A10" s="8">
        <v>5</v>
      </c>
      <c r="B10" s="9" t="s">
        <v>48</v>
      </c>
      <c r="C10" s="9" t="s">
        <v>32</v>
      </c>
      <c r="D10" s="9" t="s">
        <v>49</v>
      </c>
      <c r="E10" s="9" t="s">
        <v>50</v>
      </c>
      <c r="F10" s="9" t="s">
        <v>35</v>
      </c>
      <c r="G10" s="10">
        <v>193800</v>
      </c>
      <c r="H10" s="10">
        <v>10200</v>
      </c>
      <c r="I10" s="10"/>
      <c r="J10" s="10"/>
      <c r="K10" s="9" t="s">
        <v>36</v>
      </c>
      <c r="L10" s="9" t="s">
        <v>51</v>
      </c>
      <c r="M10" s="10">
        <f>[1]Sheet1!M8</f>
        <v>204000</v>
      </c>
      <c r="N10" s="12"/>
      <c r="O10" s="12"/>
      <c r="P10" s="10"/>
      <c r="Q10" s="12"/>
      <c r="R10" s="12"/>
      <c r="S10" s="10"/>
      <c r="T10" s="9" t="s">
        <v>38</v>
      </c>
      <c r="U10" s="11"/>
      <c r="V10" s="13"/>
    </row>
    <row r="11" spans="1:22" ht="75">
      <c r="A11" s="8">
        <v>6</v>
      </c>
      <c r="B11" s="9" t="s">
        <v>48</v>
      </c>
      <c r="C11" s="9" t="s">
        <v>32</v>
      </c>
      <c r="D11" s="9" t="s">
        <v>52</v>
      </c>
      <c r="E11" s="9" t="s">
        <v>53</v>
      </c>
      <c r="F11" s="9" t="s">
        <v>35</v>
      </c>
      <c r="G11" s="10">
        <v>415150</v>
      </c>
      <c r="H11" s="10">
        <v>21850</v>
      </c>
      <c r="I11" s="10"/>
      <c r="J11" s="10"/>
      <c r="K11" s="9" t="s">
        <v>36</v>
      </c>
      <c r="L11" s="9" t="s">
        <v>51</v>
      </c>
      <c r="M11" s="10">
        <f>[1]Sheet1!M9</f>
        <v>437000</v>
      </c>
      <c r="N11" s="12"/>
      <c r="O11" s="12"/>
      <c r="P11" s="10"/>
      <c r="Q11" s="12"/>
      <c r="R11" s="12"/>
      <c r="S11" s="10"/>
      <c r="T11" s="9" t="s">
        <v>38</v>
      </c>
      <c r="U11" s="11"/>
      <c r="V11" s="13"/>
    </row>
    <row r="12" spans="1:22" ht="60">
      <c r="A12" s="8">
        <v>7</v>
      </c>
      <c r="B12" s="9" t="s">
        <v>54</v>
      </c>
      <c r="C12" s="9" t="s">
        <v>55</v>
      </c>
      <c r="D12" s="9" t="s">
        <v>56</v>
      </c>
      <c r="E12" s="9" t="s">
        <v>57</v>
      </c>
      <c r="F12" s="9" t="s">
        <v>35</v>
      </c>
      <c r="G12" s="10">
        <v>278094</v>
      </c>
      <c r="H12" s="10">
        <v>339892</v>
      </c>
      <c r="I12" s="10"/>
      <c r="J12" s="10"/>
      <c r="K12" s="9" t="s">
        <v>58</v>
      </c>
      <c r="L12" s="9" t="s">
        <v>59</v>
      </c>
      <c r="M12" s="10">
        <f>[1]Sheet1!M10</f>
        <v>617986</v>
      </c>
      <c r="N12" s="12"/>
      <c r="O12" s="12"/>
      <c r="P12" s="10"/>
      <c r="Q12" s="12"/>
      <c r="R12" s="12"/>
      <c r="S12" s="10"/>
      <c r="T12" s="9" t="s">
        <v>38</v>
      </c>
      <c r="U12" s="11"/>
      <c r="V12" s="13"/>
    </row>
    <row r="13" spans="1:22" ht="45">
      <c r="A13" s="8">
        <v>8</v>
      </c>
      <c r="B13" s="9" t="s">
        <v>60</v>
      </c>
      <c r="C13" s="9" t="s">
        <v>61</v>
      </c>
      <c r="D13" s="9" t="s">
        <v>62</v>
      </c>
      <c r="E13" s="9" t="s">
        <v>63</v>
      </c>
      <c r="F13" s="9" t="s">
        <v>35</v>
      </c>
      <c r="G13" s="10">
        <v>475000</v>
      </c>
      <c r="H13" s="10">
        <v>25000</v>
      </c>
      <c r="I13" s="10"/>
      <c r="J13" s="10"/>
      <c r="K13" s="9" t="s">
        <v>36</v>
      </c>
      <c r="L13" s="9" t="s">
        <v>59</v>
      </c>
      <c r="M13" s="10">
        <f>[1]Sheet1!M11</f>
        <v>500000</v>
      </c>
      <c r="N13" s="12"/>
      <c r="O13" s="12"/>
      <c r="P13" s="10"/>
      <c r="Q13" s="12"/>
      <c r="R13" s="12"/>
      <c r="S13" s="10"/>
      <c r="T13" s="9" t="s">
        <v>38</v>
      </c>
      <c r="U13" s="11"/>
      <c r="V13" s="13"/>
    </row>
    <row r="14" spans="1:22" ht="75">
      <c r="A14" s="8">
        <v>9</v>
      </c>
      <c r="B14" s="9" t="s">
        <v>48</v>
      </c>
      <c r="C14" s="9" t="s">
        <v>64</v>
      </c>
      <c r="D14" s="9" t="s">
        <v>65</v>
      </c>
      <c r="E14" s="9" t="s">
        <v>66</v>
      </c>
      <c r="F14" s="9" t="s">
        <v>35</v>
      </c>
      <c r="G14" s="10">
        <v>475000</v>
      </c>
      <c r="H14" s="10">
        <v>25000</v>
      </c>
      <c r="I14" s="10"/>
      <c r="J14" s="10"/>
      <c r="K14" s="9" t="s">
        <v>47</v>
      </c>
      <c r="L14" s="9" t="s">
        <v>67</v>
      </c>
      <c r="M14" s="10">
        <f>[1]Sheet1!M12</f>
        <v>500000</v>
      </c>
      <c r="N14" s="12"/>
      <c r="O14" s="12"/>
      <c r="P14" s="10"/>
      <c r="Q14" s="12"/>
      <c r="R14" s="12"/>
      <c r="S14" s="10"/>
      <c r="T14" s="9" t="s">
        <v>38</v>
      </c>
      <c r="U14" s="11"/>
      <c r="V14" s="13"/>
    </row>
    <row r="15" spans="1:22" ht="105">
      <c r="A15" s="8">
        <v>10</v>
      </c>
      <c r="B15" s="9" t="s">
        <v>48</v>
      </c>
      <c r="C15" s="9" t="s">
        <v>68</v>
      </c>
      <c r="D15" s="9" t="s">
        <v>69</v>
      </c>
      <c r="E15" s="9" t="s">
        <v>70</v>
      </c>
      <c r="F15" s="9" t="s">
        <v>35</v>
      </c>
      <c r="G15" s="10">
        <v>501950</v>
      </c>
      <c r="H15" s="10">
        <v>26418</v>
      </c>
      <c r="I15" s="10"/>
      <c r="J15" s="10"/>
      <c r="K15" s="9" t="s">
        <v>47</v>
      </c>
      <c r="L15" s="9" t="s">
        <v>67</v>
      </c>
      <c r="M15" s="10">
        <f>[1]Sheet1!M13</f>
        <v>528368</v>
      </c>
      <c r="N15" s="12"/>
      <c r="O15" s="12"/>
      <c r="P15" s="10"/>
      <c r="Q15" s="12"/>
      <c r="R15" s="12"/>
      <c r="S15" s="10"/>
      <c r="T15" s="9" t="s">
        <v>38</v>
      </c>
      <c r="U15" s="11"/>
      <c r="V15" s="13"/>
    </row>
    <row r="16" spans="1:22" ht="105">
      <c r="A16" s="8">
        <v>11</v>
      </c>
      <c r="B16" s="9" t="s">
        <v>48</v>
      </c>
      <c r="C16" s="9" t="s">
        <v>32</v>
      </c>
      <c r="D16" s="9" t="s">
        <v>71</v>
      </c>
      <c r="E16" s="9" t="s">
        <v>72</v>
      </c>
      <c r="F16" s="9" t="s">
        <v>35</v>
      </c>
      <c r="G16" s="10">
        <v>195700</v>
      </c>
      <c r="H16" s="10">
        <v>10300</v>
      </c>
      <c r="I16" s="10"/>
      <c r="J16" s="10"/>
      <c r="K16" s="9" t="s">
        <v>36</v>
      </c>
      <c r="L16" s="9" t="s">
        <v>51</v>
      </c>
      <c r="M16" s="10">
        <f>[1]Sheet1!M14</f>
        <v>206000</v>
      </c>
      <c r="N16" s="12"/>
      <c r="O16" s="12"/>
      <c r="P16" s="10"/>
      <c r="Q16" s="12"/>
      <c r="R16" s="12"/>
      <c r="S16" s="10"/>
      <c r="T16" s="9" t="s">
        <v>38</v>
      </c>
      <c r="U16" s="11"/>
      <c r="V16" s="13"/>
    </row>
    <row r="17" spans="1:22" ht="96" customHeight="1">
      <c r="A17" s="8">
        <v>12</v>
      </c>
      <c r="B17" s="9" t="s">
        <v>48</v>
      </c>
      <c r="C17" s="9" t="s">
        <v>64</v>
      </c>
      <c r="D17" s="9" t="s">
        <v>73</v>
      </c>
      <c r="E17" s="9"/>
      <c r="F17" s="9" t="s">
        <v>35</v>
      </c>
      <c r="G17" s="10">
        <v>156254.1</v>
      </c>
      <c r="H17" s="10">
        <v>8223.9</v>
      </c>
      <c r="I17" s="10"/>
      <c r="J17" s="10"/>
      <c r="K17" s="9" t="s">
        <v>74</v>
      </c>
      <c r="L17" s="9" t="s">
        <v>75</v>
      </c>
      <c r="M17" s="10">
        <f>[1]Sheet1!M15</f>
        <v>164478</v>
      </c>
      <c r="N17" s="12"/>
      <c r="O17" s="12"/>
      <c r="P17" s="10"/>
      <c r="Q17" s="12"/>
      <c r="R17" s="12"/>
      <c r="S17" s="10"/>
      <c r="T17" s="9" t="s">
        <v>38</v>
      </c>
      <c r="U17" s="11"/>
      <c r="V17" s="13"/>
    </row>
    <row r="18" spans="1:22" ht="90">
      <c r="A18" s="8">
        <v>13</v>
      </c>
      <c r="B18" s="9" t="s">
        <v>43</v>
      </c>
      <c r="C18" s="9" t="s">
        <v>44</v>
      </c>
      <c r="D18" s="9" t="s">
        <v>76</v>
      </c>
      <c r="E18" s="9" t="s">
        <v>77</v>
      </c>
      <c r="F18" s="9" t="s">
        <v>35</v>
      </c>
      <c r="G18" s="10">
        <v>123500</v>
      </c>
      <c r="H18" s="10">
        <v>6500</v>
      </c>
      <c r="I18" s="10"/>
      <c r="J18" s="10"/>
      <c r="K18" s="9" t="s">
        <v>36</v>
      </c>
      <c r="L18" s="9" t="s">
        <v>78</v>
      </c>
      <c r="M18" s="10">
        <f>[1]Sheet1!M16</f>
        <v>130000</v>
      </c>
      <c r="N18" s="12"/>
      <c r="O18" s="12"/>
      <c r="P18" s="10"/>
      <c r="Q18" s="12"/>
      <c r="R18" s="12"/>
      <c r="S18" s="10"/>
      <c r="T18" s="9" t="s">
        <v>38</v>
      </c>
      <c r="U18" s="11"/>
      <c r="V18" s="13"/>
    </row>
    <row r="19" spans="1:22" ht="75">
      <c r="A19" s="8">
        <v>14</v>
      </c>
      <c r="B19" s="9" t="s">
        <v>31</v>
      </c>
      <c r="C19" s="9" t="s">
        <v>32</v>
      </c>
      <c r="D19" s="9" t="s">
        <v>79</v>
      </c>
      <c r="E19" s="9" t="s">
        <v>80</v>
      </c>
      <c r="F19" s="9" t="s">
        <v>35</v>
      </c>
      <c r="G19" s="10">
        <v>237500</v>
      </c>
      <c r="H19" s="10">
        <v>12500</v>
      </c>
      <c r="I19" s="10"/>
      <c r="J19" s="10"/>
      <c r="K19" s="9" t="s">
        <v>36</v>
      </c>
      <c r="L19" s="9" t="s">
        <v>51</v>
      </c>
      <c r="M19" s="10">
        <f>[1]Sheet1!M17</f>
        <v>250000</v>
      </c>
      <c r="N19" s="12"/>
      <c r="O19" s="12"/>
      <c r="P19" s="10"/>
      <c r="Q19" s="12"/>
      <c r="R19" s="12"/>
      <c r="S19" s="10"/>
      <c r="T19" s="9" t="s">
        <v>38</v>
      </c>
      <c r="U19" s="11"/>
      <c r="V19" s="13"/>
    </row>
    <row r="20" spans="1:22" ht="90">
      <c r="A20" s="8">
        <v>15</v>
      </c>
      <c r="B20" s="9" t="s">
        <v>31</v>
      </c>
      <c r="C20" s="9" t="s">
        <v>32</v>
      </c>
      <c r="D20" s="9" t="s">
        <v>81</v>
      </c>
      <c r="E20" s="9" t="s">
        <v>82</v>
      </c>
      <c r="F20" s="9" t="s">
        <v>35</v>
      </c>
      <c r="G20" s="10">
        <v>264100</v>
      </c>
      <c r="H20" s="10">
        <v>13900</v>
      </c>
      <c r="I20" s="10"/>
      <c r="J20" s="10"/>
      <c r="K20" s="9" t="s">
        <v>36</v>
      </c>
      <c r="L20" s="9" t="s">
        <v>51</v>
      </c>
      <c r="M20" s="10">
        <f>[1]Sheet1!M18</f>
        <v>278000</v>
      </c>
      <c r="N20" s="12"/>
      <c r="O20" s="12"/>
      <c r="P20" s="10"/>
      <c r="Q20" s="12"/>
      <c r="R20" s="12"/>
      <c r="S20" s="10"/>
      <c r="T20" s="9" t="s">
        <v>38</v>
      </c>
      <c r="U20" s="11"/>
      <c r="V20" s="13"/>
    </row>
    <row r="21" spans="1:22" ht="151.5" customHeight="1">
      <c r="A21" s="8">
        <v>16</v>
      </c>
      <c r="B21" s="9" t="s">
        <v>31</v>
      </c>
      <c r="C21" s="9" t="s">
        <v>32</v>
      </c>
      <c r="D21" s="9" t="s">
        <v>83</v>
      </c>
      <c r="E21" s="9" t="s">
        <v>84</v>
      </c>
      <c r="F21" s="9" t="s">
        <v>35</v>
      </c>
      <c r="G21" s="10">
        <v>313500</v>
      </c>
      <c r="H21" s="10">
        <v>16500</v>
      </c>
      <c r="I21" s="10"/>
      <c r="J21" s="10"/>
      <c r="K21" s="9" t="s">
        <v>36</v>
      </c>
      <c r="L21" s="9" t="s">
        <v>51</v>
      </c>
      <c r="M21" s="10">
        <f>[1]Sheet1!M19</f>
        <v>330000</v>
      </c>
      <c r="N21" s="12"/>
      <c r="O21" s="12"/>
      <c r="P21" s="10"/>
      <c r="Q21" s="12"/>
      <c r="R21" s="12"/>
      <c r="S21" s="10"/>
      <c r="T21" s="9" t="s">
        <v>38</v>
      </c>
      <c r="U21" s="11"/>
      <c r="V21" s="13"/>
    </row>
    <row r="22" spans="1:22" ht="60">
      <c r="A22" s="8">
        <v>17</v>
      </c>
      <c r="B22" s="9" t="s">
        <v>31</v>
      </c>
      <c r="C22" s="9" t="s">
        <v>32</v>
      </c>
      <c r="D22" s="9" t="s">
        <v>85</v>
      </c>
      <c r="E22" s="9" t="s">
        <v>34</v>
      </c>
      <c r="F22" s="9" t="s">
        <v>35</v>
      </c>
      <c r="G22" s="10">
        <v>237500</v>
      </c>
      <c r="H22" s="10">
        <v>12500</v>
      </c>
      <c r="I22" s="10"/>
      <c r="J22" s="10"/>
      <c r="K22" s="9" t="s">
        <v>36</v>
      </c>
      <c r="L22" s="9" t="s">
        <v>51</v>
      </c>
      <c r="M22" s="10">
        <f>[1]Sheet1!M20</f>
        <v>250000</v>
      </c>
      <c r="N22" s="12"/>
      <c r="O22" s="12"/>
      <c r="P22" s="10"/>
      <c r="Q22" s="12"/>
      <c r="R22" s="12"/>
      <c r="S22" s="10"/>
      <c r="T22" s="9" t="s">
        <v>38</v>
      </c>
      <c r="U22" s="11"/>
      <c r="V22" s="13"/>
    </row>
    <row r="23" spans="1:22" ht="81.75" customHeight="1">
      <c r="A23" s="8">
        <v>18</v>
      </c>
      <c r="B23" s="9" t="s">
        <v>31</v>
      </c>
      <c r="C23" s="9" t="s">
        <v>32</v>
      </c>
      <c r="D23" s="9" t="s">
        <v>86</v>
      </c>
      <c r="E23" s="9" t="s">
        <v>87</v>
      </c>
      <c r="F23" s="9" t="s">
        <v>35</v>
      </c>
      <c r="G23" s="10">
        <v>149645.9</v>
      </c>
      <c r="H23" s="10">
        <v>7876.1</v>
      </c>
      <c r="I23" s="10"/>
      <c r="J23" s="10"/>
      <c r="K23" s="9" t="s">
        <v>36</v>
      </c>
      <c r="L23" s="9" t="s">
        <v>51</v>
      </c>
      <c r="M23" s="10">
        <f>[1]Sheet1!M21</f>
        <v>157522</v>
      </c>
      <c r="N23" s="12"/>
      <c r="O23" s="12"/>
      <c r="P23" s="10"/>
      <c r="Q23" s="12"/>
      <c r="R23" s="12"/>
      <c r="S23" s="10"/>
      <c r="T23" s="9" t="s">
        <v>38</v>
      </c>
      <c r="U23" s="11"/>
      <c r="V23" s="13"/>
    </row>
    <row r="24" spans="1:22" ht="98.25" customHeight="1">
      <c r="A24" s="8">
        <v>19</v>
      </c>
      <c r="B24" s="9" t="s">
        <v>31</v>
      </c>
      <c r="C24" s="9" t="s">
        <v>32</v>
      </c>
      <c r="D24" s="9" t="s">
        <v>88</v>
      </c>
      <c r="E24" s="9" t="s">
        <v>89</v>
      </c>
      <c r="F24" s="9" t="s">
        <v>35</v>
      </c>
      <c r="G24" s="10">
        <v>169613</v>
      </c>
      <c r="H24" s="10">
        <v>8927</v>
      </c>
      <c r="I24" s="10"/>
      <c r="J24" s="10"/>
      <c r="K24" s="9" t="s">
        <v>36</v>
      </c>
      <c r="L24" s="9" t="s">
        <v>51</v>
      </c>
      <c r="M24" s="10">
        <f>[1]Sheet1!M22</f>
        <v>178540</v>
      </c>
      <c r="N24" s="12"/>
      <c r="O24" s="12"/>
      <c r="P24" s="10"/>
      <c r="Q24" s="12"/>
      <c r="R24" s="12"/>
      <c r="S24" s="10"/>
      <c r="T24" s="9" t="s">
        <v>38</v>
      </c>
      <c r="U24" s="11"/>
      <c r="V24" s="13"/>
    </row>
    <row r="25" spans="1:22" ht="98.25" customHeight="1">
      <c r="A25" s="8">
        <v>20</v>
      </c>
      <c r="B25" s="9" t="s">
        <v>31</v>
      </c>
      <c r="C25" s="9" t="s">
        <v>32</v>
      </c>
      <c r="D25" s="9" t="s">
        <v>90</v>
      </c>
      <c r="E25" s="9" t="s">
        <v>91</v>
      </c>
      <c r="F25" s="9" t="s">
        <v>35</v>
      </c>
      <c r="G25" s="10">
        <v>237500</v>
      </c>
      <c r="H25" s="10">
        <v>12500</v>
      </c>
      <c r="I25" s="14"/>
      <c r="J25" s="14"/>
      <c r="K25" s="14"/>
      <c r="L25" s="14"/>
      <c r="M25" s="10">
        <f t="shared" ref="M25:M27" si="0">G25+H25</f>
        <v>250000</v>
      </c>
      <c r="N25" s="14"/>
      <c r="O25" s="14"/>
      <c r="P25" s="14"/>
      <c r="Q25" s="14"/>
      <c r="R25" s="14"/>
      <c r="S25" s="14"/>
      <c r="T25" s="9" t="s">
        <v>38</v>
      </c>
      <c r="U25" s="11"/>
      <c r="V25" s="13"/>
    </row>
    <row r="26" spans="1:22" ht="98.25" customHeight="1">
      <c r="A26" s="8">
        <v>21</v>
      </c>
      <c r="B26" s="9" t="s">
        <v>31</v>
      </c>
      <c r="C26" s="9" t="s">
        <v>32</v>
      </c>
      <c r="D26" s="9" t="s">
        <v>92</v>
      </c>
      <c r="E26" s="9" t="s">
        <v>34</v>
      </c>
      <c r="F26" s="9" t="s">
        <v>35</v>
      </c>
      <c r="G26" s="10">
        <v>570000</v>
      </c>
      <c r="H26" s="10">
        <v>30000</v>
      </c>
      <c r="I26" s="14"/>
      <c r="J26" s="14"/>
      <c r="K26" s="14"/>
      <c r="L26" s="14"/>
      <c r="M26" s="10">
        <f t="shared" si="0"/>
        <v>600000</v>
      </c>
      <c r="N26" s="14"/>
      <c r="O26" s="14"/>
      <c r="P26" s="14"/>
      <c r="Q26" s="14"/>
      <c r="R26" s="14"/>
      <c r="S26" s="14"/>
      <c r="T26" s="9" t="s">
        <v>38</v>
      </c>
      <c r="U26" s="14"/>
      <c r="V26" s="14"/>
    </row>
    <row r="27" spans="1:22" ht="98.25" customHeight="1">
      <c r="A27" s="8">
        <v>22</v>
      </c>
      <c r="B27" s="9" t="s">
        <v>31</v>
      </c>
      <c r="C27" s="9" t="s">
        <v>32</v>
      </c>
      <c r="D27" s="9" t="s">
        <v>93</v>
      </c>
      <c r="E27" s="9" t="s">
        <v>94</v>
      </c>
      <c r="F27" s="9" t="s">
        <v>35</v>
      </c>
      <c r="G27" s="10">
        <v>570000</v>
      </c>
      <c r="H27" s="10">
        <v>30000</v>
      </c>
      <c r="I27" s="14"/>
      <c r="J27" s="14"/>
      <c r="K27" s="14"/>
      <c r="L27" s="14"/>
      <c r="M27" s="10">
        <f t="shared" si="0"/>
        <v>600000</v>
      </c>
      <c r="N27" s="14"/>
      <c r="O27" s="14"/>
      <c r="P27" s="14"/>
      <c r="Q27" s="14"/>
      <c r="R27" s="14"/>
      <c r="S27" s="14"/>
      <c r="T27" s="9"/>
      <c r="U27" s="14"/>
      <c r="V27" s="14"/>
    </row>
    <row r="28" spans="1:22" ht="98.25" customHeight="1">
      <c r="A28" s="8">
        <v>23</v>
      </c>
      <c r="B28" s="9" t="s">
        <v>54</v>
      </c>
      <c r="C28" s="9" t="s">
        <v>95</v>
      </c>
      <c r="D28" s="9" t="s">
        <v>96</v>
      </c>
      <c r="E28" s="9" t="s">
        <v>97</v>
      </c>
      <c r="F28" s="9" t="s">
        <v>35</v>
      </c>
      <c r="G28" s="10">
        <f>M28-H28</f>
        <v>387434.26999999996</v>
      </c>
      <c r="H28" s="10">
        <v>20391.27</v>
      </c>
      <c r="I28" s="14"/>
      <c r="J28" s="14"/>
      <c r="K28" s="14"/>
      <c r="L28" s="14"/>
      <c r="M28" s="10">
        <v>407825.54</v>
      </c>
      <c r="N28" s="14"/>
      <c r="O28" s="14"/>
      <c r="P28" s="14"/>
      <c r="Q28" s="14"/>
      <c r="R28" s="14"/>
      <c r="S28" s="14"/>
      <c r="T28" s="9"/>
      <c r="U28" s="14"/>
      <c r="V28" s="14"/>
    </row>
    <row r="29" spans="1:22" ht="45" customHeight="1">
      <c r="A29" s="8"/>
      <c r="B29" s="1415" t="s">
        <v>98</v>
      </c>
      <c r="C29" s="1415"/>
      <c r="D29" s="1415"/>
      <c r="E29" s="1415"/>
      <c r="F29" s="1415"/>
      <c r="G29" s="15">
        <f>SUM(G6:G28)</f>
        <v>8264938.2699999996</v>
      </c>
      <c r="H29" s="15">
        <f>SUM(H6:H28)</f>
        <v>838831.27</v>
      </c>
      <c r="I29" s="16"/>
      <c r="J29" s="16"/>
      <c r="K29" s="16"/>
      <c r="L29" s="16"/>
      <c r="M29" s="17">
        <f>SUM(M6:M28)</f>
        <v>9103769.5399999991</v>
      </c>
      <c r="N29" s="18"/>
      <c r="O29" s="18"/>
      <c r="P29" s="17">
        <f>SUM(P6:P15)</f>
        <v>0</v>
      </c>
      <c r="Q29" s="17"/>
      <c r="R29" s="17"/>
      <c r="S29" s="17">
        <f>SUM(S6:S15)</f>
        <v>0</v>
      </c>
      <c r="T29" s="16"/>
      <c r="U29" s="16"/>
      <c r="V29" s="16"/>
    </row>
    <row r="30" spans="1:22" ht="45" customHeight="1">
      <c r="A30" s="1423" t="s">
        <v>99</v>
      </c>
      <c r="B30" s="1424"/>
      <c r="C30" s="1424"/>
      <c r="D30" s="1424"/>
      <c r="E30" s="1424"/>
      <c r="F30" s="1424"/>
      <c r="G30" s="1424"/>
      <c r="H30" s="1424"/>
      <c r="I30" s="1424"/>
      <c r="J30" s="1424"/>
      <c r="K30" s="1424"/>
      <c r="L30" s="1424"/>
      <c r="M30" s="1424"/>
      <c r="N30" s="1424"/>
      <c r="O30" s="1424"/>
      <c r="P30" s="1424"/>
      <c r="Q30" s="1424"/>
      <c r="R30" s="1424"/>
      <c r="S30" s="1424"/>
      <c r="T30" s="1424"/>
      <c r="U30" s="1424"/>
      <c r="V30" s="1425"/>
    </row>
    <row r="31" spans="1:22" ht="90">
      <c r="A31" s="19">
        <v>1</v>
      </c>
      <c r="B31" s="9" t="s">
        <v>31</v>
      </c>
      <c r="C31" s="9" t="s">
        <v>32</v>
      </c>
      <c r="D31" s="9" t="s">
        <v>100</v>
      </c>
      <c r="E31" s="9" t="s">
        <v>101</v>
      </c>
      <c r="F31" s="9" t="s">
        <v>35</v>
      </c>
      <c r="G31" s="10">
        <v>237500</v>
      </c>
      <c r="H31" s="10">
        <v>12500</v>
      </c>
      <c r="I31" s="14"/>
      <c r="J31" s="14"/>
      <c r="K31" s="14"/>
      <c r="L31" s="14"/>
      <c r="M31" s="10">
        <f>G31+H31</f>
        <v>250000</v>
      </c>
      <c r="N31" s="14"/>
      <c r="O31" s="14"/>
      <c r="P31" s="14"/>
      <c r="Q31" s="14"/>
      <c r="R31" s="14"/>
      <c r="S31" s="14"/>
      <c r="T31" s="9" t="s">
        <v>38</v>
      </c>
      <c r="U31" s="14"/>
      <c r="V31" s="14"/>
    </row>
    <row r="32" spans="1:22" ht="75">
      <c r="A32" s="19">
        <v>2</v>
      </c>
      <c r="B32" s="9" t="s">
        <v>31</v>
      </c>
      <c r="C32" s="9" t="s">
        <v>32</v>
      </c>
      <c r="D32" s="9" t="s">
        <v>102</v>
      </c>
      <c r="E32" s="9" t="s">
        <v>34</v>
      </c>
      <c r="F32" s="9" t="s">
        <v>35</v>
      </c>
      <c r="G32" s="10">
        <v>237500</v>
      </c>
      <c r="H32" s="10">
        <v>12500</v>
      </c>
      <c r="I32" s="14"/>
      <c r="J32" s="14"/>
      <c r="K32" s="14"/>
      <c r="L32" s="14"/>
      <c r="M32" s="10">
        <f t="shared" ref="M32:M42" si="1">G32+H32</f>
        <v>250000</v>
      </c>
      <c r="N32" s="14"/>
      <c r="O32" s="14"/>
      <c r="P32" s="14"/>
      <c r="Q32" s="14"/>
      <c r="R32" s="14"/>
      <c r="S32" s="14"/>
      <c r="T32" s="9" t="s">
        <v>38</v>
      </c>
      <c r="U32" s="14"/>
      <c r="V32" s="14"/>
    </row>
    <row r="33" spans="1:22" ht="83.25" customHeight="1">
      <c r="A33" s="19">
        <v>3</v>
      </c>
      <c r="B33" s="9" t="s">
        <v>31</v>
      </c>
      <c r="C33" s="9" t="s">
        <v>32</v>
      </c>
      <c r="D33" s="9" t="s">
        <v>103</v>
      </c>
      <c r="E33" s="9" t="s">
        <v>89</v>
      </c>
      <c r="F33" s="9" t="s">
        <v>35</v>
      </c>
      <c r="G33" s="10">
        <v>190000</v>
      </c>
      <c r="H33" s="10">
        <v>10000</v>
      </c>
      <c r="I33" s="14"/>
      <c r="J33" s="14"/>
      <c r="K33" s="14"/>
      <c r="L33" s="14"/>
      <c r="M33" s="10">
        <f t="shared" si="1"/>
        <v>200000</v>
      </c>
      <c r="N33" s="14"/>
      <c r="O33" s="14"/>
      <c r="P33" s="14"/>
      <c r="Q33" s="14"/>
      <c r="R33" s="14"/>
      <c r="S33" s="14"/>
      <c r="T33" s="9" t="s">
        <v>38</v>
      </c>
      <c r="U33" s="14"/>
      <c r="V33" s="14"/>
    </row>
    <row r="34" spans="1:22" ht="45">
      <c r="A34" s="19">
        <v>4</v>
      </c>
      <c r="B34" s="9" t="s">
        <v>31</v>
      </c>
      <c r="C34" s="9" t="s">
        <v>32</v>
      </c>
      <c r="D34" s="9" t="s">
        <v>104</v>
      </c>
      <c r="E34" s="9" t="s">
        <v>105</v>
      </c>
      <c r="F34" s="9" t="s">
        <v>35</v>
      </c>
      <c r="G34" s="10">
        <v>237500</v>
      </c>
      <c r="H34" s="10">
        <v>12500</v>
      </c>
      <c r="I34" s="14"/>
      <c r="J34" s="14"/>
      <c r="K34" s="14"/>
      <c r="L34" s="14"/>
      <c r="M34" s="10">
        <f t="shared" si="1"/>
        <v>250000</v>
      </c>
      <c r="N34" s="14"/>
      <c r="O34" s="14"/>
      <c r="P34" s="14"/>
      <c r="Q34" s="14"/>
      <c r="R34" s="14"/>
      <c r="S34" s="14"/>
      <c r="T34" s="9" t="s">
        <v>38</v>
      </c>
      <c r="U34" s="14"/>
      <c r="V34" s="14"/>
    </row>
    <row r="35" spans="1:22" ht="60">
      <c r="A35" s="19">
        <v>5</v>
      </c>
      <c r="B35" s="9" t="s">
        <v>31</v>
      </c>
      <c r="C35" s="9" t="s">
        <v>32</v>
      </c>
      <c r="D35" s="9" t="s">
        <v>106</v>
      </c>
      <c r="E35" s="9" t="s">
        <v>34</v>
      </c>
      <c r="F35" s="9" t="s">
        <v>35</v>
      </c>
      <c r="G35" s="10">
        <v>237500</v>
      </c>
      <c r="H35" s="10">
        <v>12500</v>
      </c>
      <c r="I35" s="14"/>
      <c r="J35" s="14"/>
      <c r="K35" s="14"/>
      <c r="L35" s="14"/>
      <c r="M35" s="10">
        <f t="shared" si="1"/>
        <v>250000</v>
      </c>
      <c r="N35" s="14"/>
      <c r="O35" s="14"/>
      <c r="P35" s="14"/>
      <c r="Q35" s="14"/>
      <c r="R35" s="14"/>
      <c r="S35" s="14"/>
      <c r="T35" s="9" t="s">
        <v>38</v>
      </c>
      <c r="U35" s="14"/>
      <c r="V35" s="14"/>
    </row>
    <row r="36" spans="1:22" ht="90">
      <c r="A36" s="19">
        <v>6</v>
      </c>
      <c r="B36" s="9" t="s">
        <v>31</v>
      </c>
      <c r="C36" s="9" t="s">
        <v>32</v>
      </c>
      <c r="D36" s="9" t="s">
        <v>107</v>
      </c>
      <c r="E36" s="9" t="s">
        <v>84</v>
      </c>
      <c r="F36" s="9" t="s">
        <v>35</v>
      </c>
      <c r="G36" s="10">
        <v>237500</v>
      </c>
      <c r="H36" s="10">
        <v>12500</v>
      </c>
      <c r="I36" s="14"/>
      <c r="J36" s="14"/>
      <c r="K36" s="14"/>
      <c r="L36" s="14"/>
      <c r="M36" s="10">
        <f t="shared" si="1"/>
        <v>250000</v>
      </c>
      <c r="N36" s="14"/>
      <c r="O36" s="14"/>
      <c r="P36" s="14"/>
      <c r="Q36" s="14"/>
      <c r="R36" s="14"/>
      <c r="S36" s="14"/>
      <c r="T36" s="9" t="s">
        <v>38</v>
      </c>
      <c r="U36" s="14"/>
      <c r="V36" s="14"/>
    </row>
    <row r="37" spans="1:22" ht="75">
      <c r="A37" s="19">
        <v>7</v>
      </c>
      <c r="B37" s="9" t="s">
        <v>31</v>
      </c>
      <c r="C37" s="9" t="s">
        <v>32</v>
      </c>
      <c r="D37" s="9" t="s">
        <v>108</v>
      </c>
      <c r="E37" s="9" t="s">
        <v>109</v>
      </c>
      <c r="F37" s="9" t="s">
        <v>35</v>
      </c>
      <c r="G37" s="10">
        <v>237500</v>
      </c>
      <c r="H37" s="10">
        <v>12500</v>
      </c>
      <c r="I37" s="14"/>
      <c r="J37" s="14"/>
      <c r="K37" s="14"/>
      <c r="L37" s="14"/>
      <c r="M37" s="10">
        <f t="shared" si="1"/>
        <v>250000</v>
      </c>
      <c r="N37" s="14"/>
      <c r="O37" s="14"/>
      <c r="P37" s="14"/>
      <c r="Q37" s="14"/>
      <c r="R37" s="14"/>
      <c r="S37" s="14"/>
      <c r="T37" s="9" t="s">
        <v>38</v>
      </c>
      <c r="U37" s="14"/>
      <c r="V37" s="14"/>
    </row>
    <row r="38" spans="1:22" ht="86.25" customHeight="1">
      <c r="A38" s="19">
        <v>8</v>
      </c>
      <c r="B38" s="9" t="s">
        <v>31</v>
      </c>
      <c r="C38" s="9" t="s">
        <v>32</v>
      </c>
      <c r="D38" s="9" t="s">
        <v>110</v>
      </c>
      <c r="E38" s="9" t="s">
        <v>111</v>
      </c>
      <c r="F38" s="9" t="s">
        <v>35</v>
      </c>
      <c r="G38" s="10">
        <v>544578</v>
      </c>
      <c r="H38" s="10">
        <v>28662</v>
      </c>
      <c r="I38" s="14"/>
      <c r="J38" s="14"/>
      <c r="K38" s="14"/>
      <c r="L38" s="14"/>
      <c r="M38" s="10">
        <f t="shared" si="1"/>
        <v>573240</v>
      </c>
      <c r="N38" s="14"/>
      <c r="O38" s="14"/>
      <c r="P38" s="14"/>
      <c r="Q38" s="14"/>
      <c r="R38" s="14"/>
      <c r="S38" s="14"/>
      <c r="T38" s="9" t="s">
        <v>38</v>
      </c>
      <c r="U38" s="14"/>
      <c r="V38" s="14"/>
    </row>
    <row r="39" spans="1:22" ht="76.5" customHeight="1">
      <c r="A39" s="19">
        <v>9</v>
      </c>
      <c r="B39" s="9" t="s">
        <v>31</v>
      </c>
      <c r="C39" s="9" t="s">
        <v>32</v>
      </c>
      <c r="D39" s="9" t="s">
        <v>112</v>
      </c>
      <c r="E39" s="9" t="s">
        <v>105</v>
      </c>
      <c r="F39" s="9" t="s">
        <v>35</v>
      </c>
      <c r="G39" s="10">
        <v>285000</v>
      </c>
      <c r="H39" s="10">
        <v>15000</v>
      </c>
      <c r="I39" s="14"/>
      <c r="J39" s="14"/>
      <c r="K39" s="14"/>
      <c r="L39" s="14"/>
      <c r="M39" s="10">
        <f t="shared" si="1"/>
        <v>300000</v>
      </c>
      <c r="N39" s="14"/>
      <c r="O39" s="14"/>
      <c r="P39" s="14"/>
      <c r="Q39" s="14"/>
      <c r="R39" s="14"/>
      <c r="S39" s="14"/>
      <c r="T39" s="9" t="s">
        <v>38</v>
      </c>
      <c r="U39" s="14"/>
      <c r="V39" s="14"/>
    </row>
    <row r="40" spans="1:22" ht="78" customHeight="1">
      <c r="A40" s="19">
        <v>10</v>
      </c>
      <c r="B40" s="9" t="s">
        <v>31</v>
      </c>
      <c r="C40" s="9" t="s">
        <v>32</v>
      </c>
      <c r="D40" s="9" t="s">
        <v>113</v>
      </c>
      <c r="E40" s="9" t="s">
        <v>72</v>
      </c>
      <c r="F40" s="9" t="s">
        <v>35</v>
      </c>
      <c r="G40" s="10">
        <v>475000</v>
      </c>
      <c r="H40" s="10">
        <v>25000</v>
      </c>
      <c r="I40" s="14"/>
      <c r="J40" s="14"/>
      <c r="K40" s="14"/>
      <c r="L40" s="14"/>
      <c r="M40" s="10">
        <f t="shared" si="1"/>
        <v>500000</v>
      </c>
      <c r="N40" s="14"/>
      <c r="O40" s="14"/>
      <c r="P40" s="14"/>
      <c r="Q40" s="14"/>
      <c r="R40" s="14"/>
      <c r="S40" s="14"/>
      <c r="T40" s="9" t="s">
        <v>38</v>
      </c>
      <c r="U40" s="14"/>
      <c r="V40" s="14"/>
    </row>
    <row r="41" spans="1:22" ht="45">
      <c r="A41" s="19">
        <v>11</v>
      </c>
      <c r="B41" s="9" t="s">
        <v>31</v>
      </c>
      <c r="C41" s="9" t="s">
        <v>32</v>
      </c>
      <c r="D41" s="9" t="s">
        <v>114</v>
      </c>
      <c r="E41" s="9" t="s">
        <v>115</v>
      </c>
      <c r="F41" s="9" t="s">
        <v>35</v>
      </c>
      <c r="G41" s="10">
        <v>475000</v>
      </c>
      <c r="H41" s="10">
        <v>25000</v>
      </c>
      <c r="I41" s="14"/>
      <c r="J41" s="14"/>
      <c r="K41" s="14"/>
      <c r="L41" s="14"/>
      <c r="M41" s="10">
        <f t="shared" si="1"/>
        <v>500000</v>
      </c>
      <c r="N41" s="14"/>
      <c r="O41" s="14"/>
      <c r="P41" s="14"/>
      <c r="Q41" s="14"/>
      <c r="R41" s="14"/>
      <c r="S41" s="14"/>
      <c r="T41" s="9" t="s">
        <v>38</v>
      </c>
      <c r="U41" s="14"/>
      <c r="V41" s="14"/>
    </row>
    <row r="42" spans="1:22" ht="64.5" customHeight="1">
      <c r="A42" s="19">
        <v>12</v>
      </c>
      <c r="B42" s="9" t="s">
        <v>31</v>
      </c>
      <c r="C42" s="9" t="s">
        <v>32</v>
      </c>
      <c r="D42" s="9" t="s">
        <v>116</v>
      </c>
      <c r="E42" s="9" t="s">
        <v>89</v>
      </c>
      <c r="F42" s="9" t="s">
        <v>35</v>
      </c>
      <c r="G42" s="10">
        <v>285000</v>
      </c>
      <c r="H42" s="10">
        <v>15000</v>
      </c>
      <c r="I42" s="14"/>
      <c r="J42" s="14"/>
      <c r="K42" s="14"/>
      <c r="L42" s="14"/>
      <c r="M42" s="10">
        <f t="shared" si="1"/>
        <v>300000</v>
      </c>
      <c r="N42" s="14"/>
      <c r="O42" s="14"/>
      <c r="P42" s="14"/>
      <c r="Q42" s="14"/>
      <c r="R42" s="14"/>
      <c r="S42" s="14"/>
      <c r="T42" s="9" t="s">
        <v>38</v>
      </c>
      <c r="U42" s="14"/>
      <c r="V42" s="14"/>
    </row>
    <row r="43" spans="1:22" ht="45" customHeight="1">
      <c r="A43" s="14"/>
      <c r="B43" s="1415" t="s">
        <v>98</v>
      </c>
      <c r="C43" s="1415"/>
      <c r="D43" s="1415"/>
      <c r="E43" s="1415"/>
      <c r="F43" s="1415"/>
      <c r="G43" s="20">
        <f>SUM(G31:G42)</f>
        <v>3679578</v>
      </c>
      <c r="H43" s="20">
        <f>SUM(H31:H42)</f>
        <v>193662</v>
      </c>
      <c r="I43" s="14"/>
      <c r="J43" s="14"/>
      <c r="K43" s="14"/>
      <c r="L43" s="14"/>
      <c r="M43" s="20">
        <f>SUM(M31:M42)</f>
        <v>3873240</v>
      </c>
      <c r="N43" s="14"/>
      <c r="O43" s="14"/>
      <c r="P43" s="14"/>
      <c r="Q43" s="14"/>
      <c r="R43" s="14"/>
      <c r="S43" s="14"/>
      <c r="T43" s="14"/>
      <c r="U43" s="14"/>
      <c r="V43" s="14"/>
    </row>
    <row r="44" spans="1:22" ht="45" customHeight="1">
      <c r="A44" s="1306"/>
      <c r="B44" s="1306"/>
      <c r="C44" s="1306"/>
      <c r="D44" s="1306"/>
      <c r="E44" s="1306"/>
      <c r="F44" s="1306"/>
      <c r="G44" s="1306"/>
      <c r="H44" s="1306"/>
      <c r="I44" s="1306"/>
      <c r="J44" s="1306"/>
      <c r="K44" s="1306"/>
      <c r="L44" s="1306"/>
      <c r="M44" s="1306"/>
      <c r="N44" s="1306"/>
      <c r="O44" s="1306"/>
      <c r="P44" s="1306"/>
      <c r="Q44" s="1306"/>
      <c r="R44" s="1306"/>
      <c r="S44" s="1306"/>
      <c r="T44" s="1306"/>
      <c r="U44" s="1306"/>
      <c r="V44" s="1306"/>
    </row>
    <row r="45" spans="1:22" ht="33.75" customHeight="1">
      <c r="A45" s="1434" t="s">
        <v>117</v>
      </c>
      <c r="B45" s="1434"/>
      <c r="C45" s="1434"/>
      <c r="D45" s="1434"/>
      <c r="E45" s="1434"/>
      <c r="F45" s="1434"/>
      <c r="G45" s="1434"/>
      <c r="H45" s="1434"/>
      <c r="I45" s="1434"/>
      <c r="J45" s="1434"/>
      <c r="K45" s="1434"/>
      <c r="L45" s="1434"/>
      <c r="M45" s="1434"/>
      <c r="N45" s="1434"/>
      <c r="O45" s="1434"/>
      <c r="P45" s="1434"/>
      <c r="Q45" s="1434"/>
      <c r="R45" s="1434"/>
      <c r="S45" s="1434"/>
      <c r="T45" s="1434"/>
      <c r="U45" s="1434"/>
      <c r="V45" s="1434"/>
    </row>
    <row r="46" spans="1:22" ht="150">
      <c r="A46" s="8">
        <v>1</v>
      </c>
      <c r="B46" s="9" t="s">
        <v>118</v>
      </c>
      <c r="C46" s="9" t="s">
        <v>119</v>
      </c>
      <c r="D46" s="9" t="s">
        <v>120</v>
      </c>
      <c r="E46" s="9" t="s">
        <v>121</v>
      </c>
      <c r="F46" s="21" t="s">
        <v>122</v>
      </c>
      <c r="G46" s="11" t="s">
        <v>123</v>
      </c>
      <c r="H46" s="10">
        <f>M46+P46+S46</f>
        <v>1000000</v>
      </c>
      <c r="I46" s="11"/>
      <c r="J46" s="11"/>
      <c r="K46" s="12" t="s">
        <v>124</v>
      </c>
      <c r="L46" s="12" t="s">
        <v>125</v>
      </c>
      <c r="M46" s="10">
        <v>1000000</v>
      </c>
      <c r="N46" s="12"/>
      <c r="O46" s="12"/>
      <c r="P46" s="10"/>
      <c r="Q46" s="12"/>
      <c r="R46" s="12"/>
      <c r="S46" s="10"/>
      <c r="T46" s="9" t="s">
        <v>38</v>
      </c>
      <c r="U46" s="11"/>
      <c r="V46" s="22" t="s">
        <v>126</v>
      </c>
    </row>
    <row r="47" spans="1:22" ht="75">
      <c r="A47" s="8">
        <v>2</v>
      </c>
      <c r="B47" s="9" t="s">
        <v>127</v>
      </c>
      <c r="C47" s="9" t="s">
        <v>128</v>
      </c>
      <c r="D47" s="9" t="s">
        <v>129</v>
      </c>
      <c r="E47" s="9" t="s">
        <v>130</v>
      </c>
      <c r="F47" s="21" t="s">
        <v>122</v>
      </c>
      <c r="G47" s="11"/>
      <c r="H47" s="10">
        <f t="shared" ref="H47:H80" si="2">M47+P47+S47</f>
        <v>4200000</v>
      </c>
      <c r="I47" s="11"/>
      <c r="J47" s="11"/>
      <c r="K47" s="12" t="s">
        <v>131</v>
      </c>
      <c r="L47" s="12" t="s">
        <v>132</v>
      </c>
      <c r="M47" s="10">
        <v>4200000</v>
      </c>
      <c r="N47" s="12"/>
      <c r="O47" s="12"/>
      <c r="P47" s="10"/>
      <c r="Q47" s="12"/>
      <c r="R47" s="12"/>
      <c r="S47" s="10"/>
      <c r="T47" s="9" t="s">
        <v>38</v>
      </c>
      <c r="U47" s="13"/>
      <c r="V47" s="22" t="s">
        <v>133</v>
      </c>
    </row>
    <row r="48" spans="1:22" ht="225">
      <c r="A48" s="8">
        <v>3</v>
      </c>
      <c r="B48" s="9" t="s">
        <v>134</v>
      </c>
      <c r="C48" s="9" t="s">
        <v>135</v>
      </c>
      <c r="D48" s="9" t="s">
        <v>136</v>
      </c>
      <c r="E48" s="9" t="s">
        <v>137</v>
      </c>
      <c r="F48" s="21" t="s">
        <v>122</v>
      </c>
      <c r="G48" s="11"/>
      <c r="H48" s="10">
        <f t="shared" si="2"/>
        <v>200000</v>
      </c>
      <c r="I48" s="11"/>
      <c r="J48" s="11"/>
      <c r="K48" s="12" t="s">
        <v>124</v>
      </c>
      <c r="L48" s="12" t="s">
        <v>125</v>
      </c>
      <c r="M48" s="10">
        <v>200000</v>
      </c>
      <c r="N48" s="12"/>
      <c r="O48" s="12"/>
      <c r="P48" s="10"/>
      <c r="Q48" s="12"/>
      <c r="R48" s="12"/>
      <c r="S48" s="10"/>
      <c r="T48" s="9" t="s">
        <v>38</v>
      </c>
      <c r="U48" s="11"/>
      <c r="V48" s="22" t="s">
        <v>138</v>
      </c>
    </row>
    <row r="49" spans="1:22" ht="105">
      <c r="A49" s="8">
        <v>4</v>
      </c>
      <c r="B49" s="9" t="s">
        <v>139</v>
      </c>
      <c r="C49" s="9" t="s">
        <v>140</v>
      </c>
      <c r="D49" s="9" t="s">
        <v>141</v>
      </c>
      <c r="E49" s="9" t="s">
        <v>142</v>
      </c>
      <c r="F49" s="21" t="s">
        <v>122</v>
      </c>
      <c r="G49" s="11"/>
      <c r="H49" s="10">
        <f t="shared" si="2"/>
        <v>20000</v>
      </c>
      <c r="I49" s="11"/>
      <c r="J49" s="11"/>
      <c r="K49" s="12" t="s">
        <v>131</v>
      </c>
      <c r="L49" s="12" t="s">
        <v>125</v>
      </c>
      <c r="M49" s="10">
        <v>20000</v>
      </c>
      <c r="N49" s="12"/>
      <c r="O49" s="12"/>
      <c r="P49" s="10"/>
      <c r="Q49" s="12"/>
      <c r="R49" s="12"/>
      <c r="S49" s="10"/>
      <c r="T49" s="9" t="s">
        <v>38</v>
      </c>
      <c r="U49" s="11"/>
      <c r="V49" s="23" t="s">
        <v>143</v>
      </c>
    </row>
    <row r="50" spans="1:22" ht="285">
      <c r="A50" s="8">
        <v>5</v>
      </c>
      <c r="B50" s="9" t="s">
        <v>118</v>
      </c>
      <c r="C50" s="9" t="s">
        <v>144</v>
      </c>
      <c r="D50" s="9" t="s">
        <v>145</v>
      </c>
      <c r="E50" s="9" t="s">
        <v>146</v>
      </c>
      <c r="F50" s="21" t="s">
        <v>122</v>
      </c>
      <c r="G50" s="11"/>
      <c r="H50" s="10">
        <f t="shared" si="2"/>
        <v>4200000</v>
      </c>
      <c r="I50" s="11"/>
      <c r="J50" s="11"/>
      <c r="K50" s="12" t="s">
        <v>131</v>
      </c>
      <c r="L50" s="12"/>
      <c r="M50" s="10">
        <v>4200000</v>
      </c>
      <c r="N50" s="12"/>
      <c r="O50" s="12"/>
      <c r="P50" s="10"/>
      <c r="Q50" s="12"/>
      <c r="R50" s="12"/>
      <c r="S50" s="10"/>
      <c r="T50" s="9" t="s">
        <v>38</v>
      </c>
      <c r="U50" s="11"/>
      <c r="V50" s="22" t="s">
        <v>147</v>
      </c>
    </row>
    <row r="51" spans="1:22" ht="90">
      <c r="A51" s="8">
        <v>6</v>
      </c>
      <c r="B51" s="9" t="s">
        <v>118</v>
      </c>
      <c r="C51" s="9" t="s">
        <v>135</v>
      </c>
      <c r="D51" s="9" t="s">
        <v>148</v>
      </c>
      <c r="E51" s="9" t="s">
        <v>149</v>
      </c>
      <c r="F51" s="21" t="s">
        <v>122</v>
      </c>
      <c r="G51" s="24"/>
      <c r="H51" s="10">
        <f t="shared" si="2"/>
        <v>200000</v>
      </c>
      <c r="I51" s="24"/>
      <c r="J51" s="24"/>
      <c r="K51" s="12" t="s">
        <v>124</v>
      </c>
      <c r="L51" s="12" t="s">
        <v>150</v>
      </c>
      <c r="M51" s="10">
        <v>200000</v>
      </c>
      <c r="N51" s="12"/>
      <c r="O51" s="12"/>
      <c r="P51" s="10"/>
      <c r="Q51" s="12"/>
      <c r="R51" s="12"/>
      <c r="S51" s="10"/>
      <c r="T51" s="9" t="s">
        <v>38</v>
      </c>
      <c r="U51" s="24"/>
      <c r="V51" s="23" t="s">
        <v>151</v>
      </c>
    </row>
    <row r="52" spans="1:22" ht="120">
      <c r="A52" s="8">
        <v>7</v>
      </c>
      <c r="B52" s="9" t="s">
        <v>152</v>
      </c>
      <c r="C52" s="9" t="s">
        <v>153</v>
      </c>
      <c r="D52" s="9" t="s">
        <v>154</v>
      </c>
      <c r="E52" s="9" t="s">
        <v>155</v>
      </c>
      <c r="F52" s="21" t="s">
        <v>122</v>
      </c>
      <c r="G52" s="24"/>
      <c r="H52" s="10">
        <f t="shared" si="2"/>
        <v>300000</v>
      </c>
      <c r="I52" s="24"/>
      <c r="J52" s="24"/>
      <c r="K52" s="12" t="s">
        <v>131</v>
      </c>
      <c r="L52" s="12" t="s">
        <v>125</v>
      </c>
      <c r="M52" s="10">
        <v>300000</v>
      </c>
      <c r="N52" s="12"/>
      <c r="O52" s="12"/>
      <c r="P52" s="10"/>
      <c r="Q52" s="12"/>
      <c r="R52" s="12"/>
      <c r="S52" s="10"/>
      <c r="T52" s="9" t="s">
        <v>38</v>
      </c>
      <c r="U52" s="24"/>
      <c r="V52" s="9" t="s">
        <v>156</v>
      </c>
    </row>
    <row r="53" spans="1:22" ht="180">
      <c r="A53" s="8">
        <v>8</v>
      </c>
      <c r="B53" s="9"/>
      <c r="C53" s="9"/>
      <c r="D53" s="9" t="s">
        <v>157</v>
      </c>
      <c r="E53" s="9" t="s">
        <v>158</v>
      </c>
      <c r="F53" s="21" t="s">
        <v>122</v>
      </c>
      <c r="G53" s="24"/>
      <c r="H53" s="10">
        <f t="shared" si="2"/>
        <v>800000</v>
      </c>
      <c r="I53" s="24"/>
      <c r="J53" s="24"/>
      <c r="K53" s="12" t="s">
        <v>131</v>
      </c>
      <c r="L53" s="12" t="s">
        <v>125</v>
      </c>
      <c r="M53" s="10">
        <v>800000</v>
      </c>
      <c r="N53" s="12"/>
      <c r="O53" s="12"/>
      <c r="P53" s="10"/>
      <c r="Q53" s="12"/>
      <c r="R53" s="12"/>
      <c r="S53" s="10"/>
      <c r="T53" s="9" t="s">
        <v>38</v>
      </c>
      <c r="U53" s="24"/>
      <c r="V53" s="9" t="s">
        <v>159</v>
      </c>
    </row>
    <row r="54" spans="1:22" ht="165">
      <c r="A54" s="8">
        <v>9</v>
      </c>
      <c r="B54" s="9" t="s">
        <v>160</v>
      </c>
      <c r="C54" s="9" t="s">
        <v>161</v>
      </c>
      <c r="D54" s="9" t="s">
        <v>162</v>
      </c>
      <c r="E54" s="25" t="s">
        <v>163</v>
      </c>
      <c r="F54" s="21" t="s">
        <v>122</v>
      </c>
      <c r="G54" s="24"/>
      <c r="H54" s="10">
        <f t="shared" si="2"/>
        <v>1000000</v>
      </c>
      <c r="I54" s="24"/>
      <c r="J54" s="24"/>
      <c r="K54" s="12" t="s">
        <v>131</v>
      </c>
      <c r="L54" s="12" t="s">
        <v>125</v>
      </c>
      <c r="M54" s="10">
        <v>1000000</v>
      </c>
      <c r="N54" s="12"/>
      <c r="O54" s="12"/>
      <c r="P54" s="10"/>
      <c r="Q54" s="12"/>
      <c r="R54" s="12"/>
      <c r="S54" s="10"/>
      <c r="T54" s="9" t="s">
        <v>38</v>
      </c>
      <c r="U54" s="24"/>
      <c r="V54" s="9"/>
    </row>
    <row r="55" spans="1:22" ht="120">
      <c r="A55" s="8">
        <v>10</v>
      </c>
      <c r="B55" s="9" t="s">
        <v>164</v>
      </c>
      <c r="C55" s="9" t="s">
        <v>165</v>
      </c>
      <c r="D55" s="9" t="s">
        <v>166</v>
      </c>
      <c r="E55" s="9" t="s">
        <v>167</v>
      </c>
      <c r="F55" s="21" t="s">
        <v>122</v>
      </c>
      <c r="G55" s="24"/>
      <c r="H55" s="10">
        <f t="shared" si="2"/>
        <v>5000000</v>
      </c>
      <c r="I55" s="24"/>
      <c r="J55" s="24"/>
      <c r="K55" s="12" t="s">
        <v>131</v>
      </c>
      <c r="L55" s="12" t="s">
        <v>168</v>
      </c>
      <c r="M55" s="10">
        <v>5000000</v>
      </c>
      <c r="N55" s="12"/>
      <c r="O55" s="12"/>
      <c r="P55" s="10"/>
      <c r="Q55" s="12"/>
      <c r="R55" s="12"/>
      <c r="S55" s="10"/>
      <c r="T55" s="9" t="s">
        <v>38</v>
      </c>
      <c r="U55" s="24"/>
      <c r="V55" s="24"/>
    </row>
    <row r="56" spans="1:22" ht="120">
      <c r="A56" s="8">
        <v>11</v>
      </c>
      <c r="B56" s="9" t="s">
        <v>164</v>
      </c>
      <c r="C56" s="9" t="s">
        <v>165</v>
      </c>
      <c r="D56" s="9" t="s">
        <v>169</v>
      </c>
      <c r="E56" s="9" t="s">
        <v>170</v>
      </c>
      <c r="F56" s="21" t="s">
        <v>122</v>
      </c>
      <c r="G56" s="24"/>
      <c r="H56" s="10">
        <f t="shared" si="2"/>
        <v>200000</v>
      </c>
      <c r="I56" s="24"/>
      <c r="J56" s="24"/>
      <c r="K56" s="12" t="s">
        <v>131</v>
      </c>
      <c r="L56" s="12" t="s">
        <v>125</v>
      </c>
      <c r="M56" s="10">
        <v>200000</v>
      </c>
      <c r="N56" s="12"/>
      <c r="O56" s="12"/>
      <c r="P56" s="10"/>
      <c r="Q56" s="12"/>
      <c r="R56" s="12"/>
      <c r="S56" s="10"/>
      <c r="T56" s="9" t="s">
        <v>38</v>
      </c>
      <c r="U56" s="24"/>
      <c r="V56" s="24"/>
    </row>
    <row r="57" spans="1:22" ht="90">
      <c r="A57" s="8">
        <v>12</v>
      </c>
      <c r="B57" s="9" t="s">
        <v>164</v>
      </c>
      <c r="C57" s="9"/>
      <c r="D57" s="9" t="s">
        <v>171</v>
      </c>
      <c r="E57" s="9" t="s">
        <v>172</v>
      </c>
      <c r="F57" s="21" t="s">
        <v>122</v>
      </c>
      <c r="G57" s="24"/>
      <c r="H57" s="10">
        <f t="shared" si="2"/>
        <v>900000</v>
      </c>
      <c r="I57" s="24"/>
      <c r="J57" s="24"/>
      <c r="K57" s="12" t="s">
        <v>131</v>
      </c>
      <c r="L57" s="12" t="s">
        <v>125</v>
      </c>
      <c r="M57" s="10">
        <v>900000</v>
      </c>
      <c r="N57" s="12"/>
      <c r="O57" s="12"/>
      <c r="P57" s="10"/>
      <c r="Q57" s="12"/>
      <c r="R57" s="12"/>
      <c r="S57" s="10"/>
      <c r="T57" s="9" t="s">
        <v>38</v>
      </c>
      <c r="U57" s="24"/>
      <c r="V57" s="24"/>
    </row>
    <row r="58" spans="1:22" ht="90">
      <c r="A58" s="8">
        <v>13</v>
      </c>
      <c r="B58" s="9" t="s">
        <v>164</v>
      </c>
      <c r="C58" s="9"/>
      <c r="D58" s="9" t="s">
        <v>173</v>
      </c>
      <c r="E58" s="9" t="s">
        <v>174</v>
      </c>
      <c r="F58" s="21" t="s">
        <v>122</v>
      </c>
      <c r="G58" s="24"/>
      <c r="H58" s="10">
        <f t="shared" si="2"/>
        <v>60000</v>
      </c>
      <c r="I58" s="24"/>
      <c r="J58" s="24"/>
      <c r="K58" s="12" t="s">
        <v>131</v>
      </c>
      <c r="L58" s="12" t="s">
        <v>125</v>
      </c>
      <c r="M58" s="10">
        <v>60000</v>
      </c>
      <c r="N58" s="12"/>
      <c r="O58" s="12"/>
      <c r="P58" s="10"/>
      <c r="Q58" s="12"/>
      <c r="R58" s="12"/>
      <c r="S58" s="10"/>
      <c r="T58" s="9" t="s">
        <v>38</v>
      </c>
      <c r="U58" s="24"/>
      <c r="V58" s="24"/>
    </row>
    <row r="59" spans="1:22" ht="165" customHeight="1">
      <c r="A59" s="8">
        <v>14</v>
      </c>
      <c r="B59" s="9" t="s">
        <v>164</v>
      </c>
      <c r="C59" s="9" t="s">
        <v>175</v>
      </c>
      <c r="D59" s="9" t="s">
        <v>176</v>
      </c>
      <c r="E59" s="9" t="s">
        <v>177</v>
      </c>
      <c r="F59" s="21" t="s">
        <v>122</v>
      </c>
      <c r="G59" s="24"/>
      <c r="H59" s="10">
        <f t="shared" si="2"/>
        <v>1300000</v>
      </c>
      <c r="I59" s="24"/>
      <c r="J59" s="24"/>
      <c r="K59" s="12" t="s">
        <v>131</v>
      </c>
      <c r="L59" s="12" t="s">
        <v>125</v>
      </c>
      <c r="M59" s="10">
        <v>1300000</v>
      </c>
      <c r="N59" s="12"/>
      <c r="O59" s="12"/>
      <c r="P59" s="10"/>
      <c r="Q59" s="12"/>
      <c r="R59" s="12"/>
      <c r="S59" s="10"/>
      <c r="T59" s="9" t="s">
        <v>38</v>
      </c>
      <c r="U59" s="24"/>
      <c r="V59" s="24"/>
    </row>
    <row r="60" spans="1:22" ht="234.75" customHeight="1">
      <c r="A60" s="8">
        <v>15</v>
      </c>
      <c r="B60" s="9" t="s">
        <v>164</v>
      </c>
      <c r="C60" s="9"/>
      <c r="D60" s="9" t="s">
        <v>178</v>
      </c>
      <c r="E60" s="9" t="s">
        <v>179</v>
      </c>
      <c r="F60" s="21" t="s">
        <v>122</v>
      </c>
      <c r="G60" s="24"/>
      <c r="H60" s="10">
        <f t="shared" si="2"/>
        <v>30000</v>
      </c>
      <c r="I60" s="24"/>
      <c r="J60" s="24"/>
      <c r="K60" s="12" t="s">
        <v>131</v>
      </c>
      <c r="L60" s="12" t="s">
        <v>125</v>
      </c>
      <c r="M60" s="10">
        <v>30000</v>
      </c>
      <c r="N60" s="12"/>
      <c r="O60" s="12"/>
      <c r="P60" s="10"/>
      <c r="Q60" s="12"/>
      <c r="R60" s="12"/>
      <c r="S60" s="10"/>
      <c r="T60" s="9" t="s">
        <v>38</v>
      </c>
      <c r="U60" s="24"/>
      <c r="V60" s="24"/>
    </row>
    <row r="61" spans="1:22" ht="167.25" customHeight="1">
      <c r="A61" s="8">
        <v>16</v>
      </c>
      <c r="B61" s="9" t="s">
        <v>164</v>
      </c>
      <c r="C61" s="9"/>
      <c r="D61" s="9" t="s">
        <v>180</v>
      </c>
      <c r="E61" s="9" t="s">
        <v>181</v>
      </c>
      <c r="F61" s="21" t="s">
        <v>122</v>
      </c>
      <c r="G61" s="24"/>
      <c r="H61" s="10">
        <f t="shared" si="2"/>
        <v>910000</v>
      </c>
      <c r="I61" s="24"/>
      <c r="J61" s="24"/>
      <c r="K61" s="12" t="s">
        <v>131</v>
      </c>
      <c r="L61" s="12" t="s">
        <v>125</v>
      </c>
      <c r="M61" s="10">
        <v>910000</v>
      </c>
      <c r="N61" s="12"/>
      <c r="O61" s="12"/>
      <c r="P61" s="10"/>
      <c r="Q61" s="12"/>
      <c r="R61" s="12"/>
      <c r="S61" s="10"/>
      <c r="T61" s="9" t="s">
        <v>38</v>
      </c>
      <c r="U61" s="24"/>
      <c r="V61" s="24"/>
    </row>
    <row r="62" spans="1:22" ht="75">
      <c r="A62" s="8">
        <v>17</v>
      </c>
      <c r="B62" s="9" t="s">
        <v>164</v>
      </c>
      <c r="C62" s="9"/>
      <c r="D62" s="9" t="s">
        <v>182</v>
      </c>
      <c r="E62" s="9" t="s">
        <v>183</v>
      </c>
      <c r="F62" s="21" t="s">
        <v>122</v>
      </c>
      <c r="G62" s="24"/>
      <c r="H62" s="10">
        <f t="shared" si="2"/>
        <v>500000</v>
      </c>
      <c r="I62" s="24"/>
      <c r="J62" s="24"/>
      <c r="K62" s="12" t="s">
        <v>131</v>
      </c>
      <c r="L62" s="12" t="s">
        <v>125</v>
      </c>
      <c r="M62" s="10">
        <v>500000</v>
      </c>
      <c r="N62" s="12"/>
      <c r="O62" s="12"/>
      <c r="P62" s="10"/>
      <c r="Q62" s="12"/>
      <c r="R62" s="12"/>
      <c r="S62" s="10"/>
      <c r="T62" s="9" t="s">
        <v>38</v>
      </c>
      <c r="U62" s="24"/>
      <c r="V62" s="24"/>
    </row>
    <row r="63" spans="1:22" ht="45">
      <c r="A63" s="8">
        <v>18</v>
      </c>
      <c r="B63" s="9" t="s">
        <v>164</v>
      </c>
      <c r="C63" s="9"/>
      <c r="D63" s="9" t="s">
        <v>184</v>
      </c>
      <c r="E63" s="9" t="s">
        <v>185</v>
      </c>
      <c r="F63" s="21" t="s">
        <v>122</v>
      </c>
      <c r="G63" s="24"/>
      <c r="H63" s="10">
        <f t="shared" si="2"/>
        <v>64596</v>
      </c>
      <c r="I63" s="24"/>
      <c r="J63" s="24"/>
      <c r="K63" s="12" t="s">
        <v>131</v>
      </c>
      <c r="L63" s="12"/>
      <c r="M63" s="10">
        <v>64596</v>
      </c>
      <c r="N63" s="12"/>
      <c r="O63" s="12"/>
      <c r="P63" s="10"/>
      <c r="Q63" s="12"/>
      <c r="R63" s="12"/>
      <c r="S63" s="10"/>
      <c r="T63" s="9" t="s">
        <v>38</v>
      </c>
      <c r="U63" s="24"/>
      <c r="V63" s="24"/>
    </row>
    <row r="64" spans="1:22" ht="105">
      <c r="A64" s="8">
        <v>19</v>
      </c>
      <c r="B64" s="9" t="s">
        <v>186</v>
      </c>
      <c r="C64" s="9" t="s">
        <v>187</v>
      </c>
      <c r="D64" s="9" t="s">
        <v>188</v>
      </c>
      <c r="E64" s="9" t="s">
        <v>189</v>
      </c>
      <c r="F64" s="21" t="s">
        <v>122</v>
      </c>
      <c r="G64" s="24"/>
      <c r="H64" s="10">
        <f t="shared" si="2"/>
        <v>45000</v>
      </c>
      <c r="I64" s="24"/>
      <c r="J64" s="24"/>
      <c r="K64" s="12" t="s">
        <v>131</v>
      </c>
      <c r="L64" s="12" t="s">
        <v>125</v>
      </c>
      <c r="M64" s="10">
        <v>45000</v>
      </c>
      <c r="N64" s="12"/>
      <c r="O64" s="12"/>
      <c r="P64" s="10"/>
      <c r="Q64" s="12"/>
      <c r="R64" s="12"/>
      <c r="S64" s="10"/>
      <c r="T64" s="9" t="s">
        <v>38</v>
      </c>
      <c r="U64" s="24"/>
      <c r="V64" s="24"/>
    </row>
    <row r="65" spans="1:22" ht="285">
      <c r="A65" s="8">
        <v>20</v>
      </c>
      <c r="B65" s="9" t="s">
        <v>164</v>
      </c>
      <c r="C65" s="9"/>
      <c r="D65" s="9" t="s">
        <v>190</v>
      </c>
      <c r="E65" s="9" t="s">
        <v>191</v>
      </c>
      <c r="F65" s="21" t="s">
        <v>122</v>
      </c>
      <c r="G65" s="24"/>
      <c r="H65" s="10">
        <f t="shared" si="2"/>
        <v>50000</v>
      </c>
      <c r="I65" s="24"/>
      <c r="J65" s="24"/>
      <c r="K65" s="12" t="s">
        <v>131</v>
      </c>
      <c r="L65" s="12" t="s">
        <v>125</v>
      </c>
      <c r="M65" s="10">
        <v>50000</v>
      </c>
      <c r="N65" s="12"/>
      <c r="O65" s="12"/>
      <c r="P65" s="10"/>
      <c r="Q65" s="12"/>
      <c r="R65" s="12"/>
      <c r="S65" s="10"/>
      <c r="T65" s="9" t="s">
        <v>38</v>
      </c>
      <c r="U65" s="24"/>
      <c r="V65" s="24"/>
    </row>
    <row r="66" spans="1:22" ht="75">
      <c r="A66" s="8">
        <v>21</v>
      </c>
      <c r="B66" s="9" t="s">
        <v>192</v>
      </c>
      <c r="C66" s="9" t="s">
        <v>193</v>
      </c>
      <c r="D66" s="9" t="s">
        <v>194</v>
      </c>
      <c r="E66" s="9" t="s">
        <v>195</v>
      </c>
      <c r="F66" s="21" t="s">
        <v>122</v>
      </c>
      <c r="G66" s="24"/>
      <c r="H66" s="10">
        <f t="shared" si="2"/>
        <v>150000</v>
      </c>
      <c r="I66" s="24"/>
      <c r="J66" s="24"/>
      <c r="K66" s="12" t="s">
        <v>131</v>
      </c>
      <c r="L66" s="12" t="s">
        <v>125</v>
      </c>
      <c r="M66" s="10">
        <v>150000</v>
      </c>
      <c r="N66" s="12"/>
      <c r="O66" s="12"/>
      <c r="P66" s="10"/>
      <c r="Q66" s="12"/>
      <c r="R66" s="12"/>
      <c r="S66" s="10"/>
      <c r="T66" s="9" t="s">
        <v>38</v>
      </c>
      <c r="U66" s="24"/>
      <c r="V66" s="24"/>
    </row>
    <row r="67" spans="1:22" ht="75">
      <c r="A67" s="8">
        <v>22</v>
      </c>
      <c r="B67" s="9" t="s">
        <v>192</v>
      </c>
      <c r="C67" s="9"/>
      <c r="D67" s="9" t="s">
        <v>196</v>
      </c>
      <c r="E67" s="9" t="s">
        <v>197</v>
      </c>
      <c r="F67" s="21" t="s">
        <v>122</v>
      </c>
      <c r="G67" s="24"/>
      <c r="H67" s="10">
        <f t="shared" si="2"/>
        <v>60000</v>
      </c>
      <c r="I67" s="24"/>
      <c r="J67" s="24"/>
      <c r="K67" s="12" t="s">
        <v>131</v>
      </c>
      <c r="L67" s="12" t="s">
        <v>125</v>
      </c>
      <c r="M67" s="10">
        <v>60000</v>
      </c>
      <c r="N67" s="12"/>
      <c r="O67" s="12"/>
      <c r="P67" s="10"/>
      <c r="Q67" s="12"/>
      <c r="R67" s="12"/>
      <c r="S67" s="10"/>
      <c r="T67" s="9" t="s">
        <v>38</v>
      </c>
      <c r="U67" s="24"/>
      <c r="V67" s="9" t="s">
        <v>198</v>
      </c>
    </row>
    <row r="68" spans="1:22" ht="150">
      <c r="A68" s="8">
        <v>23</v>
      </c>
      <c r="B68" s="9" t="s">
        <v>192</v>
      </c>
      <c r="C68" s="9" t="s">
        <v>199</v>
      </c>
      <c r="D68" s="9" t="s">
        <v>200</v>
      </c>
      <c r="E68" s="9" t="s">
        <v>201</v>
      </c>
      <c r="F68" s="21" t="s">
        <v>122</v>
      </c>
      <c r="G68" s="24"/>
      <c r="H68" s="10">
        <f t="shared" si="2"/>
        <v>100000</v>
      </c>
      <c r="I68" s="24"/>
      <c r="J68" s="24"/>
      <c r="K68" s="12" t="s">
        <v>131</v>
      </c>
      <c r="L68" s="12" t="s">
        <v>125</v>
      </c>
      <c r="M68" s="10">
        <v>100000</v>
      </c>
      <c r="N68" s="12"/>
      <c r="O68" s="12"/>
      <c r="P68" s="10"/>
      <c r="Q68" s="12"/>
      <c r="R68" s="12"/>
      <c r="S68" s="10"/>
      <c r="T68" s="9" t="s">
        <v>38</v>
      </c>
      <c r="U68" s="24"/>
      <c r="V68" s="9" t="s">
        <v>202</v>
      </c>
    </row>
    <row r="69" spans="1:22" ht="90">
      <c r="A69" s="8">
        <v>24</v>
      </c>
      <c r="B69" s="9" t="s">
        <v>192</v>
      </c>
      <c r="C69" s="9" t="s">
        <v>203</v>
      </c>
      <c r="D69" s="9" t="s">
        <v>204</v>
      </c>
      <c r="E69" s="9" t="s">
        <v>205</v>
      </c>
      <c r="F69" s="21" t="s">
        <v>122</v>
      </c>
      <c r="G69" s="24"/>
      <c r="H69" s="10">
        <f t="shared" si="2"/>
        <v>200000</v>
      </c>
      <c r="I69" s="24"/>
      <c r="J69" s="24"/>
      <c r="K69" s="12" t="s">
        <v>131</v>
      </c>
      <c r="L69" s="12" t="s">
        <v>125</v>
      </c>
      <c r="M69" s="10">
        <v>200000</v>
      </c>
      <c r="N69" s="24"/>
      <c r="O69" s="24"/>
      <c r="P69" s="10"/>
      <c r="Q69" s="24"/>
      <c r="R69" s="12"/>
      <c r="S69" s="10"/>
      <c r="T69" s="9" t="s">
        <v>38</v>
      </c>
      <c r="U69" s="24"/>
      <c r="V69" s="9" t="s">
        <v>206</v>
      </c>
    </row>
    <row r="70" spans="1:22" ht="45">
      <c r="A70" s="8">
        <v>25</v>
      </c>
      <c r="B70" s="9" t="s">
        <v>192</v>
      </c>
      <c r="C70" s="9"/>
      <c r="D70" s="9" t="s">
        <v>207</v>
      </c>
      <c r="E70" s="9" t="s">
        <v>208</v>
      </c>
      <c r="F70" s="21" t="s">
        <v>122</v>
      </c>
      <c r="G70" s="24"/>
      <c r="H70" s="10">
        <f t="shared" si="2"/>
        <v>80000</v>
      </c>
      <c r="I70" s="24"/>
      <c r="J70" s="24"/>
      <c r="K70" s="12" t="s">
        <v>131</v>
      </c>
      <c r="L70" s="12" t="s">
        <v>125</v>
      </c>
      <c r="M70" s="10">
        <v>80000</v>
      </c>
      <c r="N70" s="24"/>
      <c r="O70" s="24"/>
      <c r="P70" s="10"/>
      <c r="Q70" s="24"/>
      <c r="R70" s="12"/>
      <c r="S70" s="10"/>
      <c r="T70" s="9" t="s">
        <v>38</v>
      </c>
      <c r="U70" s="24"/>
      <c r="V70" s="9" t="s">
        <v>209</v>
      </c>
    </row>
    <row r="71" spans="1:22" ht="90">
      <c r="A71" s="8">
        <v>26</v>
      </c>
      <c r="B71" s="9" t="s">
        <v>192</v>
      </c>
      <c r="C71" s="9" t="s">
        <v>203</v>
      </c>
      <c r="D71" s="9" t="s">
        <v>210</v>
      </c>
      <c r="E71" s="9" t="s">
        <v>211</v>
      </c>
      <c r="F71" s="21" t="s">
        <v>122</v>
      </c>
      <c r="G71" s="24"/>
      <c r="H71" s="10">
        <f t="shared" si="2"/>
        <v>70000</v>
      </c>
      <c r="I71" s="24"/>
      <c r="J71" s="24"/>
      <c r="K71" s="12" t="s">
        <v>131</v>
      </c>
      <c r="L71" s="12" t="s">
        <v>125</v>
      </c>
      <c r="M71" s="10">
        <v>70000</v>
      </c>
      <c r="N71" s="24"/>
      <c r="O71" s="24"/>
      <c r="P71" s="10"/>
      <c r="Q71" s="24"/>
      <c r="R71" s="12"/>
      <c r="S71" s="10"/>
      <c r="T71" s="9" t="s">
        <v>38</v>
      </c>
      <c r="U71" s="24"/>
      <c r="V71" s="9" t="s">
        <v>212</v>
      </c>
    </row>
    <row r="72" spans="1:22" ht="75">
      <c r="A72" s="8">
        <v>27</v>
      </c>
      <c r="B72" s="9" t="s">
        <v>192</v>
      </c>
      <c r="C72" s="9"/>
      <c r="D72" s="9" t="s">
        <v>213</v>
      </c>
      <c r="E72" s="9" t="s">
        <v>214</v>
      </c>
      <c r="F72" s="21" t="s">
        <v>122</v>
      </c>
      <c r="G72" s="24"/>
      <c r="H72" s="10">
        <f t="shared" si="2"/>
        <v>75000</v>
      </c>
      <c r="I72" s="24"/>
      <c r="J72" s="24"/>
      <c r="K72" s="12" t="s">
        <v>131</v>
      </c>
      <c r="L72" s="12" t="s">
        <v>125</v>
      </c>
      <c r="M72" s="10">
        <v>75000</v>
      </c>
      <c r="N72" s="24"/>
      <c r="O72" s="24"/>
      <c r="P72" s="10"/>
      <c r="Q72" s="24"/>
      <c r="R72" s="12"/>
      <c r="S72" s="10"/>
      <c r="T72" s="9" t="s">
        <v>38</v>
      </c>
      <c r="U72" s="24"/>
      <c r="V72" s="9" t="s">
        <v>215</v>
      </c>
    </row>
    <row r="73" spans="1:22" ht="75">
      <c r="A73" s="8">
        <v>28</v>
      </c>
      <c r="B73" s="9" t="s">
        <v>192</v>
      </c>
      <c r="C73" s="9"/>
      <c r="D73" s="9" t="s">
        <v>216</v>
      </c>
      <c r="E73" s="9" t="s">
        <v>217</v>
      </c>
      <c r="F73" s="21" t="s">
        <v>122</v>
      </c>
      <c r="G73" s="24"/>
      <c r="H73" s="10">
        <f t="shared" si="2"/>
        <v>130000</v>
      </c>
      <c r="I73" s="24"/>
      <c r="J73" s="24"/>
      <c r="K73" s="12" t="s">
        <v>131</v>
      </c>
      <c r="L73" s="12" t="s">
        <v>125</v>
      </c>
      <c r="M73" s="10">
        <v>130000</v>
      </c>
      <c r="N73" s="24"/>
      <c r="O73" s="24"/>
      <c r="P73" s="10"/>
      <c r="Q73" s="24"/>
      <c r="R73" s="12"/>
      <c r="S73" s="10"/>
      <c r="T73" s="9" t="s">
        <v>38</v>
      </c>
      <c r="U73" s="24"/>
      <c r="V73" s="9" t="s">
        <v>218</v>
      </c>
    </row>
    <row r="74" spans="1:22" ht="90">
      <c r="A74" s="8">
        <v>29</v>
      </c>
      <c r="B74" s="9" t="s">
        <v>192</v>
      </c>
      <c r="C74" s="9" t="s">
        <v>203</v>
      </c>
      <c r="D74" s="9" t="s">
        <v>219</v>
      </c>
      <c r="E74" s="9" t="s">
        <v>220</v>
      </c>
      <c r="F74" s="21" t="s">
        <v>122</v>
      </c>
      <c r="G74" s="24"/>
      <c r="H74" s="10">
        <f t="shared" si="2"/>
        <v>170000</v>
      </c>
      <c r="I74" s="24"/>
      <c r="J74" s="24"/>
      <c r="K74" s="12" t="s">
        <v>131</v>
      </c>
      <c r="L74" s="12" t="s">
        <v>125</v>
      </c>
      <c r="M74" s="10">
        <v>170000</v>
      </c>
      <c r="N74" s="24"/>
      <c r="O74" s="24"/>
      <c r="P74" s="10"/>
      <c r="Q74" s="24"/>
      <c r="R74" s="12"/>
      <c r="S74" s="10"/>
      <c r="T74" s="9" t="s">
        <v>38</v>
      </c>
      <c r="U74" s="24"/>
      <c r="V74" s="9" t="s">
        <v>221</v>
      </c>
    </row>
    <row r="75" spans="1:22" ht="45">
      <c r="A75" s="8">
        <v>30</v>
      </c>
      <c r="B75" s="9" t="s">
        <v>192</v>
      </c>
      <c r="C75" s="9"/>
      <c r="D75" s="9" t="s">
        <v>222</v>
      </c>
      <c r="E75" s="9" t="s">
        <v>223</v>
      </c>
      <c r="F75" s="21" t="s">
        <v>122</v>
      </c>
      <c r="G75" s="24"/>
      <c r="H75" s="10">
        <f t="shared" si="2"/>
        <v>45000</v>
      </c>
      <c r="I75" s="24"/>
      <c r="J75" s="24"/>
      <c r="K75" s="12" t="s">
        <v>131</v>
      </c>
      <c r="L75" s="12" t="s">
        <v>125</v>
      </c>
      <c r="M75" s="10">
        <v>45000</v>
      </c>
      <c r="N75" s="24"/>
      <c r="O75" s="24"/>
      <c r="P75" s="10"/>
      <c r="Q75" s="24"/>
      <c r="R75" s="12"/>
      <c r="S75" s="10"/>
      <c r="T75" s="9" t="s">
        <v>38</v>
      </c>
      <c r="U75" s="24"/>
      <c r="V75" s="9" t="s">
        <v>224</v>
      </c>
    </row>
    <row r="76" spans="1:22" ht="90">
      <c r="A76" s="8">
        <v>31</v>
      </c>
      <c r="B76" s="9" t="s">
        <v>192</v>
      </c>
      <c r="C76" s="9"/>
      <c r="D76" s="9" t="s">
        <v>225</v>
      </c>
      <c r="E76" s="9" t="s">
        <v>226</v>
      </c>
      <c r="F76" s="21" t="s">
        <v>122</v>
      </c>
      <c r="G76" s="24"/>
      <c r="H76" s="10">
        <f t="shared" si="2"/>
        <v>110000</v>
      </c>
      <c r="I76" s="24"/>
      <c r="J76" s="24"/>
      <c r="K76" s="12" t="s">
        <v>131</v>
      </c>
      <c r="L76" s="12" t="s">
        <v>125</v>
      </c>
      <c r="M76" s="10">
        <v>110000</v>
      </c>
      <c r="N76" s="24"/>
      <c r="O76" s="24"/>
      <c r="P76" s="10"/>
      <c r="Q76" s="24"/>
      <c r="R76" s="12"/>
      <c r="S76" s="10"/>
      <c r="T76" s="9" t="s">
        <v>38</v>
      </c>
      <c r="U76" s="24"/>
      <c r="V76" s="9" t="s">
        <v>227</v>
      </c>
    </row>
    <row r="77" spans="1:22" ht="90">
      <c r="A77" s="8">
        <v>32</v>
      </c>
      <c r="B77" s="9" t="s">
        <v>192</v>
      </c>
      <c r="C77" s="9" t="s">
        <v>228</v>
      </c>
      <c r="D77" s="9" t="s">
        <v>229</v>
      </c>
      <c r="E77" s="9" t="s">
        <v>230</v>
      </c>
      <c r="F77" s="21" t="s">
        <v>122</v>
      </c>
      <c r="G77" s="24"/>
      <c r="H77" s="10">
        <f t="shared" si="2"/>
        <v>900000</v>
      </c>
      <c r="I77" s="24"/>
      <c r="J77" s="24"/>
      <c r="K77" s="12" t="s">
        <v>131</v>
      </c>
      <c r="L77" s="12" t="s">
        <v>125</v>
      </c>
      <c r="M77" s="10">
        <v>900000</v>
      </c>
      <c r="N77" s="24"/>
      <c r="O77" s="24"/>
      <c r="P77" s="10"/>
      <c r="Q77" s="24"/>
      <c r="R77" s="12"/>
      <c r="S77" s="10"/>
      <c r="T77" s="9" t="s">
        <v>38</v>
      </c>
      <c r="U77" s="24"/>
      <c r="V77" s="9" t="s">
        <v>231</v>
      </c>
    </row>
    <row r="78" spans="1:22" ht="90">
      <c r="A78" s="8">
        <v>33</v>
      </c>
      <c r="B78" s="9" t="s">
        <v>192</v>
      </c>
      <c r="C78" s="9" t="s">
        <v>203</v>
      </c>
      <c r="D78" s="9" t="s">
        <v>232</v>
      </c>
      <c r="E78" s="9" t="s">
        <v>233</v>
      </c>
      <c r="F78" s="21" t="s">
        <v>122</v>
      </c>
      <c r="G78" s="24"/>
      <c r="H78" s="10">
        <f t="shared" si="2"/>
        <v>25000</v>
      </c>
      <c r="I78" s="24"/>
      <c r="J78" s="24"/>
      <c r="K78" s="12" t="s">
        <v>131</v>
      </c>
      <c r="L78" s="12" t="s">
        <v>125</v>
      </c>
      <c r="M78" s="10">
        <v>25000</v>
      </c>
      <c r="N78" s="24"/>
      <c r="O78" s="24"/>
      <c r="P78" s="10"/>
      <c r="Q78" s="24"/>
      <c r="R78" s="12"/>
      <c r="S78" s="10"/>
      <c r="T78" s="9" t="s">
        <v>38</v>
      </c>
      <c r="U78" s="24"/>
      <c r="V78" s="9" t="s">
        <v>234</v>
      </c>
    </row>
    <row r="79" spans="1:22" ht="90">
      <c r="A79" s="8">
        <v>34</v>
      </c>
      <c r="B79" s="9" t="s">
        <v>192</v>
      </c>
      <c r="C79" s="9" t="s">
        <v>203</v>
      </c>
      <c r="D79" s="9" t="s">
        <v>235</v>
      </c>
      <c r="E79" s="9" t="s">
        <v>236</v>
      </c>
      <c r="F79" s="21" t="s">
        <v>122</v>
      </c>
      <c r="G79" s="24"/>
      <c r="H79" s="10">
        <f t="shared" si="2"/>
        <v>700000</v>
      </c>
      <c r="I79" s="24"/>
      <c r="J79" s="24"/>
      <c r="K79" s="12" t="s">
        <v>131</v>
      </c>
      <c r="L79" s="12" t="s">
        <v>125</v>
      </c>
      <c r="M79" s="10">
        <v>700000</v>
      </c>
      <c r="N79" s="24"/>
      <c r="O79" s="24"/>
      <c r="P79" s="10"/>
      <c r="Q79" s="24"/>
      <c r="R79" s="12"/>
      <c r="S79" s="10"/>
      <c r="T79" s="9" t="s">
        <v>38</v>
      </c>
      <c r="U79" s="24"/>
      <c r="V79" s="9"/>
    </row>
    <row r="80" spans="1:22" ht="150">
      <c r="A80" s="8">
        <v>35</v>
      </c>
      <c r="B80" s="9" t="s">
        <v>192</v>
      </c>
      <c r="C80" s="9"/>
      <c r="D80" s="9" t="s">
        <v>237</v>
      </c>
      <c r="E80" s="9" t="s">
        <v>238</v>
      </c>
      <c r="F80" s="21" t="s">
        <v>122</v>
      </c>
      <c r="G80" s="24"/>
      <c r="H80" s="10">
        <f t="shared" si="2"/>
        <v>70000</v>
      </c>
      <c r="I80" s="24"/>
      <c r="J80" s="24"/>
      <c r="K80" s="12" t="s">
        <v>131</v>
      </c>
      <c r="L80" s="12" t="s">
        <v>125</v>
      </c>
      <c r="M80" s="10">
        <v>70000</v>
      </c>
      <c r="N80" s="24"/>
      <c r="O80" s="24"/>
      <c r="P80" s="10"/>
      <c r="Q80" s="24"/>
      <c r="R80" s="12"/>
      <c r="S80" s="10"/>
      <c r="T80" s="9" t="s">
        <v>38</v>
      </c>
      <c r="U80" s="24"/>
      <c r="V80" s="9" t="s">
        <v>239</v>
      </c>
    </row>
    <row r="81" spans="1:22" ht="24" customHeight="1">
      <c r="A81" s="26"/>
      <c r="B81" s="1435" t="s">
        <v>98</v>
      </c>
      <c r="C81" s="1435"/>
      <c r="D81" s="1435"/>
      <c r="E81" s="1435"/>
      <c r="F81" s="1435"/>
      <c r="G81" s="26"/>
      <c r="H81" s="27">
        <f>SUM(H46:H80)</f>
        <v>23864596</v>
      </c>
      <c r="I81" s="28"/>
      <c r="J81" s="28"/>
      <c r="K81" s="28"/>
      <c r="L81" s="28"/>
      <c r="M81" s="27">
        <f>SUM(M46:M80)</f>
        <v>23864596</v>
      </c>
      <c r="N81" s="29"/>
      <c r="O81" s="29"/>
      <c r="P81" s="30">
        <f>SUM(P46:P80)</f>
        <v>0</v>
      </c>
      <c r="Q81" s="29"/>
      <c r="R81" s="31"/>
      <c r="S81" s="32">
        <f>SUM(S46:S80)</f>
        <v>0</v>
      </c>
      <c r="T81" s="26"/>
      <c r="U81" s="26"/>
      <c r="V81" s="26"/>
    </row>
    <row r="82" spans="1:22" ht="42.75" customHeight="1">
      <c r="A82" s="1436" t="s">
        <v>240</v>
      </c>
      <c r="B82" s="1437"/>
      <c r="C82" s="1437"/>
      <c r="D82" s="1437"/>
      <c r="E82" s="1437"/>
      <c r="F82" s="1437"/>
      <c r="G82" s="1437"/>
      <c r="H82" s="1437"/>
      <c r="I82" s="1437"/>
      <c r="J82" s="1437"/>
      <c r="K82" s="1437"/>
      <c r="L82" s="1437"/>
      <c r="M82" s="1437"/>
      <c r="N82" s="1437"/>
      <c r="O82" s="1437"/>
      <c r="P82" s="1437"/>
      <c r="Q82" s="1437"/>
      <c r="R82" s="1437"/>
      <c r="S82" s="1437"/>
      <c r="T82" s="1437"/>
      <c r="U82" s="1437"/>
      <c r="V82" s="1438"/>
    </row>
    <row r="83" spans="1:22" ht="70.5" customHeight="1">
      <c r="A83" s="33">
        <v>1</v>
      </c>
      <c r="B83" s="34" t="s">
        <v>31</v>
      </c>
      <c r="C83" s="34" t="s">
        <v>32</v>
      </c>
      <c r="D83" s="35" t="s">
        <v>241</v>
      </c>
      <c r="E83" s="5" t="s">
        <v>242</v>
      </c>
      <c r="F83" s="36" t="s">
        <v>122</v>
      </c>
      <c r="G83" s="37">
        <v>855000</v>
      </c>
      <c r="H83" s="37">
        <v>45000</v>
      </c>
      <c r="I83" s="26"/>
      <c r="J83" s="26"/>
      <c r="K83" s="26"/>
      <c r="L83" s="26"/>
      <c r="M83" s="26"/>
      <c r="N83" s="38" t="s">
        <v>36</v>
      </c>
      <c r="O83" s="38" t="s">
        <v>243</v>
      </c>
      <c r="P83" s="37">
        <v>900000</v>
      </c>
      <c r="Q83" s="26"/>
      <c r="R83" s="26"/>
      <c r="S83" s="37">
        <v>774160</v>
      </c>
      <c r="T83" s="39" t="s">
        <v>38</v>
      </c>
      <c r="U83" s="26"/>
      <c r="V83" s="40" t="s">
        <v>244</v>
      </c>
    </row>
    <row r="84" spans="1:22" ht="66.75" customHeight="1">
      <c r="A84" s="33">
        <v>2</v>
      </c>
      <c r="B84" s="34" t="s">
        <v>31</v>
      </c>
      <c r="C84" s="34" t="s">
        <v>32</v>
      </c>
      <c r="D84" s="41" t="s">
        <v>245</v>
      </c>
      <c r="E84" s="5" t="s">
        <v>246</v>
      </c>
      <c r="F84" s="36" t="s">
        <v>122</v>
      </c>
      <c r="G84" s="37"/>
      <c r="H84" s="37"/>
      <c r="I84" s="42"/>
      <c r="J84" s="26"/>
      <c r="K84" s="26"/>
      <c r="L84" s="26"/>
      <c r="M84" s="26"/>
      <c r="N84" s="38" t="s">
        <v>36</v>
      </c>
      <c r="O84" s="38" t="s">
        <v>74</v>
      </c>
      <c r="P84" s="37">
        <v>250000</v>
      </c>
      <c r="Q84" s="26"/>
      <c r="R84" s="26"/>
      <c r="S84" s="37">
        <v>323240</v>
      </c>
      <c r="T84" s="39" t="s">
        <v>38</v>
      </c>
      <c r="U84" s="26"/>
      <c r="V84" s="43"/>
    </row>
    <row r="85" spans="1:22" ht="45">
      <c r="A85" s="33">
        <v>3</v>
      </c>
      <c r="B85" s="34" t="s">
        <v>31</v>
      </c>
      <c r="C85" s="34" t="s">
        <v>32</v>
      </c>
      <c r="D85" s="44" t="s">
        <v>247</v>
      </c>
      <c r="E85" s="5" t="s">
        <v>248</v>
      </c>
      <c r="F85" s="36" t="s">
        <v>122</v>
      </c>
      <c r="G85" s="42">
        <v>0</v>
      </c>
      <c r="H85" s="42">
        <v>0</v>
      </c>
      <c r="I85" s="42"/>
      <c r="J85" s="26"/>
      <c r="K85" s="26"/>
      <c r="L85" s="26"/>
      <c r="M85" s="26"/>
      <c r="N85" s="45"/>
      <c r="O85" s="45"/>
      <c r="P85" s="46">
        <v>0</v>
      </c>
      <c r="Q85" s="24"/>
      <c r="R85" s="24"/>
      <c r="S85" s="46"/>
      <c r="T85" s="47" t="s">
        <v>38</v>
      </c>
      <c r="U85" s="24"/>
      <c r="V85" s="24"/>
    </row>
    <row r="86" spans="1:22" ht="60">
      <c r="A86" s="33">
        <v>4</v>
      </c>
      <c r="B86" s="34" t="s">
        <v>54</v>
      </c>
      <c r="C86" s="34" t="s">
        <v>55</v>
      </c>
      <c r="D86" s="44" t="s">
        <v>249</v>
      </c>
      <c r="E86" s="5" t="s">
        <v>250</v>
      </c>
      <c r="F86" s="36" t="s">
        <v>122</v>
      </c>
      <c r="G86" s="42">
        <v>0</v>
      </c>
      <c r="H86" s="42">
        <v>0</v>
      </c>
      <c r="I86" s="42"/>
      <c r="J86" s="26"/>
      <c r="K86" s="26"/>
      <c r="L86" s="26"/>
      <c r="M86" s="26"/>
      <c r="N86" s="45"/>
      <c r="O86" s="45"/>
      <c r="P86" s="46">
        <v>0</v>
      </c>
      <c r="Q86" s="24"/>
      <c r="R86" s="24"/>
      <c r="S86" s="46"/>
      <c r="T86" s="47" t="s">
        <v>38</v>
      </c>
      <c r="U86" s="24"/>
      <c r="V86" s="24"/>
    </row>
    <row r="87" spans="1:22" ht="105">
      <c r="A87" s="33">
        <v>5</v>
      </c>
      <c r="B87" s="34" t="s">
        <v>31</v>
      </c>
      <c r="C87" s="34" t="s">
        <v>32</v>
      </c>
      <c r="D87" s="41" t="s">
        <v>251</v>
      </c>
      <c r="E87" s="5" t="s">
        <v>252</v>
      </c>
      <c r="F87" s="36" t="s">
        <v>122</v>
      </c>
      <c r="G87" s="37">
        <v>475000</v>
      </c>
      <c r="H87" s="37">
        <v>25000</v>
      </c>
      <c r="I87" s="42"/>
      <c r="J87" s="26"/>
      <c r="K87" s="26"/>
      <c r="L87" s="26"/>
      <c r="M87" s="26"/>
      <c r="N87" s="38" t="s">
        <v>36</v>
      </c>
      <c r="O87" s="38" t="s">
        <v>78</v>
      </c>
      <c r="P87" s="37">
        <v>500000</v>
      </c>
      <c r="Q87" s="43"/>
      <c r="R87" s="43"/>
      <c r="S87" s="37">
        <v>1340580</v>
      </c>
      <c r="T87" s="40" t="s">
        <v>38</v>
      </c>
      <c r="U87" s="43"/>
      <c r="V87" s="40" t="s">
        <v>244</v>
      </c>
    </row>
    <row r="88" spans="1:22" ht="61.5" customHeight="1">
      <c r="A88" s="33">
        <v>6</v>
      </c>
      <c r="B88" s="34" t="s">
        <v>31</v>
      </c>
      <c r="C88" s="34" t="s">
        <v>32</v>
      </c>
      <c r="D88" s="35" t="s">
        <v>253</v>
      </c>
      <c r="E88" s="5" t="s">
        <v>254</v>
      </c>
      <c r="F88" s="36" t="s">
        <v>122</v>
      </c>
      <c r="G88" s="37">
        <v>475000</v>
      </c>
      <c r="H88" s="37">
        <v>25000</v>
      </c>
      <c r="I88" s="42"/>
      <c r="J88" s="26"/>
      <c r="K88" s="26"/>
      <c r="L88" s="26"/>
      <c r="M88" s="26"/>
      <c r="N88" s="38" t="s">
        <v>36</v>
      </c>
      <c r="O88" s="38" t="s">
        <v>78</v>
      </c>
      <c r="P88" s="37">
        <v>500000</v>
      </c>
      <c r="Q88" s="43"/>
      <c r="R88" s="43"/>
      <c r="S88" s="37">
        <v>672000</v>
      </c>
      <c r="T88" s="40" t="s">
        <v>38</v>
      </c>
      <c r="U88" s="43"/>
      <c r="V88" s="40" t="s">
        <v>244</v>
      </c>
    </row>
    <row r="89" spans="1:22" ht="120">
      <c r="A89" s="33">
        <v>7</v>
      </c>
      <c r="B89" s="34" t="s">
        <v>31</v>
      </c>
      <c r="C89" s="34" t="s">
        <v>32</v>
      </c>
      <c r="D89" s="48" t="s">
        <v>255</v>
      </c>
      <c r="E89" s="5" t="s">
        <v>256</v>
      </c>
      <c r="F89" s="36" t="s">
        <v>122</v>
      </c>
      <c r="G89" s="42">
        <v>0</v>
      </c>
      <c r="H89" s="42">
        <v>0</v>
      </c>
      <c r="I89" s="42"/>
      <c r="J89" s="26"/>
      <c r="K89" s="26"/>
      <c r="L89" s="26"/>
      <c r="M89" s="26"/>
      <c r="N89" s="45"/>
      <c r="O89" s="45"/>
      <c r="P89" s="46">
        <v>0</v>
      </c>
      <c r="Q89" s="24"/>
      <c r="R89" s="24"/>
      <c r="S89" s="46"/>
      <c r="T89" s="47" t="s">
        <v>38</v>
      </c>
      <c r="U89" s="24"/>
      <c r="V89" s="24"/>
    </row>
    <row r="90" spans="1:22" ht="135">
      <c r="A90" s="33">
        <v>8</v>
      </c>
      <c r="B90" s="34" t="s">
        <v>31</v>
      </c>
      <c r="C90" s="34" t="s">
        <v>32</v>
      </c>
      <c r="D90" s="49" t="s">
        <v>257</v>
      </c>
      <c r="E90" s="5" t="s">
        <v>246</v>
      </c>
      <c r="F90" s="36" t="s">
        <v>122</v>
      </c>
      <c r="G90" s="37">
        <v>570000</v>
      </c>
      <c r="H90" s="37">
        <v>30000</v>
      </c>
      <c r="I90" s="42"/>
      <c r="J90" s="26"/>
      <c r="K90" s="26"/>
      <c r="L90" s="26"/>
      <c r="M90" s="26"/>
      <c r="N90" s="38" t="s">
        <v>36</v>
      </c>
      <c r="O90" s="38" t="s">
        <v>78</v>
      </c>
      <c r="P90" s="37">
        <v>600000</v>
      </c>
      <c r="Q90" s="43"/>
      <c r="R90" s="43"/>
      <c r="S90" s="37">
        <v>522606</v>
      </c>
      <c r="T90" s="40" t="s">
        <v>38</v>
      </c>
      <c r="U90" s="43"/>
      <c r="V90" s="40" t="s">
        <v>244</v>
      </c>
    </row>
    <row r="91" spans="1:22" ht="60">
      <c r="A91" s="33">
        <v>9</v>
      </c>
      <c r="B91" s="34" t="s">
        <v>31</v>
      </c>
      <c r="C91" s="34" t="s">
        <v>32</v>
      </c>
      <c r="D91" s="35" t="s">
        <v>258</v>
      </c>
      <c r="E91" s="5" t="s">
        <v>259</v>
      </c>
      <c r="F91" s="36" t="s">
        <v>122</v>
      </c>
      <c r="G91" s="37">
        <v>76000</v>
      </c>
      <c r="H91" s="37">
        <v>4000</v>
      </c>
      <c r="I91" s="42"/>
      <c r="J91" s="26"/>
      <c r="K91" s="26"/>
      <c r="L91" s="26"/>
      <c r="M91" s="26"/>
      <c r="N91" s="38" t="s">
        <v>36</v>
      </c>
      <c r="O91" s="38" t="s">
        <v>74</v>
      </c>
      <c r="P91" s="37">
        <v>80000</v>
      </c>
      <c r="Q91" s="43"/>
      <c r="R91" s="43"/>
      <c r="S91" s="37"/>
      <c r="T91" s="40" t="s">
        <v>38</v>
      </c>
      <c r="U91" s="43"/>
      <c r="V91" s="43"/>
    </row>
    <row r="92" spans="1:22" ht="90">
      <c r="A92" s="33">
        <v>10</v>
      </c>
      <c r="B92" s="26"/>
      <c r="C92" s="26"/>
      <c r="D92" s="50" t="s">
        <v>260</v>
      </c>
      <c r="E92" s="5" t="s">
        <v>261</v>
      </c>
      <c r="F92" s="36" t="s">
        <v>122</v>
      </c>
      <c r="G92" s="42">
        <v>0</v>
      </c>
      <c r="H92" s="42">
        <v>0</v>
      </c>
      <c r="I92" s="42"/>
      <c r="J92" s="26"/>
      <c r="K92" s="26"/>
      <c r="L92" s="26"/>
      <c r="M92" s="26"/>
      <c r="N92" s="45"/>
      <c r="O92" s="45"/>
      <c r="P92" s="46">
        <v>0</v>
      </c>
      <c r="Q92" s="24"/>
      <c r="R92" s="24"/>
      <c r="S92" s="46"/>
      <c r="T92" s="47" t="s">
        <v>38</v>
      </c>
      <c r="U92" s="24"/>
      <c r="V92" s="24"/>
    </row>
    <row r="93" spans="1:22" ht="75">
      <c r="A93" s="33">
        <v>11</v>
      </c>
      <c r="B93" s="34" t="s">
        <v>31</v>
      </c>
      <c r="C93" s="34" t="s">
        <v>32</v>
      </c>
      <c r="D93" s="41" t="s">
        <v>262</v>
      </c>
      <c r="E93" s="5" t="s">
        <v>259</v>
      </c>
      <c r="F93" s="36" t="s">
        <v>122</v>
      </c>
      <c r="G93" s="37">
        <v>380000</v>
      </c>
      <c r="H93" s="37">
        <v>20000</v>
      </c>
      <c r="I93" s="26"/>
      <c r="J93" s="26"/>
      <c r="K93" s="26"/>
      <c r="L93" s="26"/>
      <c r="M93" s="26"/>
      <c r="N93" s="38" t="s">
        <v>36</v>
      </c>
      <c r="O93" s="38" t="s">
        <v>74</v>
      </c>
      <c r="P93" s="37">
        <v>400000</v>
      </c>
      <c r="Q93" s="43"/>
      <c r="R93" s="43"/>
      <c r="S93" s="37">
        <v>455022</v>
      </c>
      <c r="T93" s="40" t="s">
        <v>38</v>
      </c>
      <c r="U93" s="43"/>
      <c r="V93" s="40" t="s">
        <v>244</v>
      </c>
    </row>
    <row r="94" spans="1:22" ht="90">
      <c r="A94" s="33">
        <v>12</v>
      </c>
      <c r="B94" s="34" t="s">
        <v>31</v>
      </c>
      <c r="C94" s="34" t="s">
        <v>32</v>
      </c>
      <c r="D94" s="51" t="s">
        <v>263</v>
      </c>
      <c r="E94" s="5" t="s">
        <v>264</v>
      </c>
      <c r="F94" s="36" t="s">
        <v>122</v>
      </c>
      <c r="G94" s="42">
        <v>0</v>
      </c>
      <c r="H94" s="42">
        <v>0</v>
      </c>
      <c r="I94" s="26"/>
      <c r="J94" s="26"/>
      <c r="K94" s="26"/>
      <c r="L94" s="26"/>
      <c r="M94" s="26"/>
      <c r="N94" s="45"/>
      <c r="O94" s="45"/>
      <c r="P94" s="46">
        <v>0</v>
      </c>
      <c r="Q94" s="24"/>
      <c r="R94" s="24"/>
      <c r="S94" s="46"/>
      <c r="T94" s="47" t="s">
        <v>38</v>
      </c>
      <c r="U94" s="24"/>
      <c r="V94" s="24"/>
    </row>
    <row r="95" spans="1:22" ht="75">
      <c r="A95" s="33">
        <v>13</v>
      </c>
      <c r="B95" s="34" t="s">
        <v>31</v>
      </c>
      <c r="C95" s="34" t="s">
        <v>32</v>
      </c>
      <c r="D95" s="48" t="s">
        <v>265</v>
      </c>
      <c r="E95" s="5" t="s">
        <v>246</v>
      </c>
      <c r="F95" s="36" t="s">
        <v>122</v>
      </c>
      <c r="G95" s="42">
        <v>0</v>
      </c>
      <c r="H95" s="42">
        <v>0</v>
      </c>
      <c r="I95" s="26"/>
      <c r="J95" s="26"/>
      <c r="K95" s="26"/>
      <c r="L95" s="26"/>
      <c r="M95" s="26"/>
      <c r="N95" s="45"/>
      <c r="O95" s="45"/>
      <c r="P95" s="46">
        <v>0</v>
      </c>
      <c r="Q95" s="24"/>
      <c r="R95" s="24"/>
      <c r="S95" s="46"/>
      <c r="T95" s="47" t="s">
        <v>38</v>
      </c>
      <c r="U95" s="24"/>
      <c r="V95" s="24"/>
    </row>
    <row r="96" spans="1:22" ht="66" customHeight="1">
      <c r="A96" s="33">
        <v>14</v>
      </c>
      <c r="B96" s="26"/>
      <c r="C96" s="26"/>
      <c r="D96" s="44" t="s">
        <v>266</v>
      </c>
      <c r="E96" s="5" t="s">
        <v>267</v>
      </c>
      <c r="F96" s="36" t="s">
        <v>122</v>
      </c>
      <c r="G96" s="42">
        <v>0</v>
      </c>
      <c r="H96" s="42">
        <v>0</v>
      </c>
      <c r="I96" s="26"/>
      <c r="J96" s="26"/>
      <c r="K96" s="26"/>
      <c r="L96" s="26"/>
      <c r="M96" s="26"/>
      <c r="N96" s="45"/>
      <c r="O96" s="45"/>
      <c r="P96" s="46">
        <v>0</v>
      </c>
      <c r="Q96" s="24"/>
      <c r="R96" s="24"/>
      <c r="S96" s="46"/>
      <c r="T96" s="47" t="s">
        <v>38</v>
      </c>
      <c r="U96" s="24"/>
      <c r="V96" s="24"/>
    </row>
    <row r="97" spans="1:22" ht="60">
      <c r="A97" s="33">
        <v>15</v>
      </c>
      <c r="B97" s="34" t="s">
        <v>54</v>
      </c>
      <c r="C97" s="34" t="s">
        <v>55</v>
      </c>
      <c r="D97" s="44" t="s">
        <v>268</v>
      </c>
      <c r="E97" s="5" t="s">
        <v>269</v>
      </c>
      <c r="F97" s="36" t="s">
        <v>122</v>
      </c>
      <c r="G97" s="42">
        <v>0</v>
      </c>
      <c r="H97" s="42">
        <v>0</v>
      </c>
      <c r="I97" s="26"/>
      <c r="J97" s="26"/>
      <c r="K97" s="26"/>
      <c r="L97" s="26"/>
      <c r="M97" s="26"/>
      <c r="N97" s="45"/>
      <c r="O97" s="45"/>
      <c r="P97" s="46">
        <v>0</v>
      </c>
      <c r="Q97" s="24"/>
      <c r="R97" s="24"/>
      <c r="S97" s="46"/>
      <c r="T97" s="47" t="s">
        <v>38</v>
      </c>
      <c r="U97" s="24"/>
      <c r="V97" s="24"/>
    </row>
    <row r="98" spans="1:22" ht="60">
      <c r="A98" s="33">
        <v>16</v>
      </c>
      <c r="B98" s="34" t="s">
        <v>54</v>
      </c>
      <c r="C98" s="34" t="s">
        <v>55</v>
      </c>
      <c r="D98" s="44" t="s">
        <v>270</v>
      </c>
      <c r="E98" s="5" t="s">
        <v>271</v>
      </c>
      <c r="F98" s="36" t="s">
        <v>122</v>
      </c>
      <c r="G98" s="42">
        <v>0</v>
      </c>
      <c r="H98" s="42">
        <v>0</v>
      </c>
      <c r="I98" s="26"/>
      <c r="J98" s="26"/>
      <c r="K98" s="26"/>
      <c r="L98" s="26"/>
      <c r="M98" s="26"/>
      <c r="N98" s="45"/>
      <c r="O98" s="45"/>
      <c r="P98" s="46">
        <v>0</v>
      </c>
      <c r="Q98" s="24"/>
      <c r="R98" s="24"/>
      <c r="S98" s="46"/>
      <c r="T98" s="47" t="s">
        <v>38</v>
      </c>
      <c r="U98" s="24"/>
      <c r="V98" s="24"/>
    </row>
    <row r="99" spans="1:22" ht="45">
      <c r="A99" s="33">
        <v>17</v>
      </c>
      <c r="B99" s="34" t="s">
        <v>31</v>
      </c>
      <c r="C99" s="34" t="s">
        <v>32</v>
      </c>
      <c r="D99" s="49" t="s">
        <v>104</v>
      </c>
      <c r="E99" s="5" t="s">
        <v>272</v>
      </c>
      <c r="F99" s="36" t="s">
        <v>122</v>
      </c>
      <c r="G99" s="37">
        <v>270750</v>
      </c>
      <c r="H99" s="37">
        <v>14250</v>
      </c>
      <c r="I99" s="26"/>
      <c r="J99" s="26"/>
      <c r="K99" s="26"/>
      <c r="L99" s="26"/>
      <c r="M99" s="26"/>
      <c r="N99" s="38" t="s">
        <v>36</v>
      </c>
      <c r="O99" s="38" t="s">
        <v>74</v>
      </c>
      <c r="P99" s="37">
        <v>285000</v>
      </c>
      <c r="Q99" s="43"/>
      <c r="R99" s="43"/>
      <c r="S99" s="37">
        <v>726000</v>
      </c>
      <c r="T99" s="40" t="s">
        <v>38</v>
      </c>
      <c r="U99" s="43"/>
      <c r="V99" s="40" t="s">
        <v>244</v>
      </c>
    </row>
    <row r="100" spans="1:22" ht="75">
      <c r="A100" s="33">
        <v>18</v>
      </c>
      <c r="B100" s="34" t="s">
        <v>31</v>
      </c>
      <c r="C100" s="34" t="s">
        <v>32</v>
      </c>
      <c r="D100" s="51" t="s">
        <v>108</v>
      </c>
      <c r="E100" s="5" t="s">
        <v>246</v>
      </c>
      <c r="F100" s="36" t="s">
        <v>122</v>
      </c>
      <c r="G100" s="42">
        <v>0</v>
      </c>
      <c r="H100" s="42">
        <v>0</v>
      </c>
      <c r="I100" s="26"/>
      <c r="J100" s="26"/>
      <c r="K100" s="26"/>
      <c r="L100" s="26"/>
      <c r="M100" s="26"/>
      <c r="N100" s="45"/>
      <c r="O100" s="45"/>
      <c r="P100" s="46">
        <v>0</v>
      </c>
      <c r="Q100" s="24"/>
      <c r="R100" s="24"/>
      <c r="S100" s="46"/>
      <c r="T100" s="47" t="s">
        <v>38</v>
      </c>
      <c r="U100" s="24"/>
      <c r="V100" s="24"/>
    </row>
    <row r="101" spans="1:22" ht="90">
      <c r="A101" s="33">
        <v>19</v>
      </c>
      <c r="B101" s="34" t="s">
        <v>31</v>
      </c>
      <c r="C101" s="34" t="s">
        <v>32</v>
      </c>
      <c r="D101" s="44" t="s">
        <v>273</v>
      </c>
      <c r="E101" s="5" t="s">
        <v>274</v>
      </c>
      <c r="F101" s="36" t="s">
        <v>122</v>
      </c>
      <c r="G101" s="42">
        <v>0</v>
      </c>
      <c r="H101" s="42">
        <v>0</v>
      </c>
      <c r="I101" s="26"/>
      <c r="J101" s="26"/>
      <c r="K101" s="26"/>
      <c r="L101" s="26"/>
      <c r="M101" s="26"/>
      <c r="N101" s="45"/>
      <c r="O101" s="45"/>
      <c r="P101" s="46">
        <v>0</v>
      </c>
      <c r="Q101" s="24"/>
      <c r="R101" s="24"/>
      <c r="S101" s="46"/>
      <c r="T101" s="47" t="s">
        <v>38</v>
      </c>
      <c r="U101" s="24"/>
      <c r="V101" s="24"/>
    </row>
    <row r="102" spans="1:22" ht="93.75" customHeight="1">
      <c r="A102" s="33">
        <v>20</v>
      </c>
      <c r="B102" s="34" t="s">
        <v>31</v>
      </c>
      <c r="C102" s="34" t="s">
        <v>32</v>
      </c>
      <c r="D102" s="35" t="s">
        <v>275</v>
      </c>
      <c r="E102" s="5" t="s">
        <v>242</v>
      </c>
      <c r="F102" s="36" t="s">
        <v>122</v>
      </c>
      <c r="G102" s="37"/>
      <c r="H102" s="37"/>
      <c r="I102" s="26"/>
      <c r="J102" s="26"/>
      <c r="K102" s="26"/>
      <c r="L102" s="26"/>
      <c r="M102" s="26"/>
      <c r="N102" s="38" t="s">
        <v>36</v>
      </c>
      <c r="O102" s="38" t="s">
        <v>74</v>
      </c>
      <c r="P102" s="37">
        <v>500000</v>
      </c>
      <c r="Q102" s="43"/>
      <c r="R102" s="43"/>
      <c r="S102" s="37"/>
      <c r="T102" s="40" t="s">
        <v>38</v>
      </c>
      <c r="U102" s="43"/>
      <c r="V102" s="40" t="s">
        <v>244</v>
      </c>
    </row>
    <row r="103" spans="1:22" ht="165">
      <c r="A103" s="33">
        <v>21</v>
      </c>
      <c r="B103" s="34" t="s">
        <v>48</v>
      </c>
      <c r="C103" s="34" t="s">
        <v>68</v>
      </c>
      <c r="D103" s="41" t="s">
        <v>276</v>
      </c>
      <c r="E103" s="5" t="s">
        <v>277</v>
      </c>
      <c r="F103" s="36" t="s">
        <v>122</v>
      </c>
      <c r="G103" s="37">
        <v>1288636</v>
      </c>
      <c r="H103" s="37"/>
      <c r="I103" s="26"/>
      <c r="J103" s="26"/>
      <c r="K103" s="26"/>
      <c r="L103" s="26"/>
      <c r="M103" s="26"/>
      <c r="N103" s="38" t="s">
        <v>36</v>
      </c>
      <c r="O103" s="38" t="s">
        <v>78</v>
      </c>
      <c r="P103" s="37">
        <v>900000</v>
      </c>
      <c r="Q103" s="43"/>
      <c r="R103" s="43"/>
      <c r="S103" s="37"/>
      <c r="T103" s="40" t="s">
        <v>38</v>
      </c>
      <c r="U103" s="43"/>
      <c r="V103" s="43"/>
    </row>
    <row r="104" spans="1:22" ht="300.75" customHeight="1">
      <c r="A104" s="33">
        <v>22</v>
      </c>
      <c r="B104" s="34" t="s">
        <v>31</v>
      </c>
      <c r="C104" s="34" t="s">
        <v>32</v>
      </c>
      <c r="D104" s="51" t="s">
        <v>278</v>
      </c>
      <c r="E104" s="5" t="s">
        <v>279</v>
      </c>
      <c r="F104" s="36" t="s">
        <v>122</v>
      </c>
      <c r="G104" s="42">
        <v>0</v>
      </c>
      <c r="H104" s="42">
        <v>0</v>
      </c>
      <c r="I104" s="26"/>
      <c r="J104" s="26"/>
      <c r="K104" s="26"/>
      <c r="L104" s="26"/>
      <c r="M104" s="26"/>
      <c r="N104" s="45"/>
      <c r="O104" s="45"/>
      <c r="P104" s="46">
        <v>0</v>
      </c>
      <c r="Q104" s="24"/>
      <c r="R104" s="24"/>
      <c r="S104" s="46"/>
      <c r="T104" s="47" t="s">
        <v>38</v>
      </c>
      <c r="U104" s="24"/>
      <c r="V104" s="24"/>
    </row>
    <row r="105" spans="1:22" ht="51" customHeight="1">
      <c r="A105" s="33">
        <v>23</v>
      </c>
      <c r="B105" s="34" t="s">
        <v>31</v>
      </c>
      <c r="C105" s="34" t="s">
        <v>32</v>
      </c>
      <c r="D105" s="51" t="s">
        <v>280</v>
      </c>
      <c r="E105" s="5" t="s">
        <v>281</v>
      </c>
      <c r="F105" s="36" t="s">
        <v>122</v>
      </c>
      <c r="G105" s="42">
        <v>0</v>
      </c>
      <c r="H105" s="42">
        <v>0</v>
      </c>
      <c r="I105" s="26"/>
      <c r="J105" s="26"/>
      <c r="K105" s="26"/>
      <c r="L105" s="26"/>
      <c r="M105" s="26"/>
      <c r="N105" s="45"/>
      <c r="O105" s="45"/>
      <c r="P105" s="46">
        <v>0</v>
      </c>
      <c r="Q105" s="24"/>
      <c r="R105" s="24"/>
      <c r="S105" s="46"/>
      <c r="T105" s="47" t="s">
        <v>38</v>
      </c>
      <c r="U105" s="24"/>
      <c r="V105" s="24"/>
    </row>
    <row r="106" spans="1:22" ht="108.75" customHeight="1">
      <c r="A106" s="33">
        <v>24</v>
      </c>
      <c r="B106" s="34" t="s">
        <v>31</v>
      </c>
      <c r="C106" s="34" t="s">
        <v>32</v>
      </c>
      <c r="D106" s="41" t="s">
        <v>282</v>
      </c>
      <c r="E106" s="5" t="s">
        <v>283</v>
      </c>
      <c r="F106" s="36" t="s">
        <v>122</v>
      </c>
      <c r="G106" s="37"/>
      <c r="H106" s="37"/>
      <c r="I106" s="26"/>
      <c r="J106" s="26"/>
      <c r="K106" s="26"/>
      <c r="L106" s="26"/>
      <c r="M106" s="26"/>
      <c r="N106" s="38" t="s">
        <v>36</v>
      </c>
      <c r="O106" s="38" t="s">
        <v>74</v>
      </c>
      <c r="P106" s="37">
        <v>200000</v>
      </c>
      <c r="Q106" s="43"/>
      <c r="R106" s="43"/>
      <c r="S106" s="37"/>
      <c r="T106" s="40" t="s">
        <v>38</v>
      </c>
      <c r="U106" s="43"/>
      <c r="V106" s="43"/>
    </row>
    <row r="107" spans="1:22" ht="98.25" customHeight="1">
      <c r="A107" s="33">
        <v>25</v>
      </c>
      <c r="B107" s="34" t="s">
        <v>31</v>
      </c>
      <c r="C107" s="34" t="s">
        <v>32</v>
      </c>
      <c r="D107" s="41" t="s">
        <v>284</v>
      </c>
      <c r="E107" s="5" t="s">
        <v>285</v>
      </c>
      <c r="F107" s="36" t="s">
        <v>122</v>
      </c>
      <c r="G107" s="37"/>
      <c r="H107" s="37"/>
      <c r="I107" s="26"/>
      <c r="J107" s="26"/>
      <c r="K107" s="26"/>
      <c r="L107" s="26"/>
      <c r="M107" s="26"/>
      <c r="N107" s="38" t="s">
        <v>36</v>
      </c>
      <c r="O107" s="38" t="s">
        <v>74</v>
      </c>
      <c r="P107" s="37">
        <v>500000</v>
      </c>
      <c r="Q107" s="43"/>
      <c r="R107" s="43"/>
      <c r="S107" s="37"/>
      <c r="T107" s="40" t="s">
        <v>38</v>
      </c>
      <c r="U107" s="43"/>
      <c r="V107" s="43"/>
    </row>
    <row r="108" spans="1:22" ht="65.25" customHeight="1">
      <c r="A108" s="33">
        <v>26</v>
      </c>
      <c r="B108" s="34" t="s">
        <v>31</v>
      </c>
      <c r="C108" s="34" t="s">
        <v>32</v>
      </c>
      <c r="D108" s="41" t="s">
        <v>286</v>
      </c>
      <c r="E108" s="5" t="s">
        <v>287</v>
      </c>
      <c r="F108" s="36" t="s">
        <v>122</v>
      </c>
      <c r="G108" s="37">
        <v>475000</v>
      </c>
      <c r="H108" s="37">
        <v>25000</v>
      </c>
      <c r="I108" s="26"/>
      <c r="J108" s="26"/>
      <c r="K108" s="26"/>
      <c r="L108" s="26"/>
      <c r="M108" s="26"/>
      <c r="N108" s="38" t="s">
        <v>36</v>
      </c>
      <c r="O108" s="38" t="s">
        <v>74</v>
      </c>
      <c r="P108" s="37">
        <v>500000</v>
      </c>
      <c r="Q108" s="43"/>
      <c r="R108" s="43"/>
      <c r="S108" s="37">
        <v>486030</v>
      </c>
      <c r="T108" s="40" t="s">
        <v>38</v>
      </c>
      <c r="U108" s="43"/>
      <c r="V108" s="40" t="s">
        <v>244</v>
      </c>
    </row>
    <row r="109" spans="1:22" ht="65.25" customHeight="1">
      <c r="A109" s="33">
        <v>27</v>
      </c>
      <c r="B109" s="34" t="s">
        <v>31</v>
      </c>
      <c r="C109" s="34" t="s">
        <v>32</v>
      </c>
      <c r="D109" s="41" t="s">
        <v>288</v>
      </c>
      <c r="E109" s="5" t="s">
        <v>289</v>
      </c>
      <c r="F109" s="36" t="s">
        <v>122</v>
      </c>
      <c r="G109" s="37"/>
      <c r="H109" s="37"/>
      <c r="I109" s="26"/>
      <c r="J109" s="26"/>
      <c r="K109" s="26"/>
      <c r="L109" s="26"/>
      <c r="M109" s="26"/>
      <c r="N109" s="38" t="s">
        <v>36</v>
      </c>
      <c r="O109" s="38" t="s">
        <v>74</v>
      </c>
      <c r="P109" s="37">
        <v>500000</v>
      </c>
      <c r="Q109" s="43"/>
      <c r="R109" s="43"/>
      <c r="S109" s="37"/>
      <c r="T109" s="40" t="s">
        <v>38</v>
      </c>
      <c r="U109" s="43"/>
      <c r="V109" s="43"/>
    </row>
    <row r="110" spans="1:22" ht="85.5" customHeight="1">
      <c r="A110" s="33">
        <v>28</v>
      </c>
      <c r="B110" s="34" t="s">
        <v>134</v>
      </c>
      <c r="C110" s="34" t="s">
        <v>135</v>
      </c>
      <c r="D110" s="41" t="s">
        <v>290</v>
      </c>
      <c r="E110" s="5" t="s">
        <v>291</v>
      </c>
      <c r="F110" s="36" t="s">
        <v>122</v>
      </c>
      <c r="G110" s="37">
        <v>75183</v>
      </c>
      <c r="H110" s="37">
        <v>3956</v>
      </c>
      <c r="I110" s="26"/>
      <c r="J110" s="26"/>
      <c r="K110" s="26"/>
      <c r="L110" s="26"/>
      <c r="M110" s="26"/>
      <c r="N110" s="38" t="s">
        <v>36</v>
      </c>
      <c r="O110" s="38" t="s">
        <v>74</v>
      </c>
      <c r="P110" s="37">
        <v>85000</v>
      </c>
      <c r="Q110" s="43"/>
      <c r="R110" s="43"/>
      <c r="S110" s="37"/>
      <c r="T110" s="40" t="s">
        <v>38</v>
      </c>
      <c r="U110" s="43"/>
      <c r="V110" s="43"/>
    </row>
    <row r="111" spans="1:22" ht="93.75" customHeight="1">
      <c r="A111" s="33">
        <v>29</v>
      </c>
      <c r="B111" s="34" t="s">
        <v>31</v>
      </c>
      <c r="C111" s="34" t="s">
        <v>32</v>
      </c>
      <c r="D111" s="41" t="s">
        <v>292</v>
      </c>
      <c r="E111" s="5" t="s">
        <v>293</v>
      </c>
      <c r="F111" s="36" t="s">
        <v>122</v>
      </c>
      <c r="G111" s="37">
        <v>285000</v>
      </c>
      <c r="H111" s="37">
        <v>15000</v>
      </c>
      <c r="I111" s="26"/>
      <c r="J111" s="26"/>
      <c r="K111" s="26"/>
      <c r="L111" s="26"/>
      <c r="M111" s="26"/>
      <c r="N111" s="38" t="s">
        <v>36</v>
      </c>
      <c r="O111" s="38" t="s">
        <v>74</v>
      </c>
      <c r="P111" s="37">
        <v>300000</v>
      </c>
      <c r="Q111" s="43"/>
      <c r="R111" s="43"/>
      <c r="S111" s="37">
        <v>231980</v>
      </c>
      <c r="T111" s="40" t="s">
        <v>38</v>
      </c>
      <c r="U111" s="43"/>
      <c r="V111" s="40" t="s">
        <v>244</v>
      </c>
    </row>
    <row r="112" spans="1:22" ht="93.75" customHeight="1">
      <c r="A112" s="33">
        <v>30</v>
      </c>
      <c r="B112" s="34" t="s">
        <v>31</v>
      </c>
      <c r="C112" s="34" t="s">
        <v>32</v>
      </c>
      <c r="D112" s="41" t="s">
        <v>294</v>
      </c>
      <c r="E112" s="5" t="s">
        <v>295</v>
      </c>
      <c r="F112" s="36" t="s">
        <v>122</v>
      </c>
      <c r="G112" s="37">
        <v>382429</v>
      </c>
      <c r="H112" s="37">
        <v>20125</v>
      </c>
      <c r="I112" s="26"/>
      <c r="J112" s="52"/>
      <c r="K112" s="26"/>
      <c r="L112" s="26"/>
      <c r="M112" s="26"/>
      <c r="N112" s="38" t="s">
        <v>36</v>
      </c>
      <c r="O112" s="38" t="s">
        <v>74</v>
      </c>
      <c r="P112" s="37">
        <v>552527</v>
      </c>
      <c r="Q112" s="43"/>
      <c r="R112" s="43"/>
      <c r="S112" s="37"/>
      <c r="T112" s="40" t="s">
        <v>38</v>
      </c>
      <c r="U112" s="43"/>
      <c r="V112" s="43"/>
    </row>
    <row r="113" spans="1:22" ht="93.75" customHeight="1">
      <c r="A113" s="33">
        <v>31</v>
      </c>
      <c r="B113" s="34" t="s">
        <v>60</v>
      </c>
      <c r="C113" s="34" t="s">
        <v>61</v>
      </c>
      <c r="D113" s="41" t="s">
        <v>296</v>
      </c>
      <c r="E113" s="5" t="s">
        <v>297</v>
      </c>
      <c r="F113" s="36" t="s">
        <v>122</v>
      </c>
      <c r="G113" s="37">
        <v>392909</v>
      </c>
      <c r="H113" s="37">
        <v>20399</v>
      </c>
      <c r="I113" s="52"/>
      <c r="J113" s="26"/>
      <c r="K113" s="26"/>
      <c r="L113" s="26"/>
      <c r="M113" s="26"/>
      <c r="N113" s="38" t="s">
        <v>36</v>
      </c>
      <c r="O113" s="38" t="s">
        <v>74</v>
      </c>
      <c r="P113" s="37">
        <v>445220</v>
      </c>
      <c r="Q113" s="43"/>
      <c r="R113" s="43"/>
      <c r="S113" s="37"/>
      <c r="T113" s="40" t="s">
        <v>38</v>
      </c>
      <c r="U113" s="43"/>
      <c r="V113" s="43"/>
    </row>
    <row r="114" spans="1:22" ht="93.75" customHeight="1">
      <c r="A114" s="33">
        <v>32</v>
      </c>
      <c r="B114" s="34" t="s">
        <v>60</v>
      </c>
      <c r="C114" s="34" t="s">
        <v>61</v>
      </c>
      <c r="D114" s="41" t="s">
        <v>298</v>
      </c>
      <c r="E114" s="5" t="s">
        <v>297</v>
      </c>
      <c r="F114" s="36" t="s">
        <v>122</v>
      </c>
      <c r="G114" s="37"/>
      <c r="H114" s="37"/>
      <c r="I114" s="26"/>
      <c r="J114" s="26"/>
      <c r="K114" s="26"/>
      <c r="L114" s="26"/>
      <c r="M114" s="26"/>
      <c r="N114" s="38" t="s">
        <v>36</v>
      </c>
      <c r="O114" s="38" t="s">
        <v>74</v>
      </c>
      <c r="P114" s="37">
        <v>300000</v>
      </c>
      <c r="Q114" s="43"/>
      <c r="R114" s="43"/>
      <c r="S114" s="37"/>
      <c r="T114" s="40" t="s">
        <v>38</v>
      </c>
      <c r="U114" s="43"/>
      <c r="V114" s="43"/>
    </row>
    <row r="115" spans="1:22" ht="93.75" customHeight="1">
      <c r="A115" s="33">
        <v>33</v>
      </c>
      <c r="B115" s="34" t="s">
        <v>31</v>
      </c>
      <c r="C115" s="34" t="s">
        <v>32</v>
      </c>
      <c r="D115" s="41" t="s">
        <v>299</v>
      </c>
      <c r="E115" s="5" t="s">
        <v>293</v>
      </c>
      <c r="F115" s="36" t="s">
        <v>122</v>
      </c>
      <c r="G115" s="37">
        <v>475000</v>
      </c>
      <c r="H115" s="37">
        <v>25000</v>
      </c>
      <c r="I115" s="26"/>
      <c r="J115" s="26"/>
      <c r="K115" s="26"/>
      <c r="L115" s="26"/>
      <c r="M115" s="26"/>
      <c r="N115" s="38" t="s">
        <v>36</v>
      </c>
      <c r="O115" s="38" t="s">
        <v>74</v>
      </c>
      <c r="P115" s="37">
        <v>500000</v>
      </c>
      <c r="Q115" s="43"/>
      <c r="R115" s="43"/>
      <c r="S115" s="37">
        <v>233287</v>
      </c>
      <c r="T115" s="40" t="s">
        <v>38</v>
      </c>
      <c r="U115" s="43"/>
      <c r="V115" s="40" t="s">
        <v>244</v>
      </c>
    </row>
    <row r="116" spans="1:22" ht="93.75" customHeight="1">
      <c r="A116" s="33">
        <v>34</v>
      </c>
      <c r="B116" s="34" t="s">
        <v>31</v>
      </c>
      <c r="C116" s="34" t="s">
        <v>32</v>
      </c>
      <c r="D116" s="41" t="s">
        <v>300</v>
      </c>
      <c r="E116" s="5" t="s">
        <v>301</v>
      </c>
      <c r="F116" s="36" t="s">
        <v>122</v>
      </c>
      <c r="G116" s="37">
        <v>380000</v>
      </c>
      <c r="H116" s="37">
        <v>20000</v>
      </c>
      <c r="I116" s="26"/>
      <c r="J116" s="26"/>
      <c r="K116" s="26"/>
      <c r="L116" s="26"/>
      <c r="M116" s="26"/>
      <c r="N116" s="38" t="s">
        <v>36</v>
      </c>
      <c r="O116" s="38" t="s">
        <v>74</v>
      </c>
      <c r="P116" s="37">
        <v>400000</v>
      </c>
      <c r="Q116" s="43"/>
      <c r="R116" s="43"/>
      <c r="S116" s="37">
        <v>335552</v>
      </c>
      <c r="T116" s="40" t="s">
        <v>38</v>
      </c>
      <c r="U116" s="43"/>
      <c r="V116" s="40" t="s">
        <v>244</v>
      </c>
    </row>
    <row r="117" spans="1:22" ht="97.5" customHeight="1">
      <c r="A117" s="33">
        <v>35</v>
      </c>
      <c r="B117" s="34" t="s">
        <v>31</v>
      </c>
      <c r="C117" s="34" t="s">
        <v>32</v>
      </c>
      <c r="D117" s="41" t="s">
        <v>302</v>
      </c>
      <c r="E117" s="5" t="s">
        <v>289</v>
      </c>
      <c r="F117" s="36" t="s">
        <v>122</v>
      </c>
      <c r="G117" s="37">
        <v>270750</v>
      </c>
      <c r="H117" s="37">
        <v>14250</v>
      </c>
      <c r="I117" s="26"/>
      <c r="J117" s="26"/>
      <c r="K117" s="26"/>
      <c r="L117" s="26"/>
      <c r="M117" s="26"/>
      <c r="N117" s="38" t="s">
        <v>36</v>
      </c>
      <c r="O117" s="38" t="s">
        <v>74</v>
      </c>
      <c r="P117" s="37">
        <v>285000</v>
      </c>
      <c r="Q117" s="43"/>
      <c r="R117" s="43"/>
      <c r="S117" s="37">
        <v>612520</v>
      </c>
      <c r="T117" s="40" t="s">
        <v>38</v>
      </c>
      <c r="U117" s="43"/>
      <c r="V117" s="40" t="s">
        <v>244</v>
      </c>
    </row>
    <row r="118" spans="1:22" ht="81" customHeight="1">
      <c r="A118" s="33">
        <v>36</v>
      </c>
      <c r="B118" s="34" t="s">
        <v>31</v>
      </c>
      <c r="C118" s="34" t="s">
        <v>32</v>
      </c>
      <c r="D118" s="41" t="s">
        <v>303</v>
      </c>
      <c r="E118" s="5" t="s">
        <v>304</v>
      </c>
      <c r="F118" s="36" t="s">
        <v>122</v>
      </c>
      <c r="G118" s="37">
        <v>365750</v>
      </c>
      <c r="H118" s="37">
        <v>19250</v>
      </c>
      <c r="I118" s="26"/>
      <c r="J118" s="26"/>
      <c r="K118" s="26"/>
      <c r="L118" s="26"/>
      <c r="M118" s="26"/>
      <c r="N118" s="38" t="s">
        <v>36</v>
      </c>
      <c r="O118" s="38" t="s">
        <v>74</v>
      </c>
      <c r="P118" s="37">
        <v>385000</v>
      </c>
      <c r="Q118" s="43"/>
      <c r="R118" s="43"/>
      <c r="S118" s="37">
        <v>199680</v>
      </c>
      <c r="T118" s="40" t="s">
        <v>38</v>
      </c>
      <c r="U118" s="43"/>
      <c r="V118" s="40" t="s">
        <v>244</v>
      </c>
    </row>
    <row r="119" spans="1:22" ht="81" customHeight="1">
      <c r="A119" s="33">
        <v>37</v>
      </c>
      <c r="B119" s="34" t="s">
        <v>31</v>
      </c>
      <c r="C119" s="34" t="s">
        <v>32</v>
      </c>
      <c r="D119" s="41" t="s">
        <v>305</v>
      </c>
      <c r="E119" s="5" t="s">
        <v>306</v>
      </c>
      <c r="F119" s="36" t="s">
        <v>122</v>
      </c>
      <c r="G119" s="37">
        <v>95000</v>
      </c>
      <c r="H119" s="37">
        <v>5000</v>
      </c>
      <c r="I119" s="26"/>
      <c r="J119" s="26"/>
      <c r="K119" s="26"/>
      <c r="L119" s="26"/>
      <c r="M119" s="26"/>
      <c r="N119" s="38" t="s">
        <v>36</v>
      </c>
      <c r="O119" s="38" t="s">
        <v>74</v>
      </c>
      <c r="P119" s="37">
        <v>100000</v>
      </c>
      <c r="Q119" s="43"/>
      <c r="R119" s="43"/>
      <c r="S119" s="37"/>
      <c r="T119" s="40" t="s">
        <v>38</v>
      </c>
      <c r="U119" s="43"/>
      <c r="V119" s="43"/>
    </row>
    <row r="120" spans="1:22" ht="81" customHeight="1">
      <c r="A120" s="33">
        <v>38</v>
      </c>
      <c r="B120" s="34" t="s">
        <v>31</v>
      </c>
      <c r="C120" s="34" t="s">
        <v>32</v>
      </c>
      <c r="D120" s="41" t="s">
        <v>307</v>
      </c>
      <c r="E120" s="5" t="s">
        <v>293</v>
      </c>
      <c r="F120" s="36" t="s">
        <v>122</v>
      </c>
      <c r="G120" s="37">
        <v>237500</v>
      </c>
      <c r="H120" s="37">
        <v>12500</v>
      </c>
      <c r="I120" s="26"/>
      <c r="J120" s="26"/>
      <c r="K120" s="26"/>
      <c r="L120" s="26"/>
      <c r="M120" s="26"/>
      <c r="N120" s="38" t="s">
        <v>36</v>
      </c>
      <c r="O120" s="38" t="s">
        <v>74</v>
      </c>
      <c r="P120" s="37">
        <v>250000</v>
      </c>
      <c r="Q120" s="43"/>
      <c r="R120" s="43"/>
      <c r="S120" s="37">
        <v>433856</v>
      </c>
      <c r="T120" s="40" t="s">
        <v>38</v>
      </c>
      <c r="U120" s="43"/>
      <c r="V120" s="40" t="s">
        <v>244</v>
      </c>
    </row>
    <row r="121" spans="1:22" ht="81" customHeight="1">
      <c r="A121" s="33">
        <v>39</v>
      </c>
      <c r="B121" s="34" t="s">
        <v>54</v>
      </c>
      <c r="C121" s="34" t="s">
        <v>55</v>
      </c>
      <c r="D121" s="35" t="s">
        <v>308</v>
      </c>
      <c r="E121" s="5" t="s">
        <v>291</v>
      </c>
      <c r="F121" s="36" t="s">
        <v>122</v>
      </c>
      <c r="G121" s="37"/>
      <c r="H121" s="37"/>
      <c r="I121" s="26"/>
      <c r="J121" s="26"/>
      <c r="K121" s="26"/>
      <c r="L121" s="26"/>
      <c r="M121" s="26"/>
      <c r="N121" s="38" t="s">
        <v>36</v>
      </c>
      <c r="O121" s="38" t="s">
        <v>74</v>
      </c>
      <c r="P121" s="37">
        <v>150000</v>
      </c>
      <c r="Q121" s="43"/>
      <c r="R121" s="43"/>
      <c r="S121" s="37"/>
      <c r="T121" s="40" t="s">
        <v>38</v>
      </c>
      <c r="U121" s="43"/>
      <c r="V121" s="43"/>
    </row>
    <row r="122" spans="1:22" ht="81" customHeight="1">
      <c r="A122" s="33">
        <v>40</v>
      </c>
      <c r="B122" s="34" t="s">
        <v>31</v>
      </c>
      <c r="C122" s="34" t="s">
        <v>32</v>
      </c>
      <c r="D122" s="41" t="s">
        <v>309</v>
      </c>
      <c r="E122" s="5" t="s">
        <v>310</v>
      </c>
      <c r="F122" s="36" t="s">
        <v>122</v>
      </c>
      <c r="G122" s="37">
        <v>950000</v>
      </c>
      <c r="H122" s="37">
        <v>50000</v>
      </c>
      <c r="I122" s="26"/>
      <c r="J122" s="26"/>
      <c r="K122" s="26"/>
      <c r="L122" s="26"/>
      <c r="M122" s="26"/>
      <c r="N122" s="38" t="s">
        <v>36</v>
      </c>
      <c r="O122" s="38" t="s">
        <v>74</v>
      </c>
      <c r="P122" s="37">
        <v>1691830</v>
      </c>
      <c r="Q122" s="43"/>
      <c r="R122" s="43"/>
      <c r="S122" s="37"/>
      <c r="T122" s="40" t="s">
        <v>38</v>
      </c>
      <c r="U122" s="43"/>
      <c r="V122" s="43"/>
    </row>
    <row r="123" spans="1:22" ht="98.25" customHeight="1">
      <c r="A123" s="33"/>
      <c r="B123" s="34" t="s">
        <v>31</v>
      </c>
      <c r="C123" s="34" t="s">
        <v>32</v>
      </c>
      <c r="D123" s="41" t="s">
        <v>311</v>
      </c>
      <c r="E123" s="5" t="s">
        <v>312</v>
      </c>
      <c r="F123" s="36" t="s">
        <v>122</v>
      </c>
      <c r="G123" s="37"/>
      <c r="H123" s="37"/>
      <c r="I123" s="26"/>
      <c r="J123" s="26"/>
      <c r="K123" s="26"/>
      <c r="L123" s="26"/>
      <c r="M123" s="26"/>
      <c r="N123" s="38" t="s">
        <v>36</v>
      </c>
      <c r="O123" s="38" t="s">
        <v>74</v>
      </c>
      <c r="P123" s="37"/>
      <c r="Q123" s="43"/>
      <c r="R123" s="43"/>
      <c r="S123" s="37"/>
      <c r="T123" s="40" t="s">
        <v>38</v>
      </c>
      <c r="U123" s="43"/>
      <c r="V123" s="43"/>
    </row>
    <row r="124" spans="1:22" ht="98.25" customHeight="1">
      <c r="A124" s="33"/>
      <c r="B124" s="34"/>
      <c r="C124" s="34" t="s">
        <v>32</v>
      </c>
      <c r="D124" s="41" t="s">
        <v>313</v>
      </c>
      <c r="E124" s="5" t="s">
        <v>314</v>
      </c>
      <c r="F124" s="36" t="s">
        <v>122</v>
      </c>
      <c r="G124" s="37"/>
      <c r="H124" s="37"/>
      <c r="I124" s="26"/>
      <c r="J124" s="26"/>
      <c r="K124" s="26"/>
      <c r="L124" s="26"/>
      <c r="M124" s="26"/>
      <c r="N124" s="38"/>
      <c r="O124" s="38"/>
      <c r="P124" s="37"/>
      <c r="Q124" s="43"/>
      <c r="R124" s="43"/>
      <c r="S124" s="37"/>
      <c r="T124" s="40"/>
      <c r="U124" s="43"/>
      <c r="V124" s="43"/>
    </row>
    <row r="125" spans="1:22" ht="98.25" customHeight="1">
      <c r="A125" s="33"/>
      <c r="B125" s="34"/>
      <c r="C125" s="34" t="s">
        <v>32</v>
      </c>
      <c r="D125" s="41" t="s">
        <v>315</v>
      </c>
      <c r="E125" s="5" t="s">
        <v>312</v>
      </c>
      <c r="F125" s="36" t="s">
        <v>122</v>
      </c>
      <c r="G125" s="37"/>
      <c r="H125" s="37"/>
      <c r="I125" s="26"/>
      <c r="J125" s="26"/>
      <c r="K125" s="26"/>
      <c r="L125" s="26"/>
      <c r="M125" s="26"/>
      <c r="N125" s="38"/>
      <c r="O125" s="38"/>
      <c r="P125" s="37"/>
      <c r="Q125" s="43"/>
      <c r="R125" s="43"/>
      <c r="S125" s="37"/>
      <c r="T125" s="40"/>
      <c r="U125" s="43"/>
      <c r="V125" s="43"/>
    </row>
    <row r="126" spans="1:22" ht="81" customHeight="1">
      <c r="A126" s="33"/>
      <c r="B126" s="34" t="s">
        <v>31</v>
      </c>
      <c r="C126" s="34" t="s">
        <v>32</v>
      </c>
      <c r="D126" s="41" t="s">
        <v>316</v>
      </c>
      <c r="E126" s="5" t="s">
        <v>312</v>
      </c>
      <c r="F126" s="36" t="s">
        <v>122</v>
      </c>
      <c r="G126" s="37"/>
      <c r="H126" s="37"/>
      <c r="I126" s="26"/>
      <c r="J126" s="26"/>
      <c r="K126" s="26"/>
      <c r="L126" s="26"/>
      <c r="M126" s="26"/>
      <c r="N126" s="38" t="s">
        <v>36</v>
      </c>
      <c r="O126" s="38" t="s">
        <v>74</v>
      </c>
      <c r="P126" s="37"/>
      <c r="Q126" s="43"/>
      <c r="R126" s="43"/>
      <c r="S126" s="37"/>
      <c r="T126" s="40" t="s">
        <v>38</v>
      </c>
      <c r="U126" s="43"/>
      <c r="V126" s="43"/>
    </row>
    <row r="127" spans="1:22" ht="81" customHeight="1">
      <c r="A127" s="33"/>
      <c r="B127" s="34"/>
      <c r="C127" s="34" t="s">
        <v>32</v>
      </c>
      <c r="D127" s="41" t="s">
        <v>317</v>
      </c>
      <c r="E127" s="5" t="s">
        <v>314</v>
      </c>
      <c r="F127" s="36" t="s">
        <v>122</v>
      </c>
      <c r="G127" s="37">
        <v>247834</v>
      </c>
      <c r="H127" s="37"/>
      <c r="I127" s="26"/>
      <c r="J127" s="26"/>
      <c r="K127" s="26"/>
      <c r="L127" s="26"/>
      <c r="M127" s="26"/>
      <c r="N127" s="38"/>
      <c r="O127" s="38"/>
      <c r="P127" s="37"/>
      <c r="Q127" s="43"/>
      <c r="R127" s="43"/>
      <c r="S127" s="37"/>
      <c r="T127" s="40"/>
      <c r="U127" s="43"/>
      <c r="V127" s="43"/>
    </row>
    <row r="128" spans="1:22" ht="106.5" customHeight="1">
      <c r="A128" s="33"/>
      <c r="B128" s="34" t="s">
        <v>31</v>
      </c>
      <c r="C128" s="34" t="s">
        <v>32</v>
      </c>
      <c r="D128" s="41" t="s">
        <v>318</v>
      </c>
      <c r="E128" s="5" t="s">
        <v>319</v>
      </c>
      <c r="F128" s="36" t="s">
        <v>122</v>
      </c>
      <c r="G128" s="37"/>
      <c r="H128" s="37"/>
      <c r="I128" s="26"/>
      <c r="J128" s="26"/>
      <c r="K128" s="26"/>
      <c r="L128" s="26"/>
      <c r="M128" s="26"/>
      <c r="N128" s="38"/>
      <c r="O128" s="38"/>
      <c r="P128" s="37"/>
      <c r="Q128" s="43"/>
      <c r="R128" s="43"/>
      <c r="S128" s="37"/>
      <c r="T128" s="40"/>
      <c r="U128" s="43"/>
      <c r="V128" s="43"/>
    </row>
    <row r="129" spans="1:22" ht="86.25" customHeight="1">
      <c r="A129" s="33"/>
      <c r="B129" s="53" t="s">
        <v>134</v>
      </c>
      <c r="C129" s="53" t="s">
        <v>144</v>
      </c>
      <c r="D129" s="7" t="s">
        <v>320</v>
      </c>
      <c r="E129" s="5" t="s">
        <v>312</v>
      </c>
      <c r="F129" s="36" t="s">
        <v>122</v>
      </c>
      <c r="G129" s="46">
        <v>311183</v>
      </c>
      <c r="H129" s="46"/>
      <c r="I129" s="24"/>
      <c r="J129" s="24"/>
      <c r="K129" s="24"/>
      <c r="L129" s="24"/>
      <c r="M129" s="24"/>
      <c r="N129" s="45"/>
      <c r="O129" s="45"/>
      <c r="P129" s="46"/>
      <c r="Q129" s="24"/>
      <c r="R129" s="24"/>
      <c r="S129" s="46"/>
      <c r="T129" s="47" t="s">
        <v>38</v>
      </c>
      <c r="U129" s="24"/>
      <c r="V129" s="24"/>
    </row>
    <row r="130" spans="1:22" ht="78.75" customHeight="1">
      <c r="A130" s="54"/>
      <c r="B130" s="55" t="s">
        <v>321</v>
      </c>
      <c r="C130" s="56" t="s">
        <v>322</v>
      </c>
      <c r="D130" s="57" t="s">
        <v>323</v>
      </c>
      <c r="E130" s="57" t="s">
        <v>319</v>
      </c>
      <c r="F130" s="58" t="s">
        <v>122</v>
      </c>
      <c r="G130" s="59">
        <v>1205645</v>
      </c>
      <c r="H130" s="59">
        <v>100000</v>
      </c>
      <c r="I130" s="24"/>
      <c r="J130" s="24"/>
      <c r="K130" s="24"/>
      <c r="L130" s="24"/>
      <c r="M130" s="24"/>
      <c r="N130" s="45"/>
      <c r="O130" s="45"/>
      <c r="P130" s="46"/>
      <c r="Q130" s="24"/>
      <c r="R130" s="24"/>
      <c r="S130" s="46"/>
      <c r="T130" s="47" t="s">
        <v>38</v>
      </c>
      <c r="U130" s="24"/>
      <c r="V130" s="24"/>
    </row>
    <row r="131" spans="1:22" ht="60">
      <c r="A131" s="33"/>
      <c r="B131" s="53" t="s">
        <v>321</v>
      </c>
      <c r="C131" s="60" t="s">
        <v>324</v>
      </c>
      <c r="D131" s="7" t="s">
        <v>325</v>
      </c>
      <c r="E131" s="5" t="s">
        <v>319</v>
      </c>
      <c r="F131" s="36" t="s">
        <v>122</v>
      </c>
      <c r="G131" s="46"/>
      <c r="H131" s="46"/>
      <c r="I131" s="24"/>
      <c r="J131" s="24"/>
      <c r="K131" s="24"/>
      <c r="L131" s="24"/>
      <c r="M131" s="24"/>
      <c r="N131" s="45"/>
      <c r="O131" s="45"/>
      <c r="P131" s="46"/>
      <c r="Q131" s="24"/>
      <c r="R131" s="24"/>
      <c r="S131" s="46"/>
      <c r="T131" s="47" t="s">
        <v>38</v>
      </c>
      <c r="U131" s="24"/>
      <c r="V131" s="24"/>
    </row>
    <row r="132" spans="1:22" ht="60" customHeight="1">
      <c r="A132" s="26"/>
      <c r="B132" s="61" t="s">
        <v>98</v>
      </c>
      <c r="C132" s="62"/>
      <c r="D132" s="62"/>
      <c r="E132" s="62"/>
      <c r="F132" s="62"/>
      <c r="G132" s="63">
        <f>SUM(G83:G122)</f>
        <v>8774907</v>
      </c>
      <c r="H132" s="64">
        <f>SUM(H83:H122)</f>
        <v>393730</v>
      </c>
      <c r="I132" s="65"/>
      <c r="J132" s="65"/>
      <c r="K132" s="65"/>
      <c r="L132" s="65"/>
      <c r="M132" s="65"/>
      <c r="N132" s="65"/>
      <c r="O132" s="65"/>
      <c r="P132" s="66">
        <f>SUM(P83:P122)</f>
        <v>12059577</v>
      </c>
      <c r="Q132" s="62"/>
      <c r="R132" s="62"/>
      <c r="S132" s="62"/>
      <c r="T132" s="62"/>
      <c r="U132" s="62"/>
      <c r="V132" s="62"/>
    </row>
    <row r="133" spans="1:22" ht="57.75" customHeight="1">
      <c r="A133" s="67">
        <v>1</v>
      </c>
      <c r="B133" s="9" t="s">
        <v>31</v>
      </c>
      <c r="C133" s="9" t="s">
        <v>32</v>
      </c>
      <c r="D133" s="68" t="s">
        <v>326</v>
      </c>
      <c r="E133" s="7" t="s">
        <v>327</v>
      </c>
      <c r="F133" s="24"/>
      <c r="G133" s="46">
        <v>57000</v>
      </c>
      <c r="H133" s="46">
        <v>3000</v>
      </c>
      <c r="I133" s="24"/>
      <c r="J133" s="24"/>
      <c r="K133" s="24"/>
      <c r="L133" s="24"/>
      <c r="M133" s="24"/>
      <c r="N133" s="24"/>
      <c r="O133" s="24"/>
      <c r="P133" s="24"/>
      <c r="Q133" s="45" t="s">
        <v>36</v>
      </c>
      <c r="R133" s="45" t="s">
        <v>51</v>
      </c>
      <c r="S133" s="10">
        <f t="shared" ref="S133:S158" si="3">G133+H133</f>
        <v>60000</v>
      </c>
      <c r="T133" s="47" t="s">
        <v>38</v>
      </c>
      <c r="U133" s="24"/>
      <c r="V133" s="24"/>
    </row>
    <row r="134" spans="1:22" ht="45">
      <c r="A134" s="67">
        <v>2</v>
      </c>
      <c r="B134" s="9" t="s">
        <v>31</v>
      </c>
      <c r="C134" s="9" t="s">
        <v>32</v>
      </c>
      <c r="D134" s="68" t="s">
        <v>328</v>
      </c>
      <c r="E134" s="7" t="s">
        <v>329</v>
      </c>
      <c r="F134" s="24"/>
      <c r="G134" s="46">
        <v>190000</v>
      </c>
      <c r="H134" s="46">
        <v>10000</v>
      </c>
      <c r="I134" s="24"/>
      <c r="J134" s="24"/>
      <c r="K134" s="24"/>
      <c r="L134" s="24"/>
      <c r="M134" s="24"/>
      <c r="N134" s="24"/>
      <c r="O134" s="24"/>
      <c r="P134" s="24"/>
      <c r="Q134" s="45" t="s">
        <v>74</v>
      </c>
      <c r="R134" s="45" t="s">
        <v>51</v>
      </c>
      <c r="S134" s="10">
        <f t="shared" si="3"/>
        <v>200000</v>
      </c>
      <c r="T134" s="47" t="s">
        <v>38</v>
      </c>
      <c r="U134" s="24"/>
      <c r="V134" s="24"/>
    </row>
    <row r="135" spans="1:22" ht="45">
      <c r="A135" s="67">
        <v>3</v>
      </c>
      <c r="B135" s="9" t="s">
        <v>31</v>
      </c>
      <c r="C135" s="9" t="s">
        <v>32</v>
      </c>
      <c r="D135" s="68" t="s">
        <v>330</v>
      </c>
      <c r="E135" s="7" t="s">
        <v>331</v>
      </c>
      <c r="F135" s="24"/>
      <c r="G135" s="46">
        <v>47500</v>
      </c>
      <c r="H135" s="46">
        <v>2500</v>
      </c>
      <c r="I135" s="24"/>
      <c r="J135" s="24"/>
      <c r="K135" s="24"/>
      <c r="L135" s="24"/>
      <c r="M135" s="24"/>
      <c r="N135" s="24"/>
      <c r="O135" s="24"/>
      <c r="P135" s="24"/>
      <c r="Q135" s="45" t="s">
        <v>74</v>
      </c>
      <c r="R135" s="45" t="s">
        <v>51</v>
      </c>
      <c r="S135" s="10">
        <f t="shared" si="3"/>
        <v>50000</v>
      </c>
      <c r="T135" s="47" t="s">
        <v>38</v>
      </c>
      <c r="U135" s="24"/>
      <c r="V135" s="24"/>
    </row>
    <row r="136" spans="1:22" ht="60">
      <c r="A136" s="67">
        <v>4</v>
      </c>
      <c r="B136" s="9" t="s">
        <v>54</v>
      </c>
      <c r="C136" s="9" t="s">
        <v>55</v>
      </c>
      <c r="D136" s="44" t="s">
        <v>332</v>
      </c>
      <c r="E136" s="7" t="s">
        <v>333</v>
      </c>
      <c r="F136" s="24"/>
      <c r="G136" s="46">
        <v>285000</v>
      </c>
      <c r="H136" s="46">
        <v>15000</v>
      </c>
      <c r="I136" s="24"/>
      <c r="J136" s="24"/>
      <c r="K136" s="24"/>
      <c r="L136" s="24"/>
      <c r="M136" s="24"/>
      <c r="N136" s="24"/>
      <c r="O136" s="24"/>
      <c r="P136" s="24"/>
      <c r="Q136" s="45" t="s">
        <v>74</v>
      </c>
      <c r="R136" s="45" t="s">
        <v>51</v>
      </c>
      <c r="S136" s="10">
        <f t="shared" si="3"/>
        <v>300000</v>
      </c>
      <c r="T136" s="47" t="s">
        <v>38</v>
      </c>
      <c r="U136" s="24"/>
      <c r="V136" s="24"/>
    </row>
    <row r="137" spans="1:22" ht="44.25" customHeight="1">
      <c r="A137" s="67">
        <v>5</v>
      </c>
      <c r="B137" s="9" t="s">
        <v>54</v>
      </c>
      <c r="C137" s="9" t="s">
        <v>55</v>
      </c>
      <c r="D137" s="68" t="s">
        <v>334</v>
      </c>
      <c r="E137" s="7" t="s">
        <v>335</v>
      </c>
      <c r="F137" s="24"/>
      <c r="G137" s="46">
        <v>95000</v>
      </c>
      <c r="H137" s="46">
        <v>5000</v>
      </c>
      <c r="I137" s="24"/>
      <c r="J137" s="24"/>
      <c r="K137" s="24"/>
      <c r="L137" s="24"/>
      <c r="M137" s="24"/>
      <c r="N137" s="24"/>
      <c r="O137" s="24"/>
      <c r="P137" s="24"/>
      <c r="Q137" s="45" t="s">
        <v>74</v>
      </c>
      <c r="R137" s="45" t="s">
        <v>51</v>
      </c>
      <c r="S137" s="10">
        <f t="shared" si="3"/>
        <v>100000</v>
      </c>
      <c r="T137" s="47" t="s">
        <v>38</v>
      </c>
      <c r="U137" s="24"/>
      <c r="V137" s="24"/>
    </row>
    <row r="138" spans="1:22" ht="67.5" customHeight="1">
      <c r="A138" s="67">
        <v>6</v>
      </c>
      <c r="B138" s="9" t="s">
        <v>31</v>
      </c>
      <c r="C138" s="9" t="s">
        <v>32</v>
      </c>
      <c r="D138" s="68" t="s">
        <v>336</v>
      </c>
      <c r="E138" s="7" t="s">
        <v>337</v>
      </c>
      <c r="F138" s="24"/>
      <c r="G138" s="46">
        <v>190000</v>
      </c>
      <c r="H138" s="46">
        <v>10000</v>
      </c>
      <c r="I138" s="24"/>
      <c r="J138" s="24"/>
      <c r="K138" s="24"/>
      <c r="L138" s="24"/>
      <c r="M138" s="24"/>
      <c r="N138" s="24"/>
      <c r="O138" s="24"/>
      <c r="P138" s="24"/>
      <c r="Q138" s="45" t="s">
        <v>74</v>
      </c>
      <c r="R138" s="45" t="s">
        <v>51</v>
      </c>
      <c r="S138" s="10">
        <f t="shared" si="3"/>
        <v>200000</v>
      </c>
      <c r="T138" s="47" t="s">
        <v>38</v>
      </c>
      <c r="U138" s="24"/>
      <c r="V138" s="24"/>
    </row>
    <row r="139" spans="1:22" ht="60">
      <c r="A139" s="67">
        <v>7</v>
      </c>
      <c r="B139" s="9" t="s">
        <v>54</v>
      </c>
      <c r="C139" s="9" t="s">
        <v>55</v>
      </c>
      <c r="D139" s="68" t="s">
        <v>338</v>
      </c>
      <c r="E139" s="7" t="s">
        <v>339</v>
      </c>
      <c r="F139" s="24"/>
      <c r="G139" s="46">
        <v>285000</v>
      </c>
      <c r="H139" s="46">
        <v>15000</v>
      </c>
      <c r="I139" s="24"/>
      <c r="J139" s="24"/>
      <c r="K139" s="24"/>
      <c r="L139" s="24"/>
      <c r="M139" s="24"/>
      <c r="N139" s="24"/>
      <c r="O139" s="24"/>
      <c r="P139" s="24"/>
      <c r="Q139" s="45" t="s">
        <v>74</v>
      </c>
      <c r="R139" s="45" t="s">
        <v>51</v>
      </c>
      <c r="S139" s="10">
        <f t="shared" si="3"/>
        <v>300000</v>
      </c>
      <c r="T139" s="47" t="s">
        <v>38</v>
      </c>
      <c r="U139" s="24"/>
      <c r="V139" s="24"/>
    </row>
    <row r="140" spans="1:22" ht="62.25" customHeight="1">
      <c r="A140" s="67">
        <v>8</v>
      </c>
      <c r="B140" s="9" t="s">
        <v>31</v>
      </c>
      <c r="C140" s="9" t="s">
        <v>32</v>
      </c>
      <c r="D140" s="68" t="s">
        <v>340</v>
      </c>
      <c r="E140" s="7" t="s">
        <v>341</v>
      </c>
      <c r="F140" s="24"/>
      <c r="G140" s="46">
        <v>190000</v>
      </c>
      <c r="H140" s="46">
        <v>10000</v>
      </c>
      <c r="I140" s="24"/>
      <c r="J140" s="24"/>
      <c r="K140" s="24"/>
      <c r="L140" s="24"/>
      <c r="M140" s="24"/>
      <c r="N140" s="24"/>
      <c r="O140" s="24"/>
      <c r="P140" s="24"/>
      <c r="Q140" s="45" t="s">
        <v>74</v>
      </c>
      <c r="R140" s="45" t="s">
        <v>51</v>
      </c>
      <c r="S140" s="10">
        <f t="shared" si="3"/>
        <v>200000</v>
      </c>
      <c r="T140" s="47" t="s">
        <v>38</v>
      </c>
      <c r="U140" s="24"/>
      <c r="V140" s="24"/>
    </row>
    <row r="141" spans="1:22" ht="45">
      <c r="A141" s="67">
        <v>9</v>
      </c>
      <c r="B141" s="9" t="s">
        <v>31</v>
      </c>
      <c r="C141" s="9" t="s">
        <v>32</v>
      </c>
      <c r="D141" s="68" t="s">
        <v>247</v>
      </c>
      <c r="E141" s="7" t="s">
        <v>342</v>
      </c>
      <c r="F141" s="24"/>
      <c r="G141" s="46">
        <v>475000</v>
      </c>
      <c r="H141" s="46">
        <v>25000</v>
      </c>
      <c r="I141" s="24"/>
      <c r="J141" s="24"/>
      <c r="K141" s="24"/>
      <c r="L141" s="24"/>
      <c r="M141" s="24"/>
      <c r="N141" s="24"/>
      <c r="O141" s="24"/>
      <c r="P141" s="24"/>
      <c r="Q141" s="45" t="s">
        <v>74</v>
      </c>
      <c r="R141" s="45" t="s">
        <v>51</v>
      </c>
      <c r="S141" s="10">
        <f t="shared" si="3"/>
        <v>500000</v>
      </c>
      <c r="T141" s="47" t="s">
        <v>38</v>
      </c>
      <c r="U141" s="24"/>
      <c r="V141" s="24"/>
    </row>
    <row r="142" spans="1:22" ht="45">
      <c r="A142" s="67">
        <v>10</v>
      </c>
      <c r="B142" s="9" t="s">
        <v>31</v>
      </c>
      <c r="C142" s="9" t="s">
        <v>32</v>
      </c>
      <c r="D142" s="68" t="s">
        <v>343</v>
      </c>
      <c r="E142" s="7" t="s">
        <v>344</v>
      </c>
      <c r="F142" s="24"/>
      <c r="G142" s="46">
        <v>190000</v>
      </c>
      <c r="H142" s="46">
        <v>10000</v>
      </c>
      <c r="I142" s="24"/>
      <c r="J142" s="24"/>
      <c r="K142" s="24"/>
      <c r="L142" s="24"/>
      <c r="M142" s="24"/>
      <c r="N142" s="24"/>
      <c r="O142" s="24"/>
      <c r="P142" s="24"/>
      <c r="Q142" s="45" t="s">
        <v>74</v>
      </c>
      <c r="R142" s="45" t="s">
        <v>51</v>
      </c>
      <c r="S142" s="10">
        <f t="shared" si="3"/>
        <v>200000</v>
      </c>
      <c r="T142" s="47" t="s">
        <v>38</v>
      </c>
      <c r="U142" s="24"/>
      <c r="V142" s="24"/>
    </row>
    <row r="143" spans="1:22" ht="165.75" customHeight="1">
      <c r="A143" s="67">
        <v>11</v>
      </c>
      <c r="B143" s="9" t="s">
        <v>31</v>
      </c>
      <c r="C143" s="9" t="s">
        <v>32</v>
      </c>
      <c r="D143" s="48" t="s">
        <v>255</v>
      </c>
      <c r="E143" s="7" t="s">
        <v>345</v>
      </c>
      <c r="F143" s="24"/>
      <c r="G143" s="46">
        <v>492100</v>
      </c>
      <c r="H143" s="46">
        <v>25900</v>
      </c>
      <c r="I143" s="24"/>
      <c r="J143" s="24"/>
      <c r="K143" s="24"/>
      <c r="L143" s="24"/>
      <c r="M143" s="24"/>
      <c r="N143" s="24"/>
      <c r="O143" s="24"/>
      <c r="P143" s="24"/>
      <c r="Q143" s="45" t="s">
        <v>74</v>
      </c>
      <c r="R143" s="45" t="s">
        <v>51</v>
      </c>
      <c r="S143" s="10">
        <f t="shared" si="3"/>
        <v>518000</v>
      </c>
      <c r="T143" s="47" t="s">
        <v>38</v>
      </c>
      <c r="U143" s="24"/>
      <c r="V143" s="24"/>
    </row>
    <row r="144" spans="1:22" ht="60">
      <c r="A144" s="67">
        <v>12</v>
      </c>
      <c r="B144" s="9" t="s">
        <v>54</v>
      </c>
      <c r="C144" s="9" t="s">
        <v>55</v>
      </c>
      <c r="D144" s="68" t="s">
        <v>346</v>
      </c>
      <c r="E144" s="7" t="s">
        <v>347</v>
      </c>
      <c r="F144" s="24"/>
      <c r="G144" s="46">
        <v>190000</v>
      </c>
      <c r="H144" s="46">
        <v>10000</v>
      </c>
      <c r="I144" s="24"/>
      <c r="J144" s="24"/>
      <c r="K144" s="24"/>
      <c r="L144" s="24"/>
      <c r="M144" s="24"/>
      <c r="N144" s="24"/>
      <c r="O144" s="24"/>
      <c r="P144" s="24"/>
      <c r="Q144" s="45" t="s">
        <v>74</v>
      </c>
      <c r="R144" s="45" t="s">
        <v>51</v>
      </c>
      <c r="S144" s="10">
        <f t="shared" si="3"/>
        <v>200000</v>
      </c>
      <c r="T144" s="47" t="s">
        <v>38</v>
      </c>
      <c r="U144" s="24"/>
      <c r="V144" s="24"/>
    </row>
    <row r="145" spans="1:22" ht="67.5" customHeight="1">
      <c r="A145" s="67">
        <v>13</v>
      </c>
      <c r="B145" s="9" t="s">
        <v>31</v>
      </c>
      <c r="C145" s="9" t="s">
        <v>32</v>
      </c>
      <c r="D145" s="44" t="s">
        <v>348</v>
      </c>
      <c r="E145" s="7" t="s">
        <v>349</v>
      </c>
      <c r="F145" s="24"/>
      <c r="G145" s="46">
        <v>163400</v>
      </c>
      <c r="H145" s="46">
        <v>8600</v>
      </c>
      <c r="I145" s="24"/>
      <c r="J145" s="24"/>
      <c r="K145" s="24"/>
      <c r="L145" s="24"/>
      <c r="M145" s="24"/>
      <c r="N145" s="24"/>
      <c r="O145" s="24"/>
      <c r="P145" s="24"/>
      <c r="Q145" s="45" t="s">
        <v>74</v>
      </c>
      <c r="R145" s="45" t="s">
        <v>51</v>
      </c>
      <c r="S145" s="10">
        <f t="shared" si="3"/>
        <v>172000</v>
      </c>
      <c r="T145" s="47" t="s">
        <v>38</v>
      </c>
      <c r="U145" s="24"/>
      <c r="V145" s="24"/>
    </row>
    <row r="146" spans="1:22" ht="72" customHeight="1">
      <c r="A146" s="67">
        <v>14</v>
      </c>
      <c r="B146" s="9" t="s">
        <v>31</v>
      </c>
      <c r="C146" s="9" t="s">
        <v>32</v>
      </c>
      <c r="D146" s="68" t="s">
        <v>350</v>
      </c>
      <c r="E146" s="7" t="s">
        <v>351</v>
      </c>
      <c r="F146" s="24"/>
      <c r="G146" s="46">
        <v>95000</v>
      </c>
      <c r="H146" s="46">
        <v>5000</v>
      </c>
      <c r="I146" s="24"/>
      <c r="J146" s="24"/>
      <c r="K146" s="24"/>
      <c r="L146" s="24"/>
      <c r="M146" s="24"/>
      <c r="N146" s="24"/>
      <c r="O146" s="24"/>
      <c r="P146" s="24"/>
      <c r="Q146" s="45" t="s">
        <v>74</v>
      </c>
      <c r="R146" s="45" t="s">
        <v>51</v>
      </c>
      <c r="S146" s="10">
        <f t="shared" si="3"/>
        <v>100000</v>
      </c>
      <c r="T146" s="47" t="s">
        <v>38</v>
      </c>
      <c r="U146" s="24"/>
      <c r="V146" s="24"/>
    </row>
    <row r="147" spans="1:22" ht="80.25" customHeight="1">
      <c r="A147" s="67">
        <v>15</v>
      </c>
      <c r="B147" s="9" t="s">
        <v>31</v>
      </c>
      <c r="C147" s="9" t="s">
        <v>32</v>
      </c>
      <c r="D147" s="48" t="s">
        <v>352</v>
      </c>
      <c r="E147" s="7" t="s">
        <v>353</v>
      </c>
      <c r="F147" s="24"/>
      <c r="G147" s="46">
        <v>285000</v>
      </c>
      <c r="H147" s="46">
        <v>15000</v>
      </c>
      <c r="I147" s="24"/>
      <c r="J147" s="24"/>
      <c r="K147" s="24"/>
      <c r="L147" s="24"/>
      <c r="M147" s="24"/>
      <c r="N147" s="24"/>
      <c r="O147" s="24"/>
      <c r="P147" s="24"/>
      <c r="Q147" s="45" t="s">
        <v>74</v>
      </c>
      <c r="R147" s="45" t="s">
        <v>51</v>
      </c>
      <c r="S147" s="10">
        <f t="shared" si="3"/>
        <v>300000</v>
      </c>
      <c r="T147" s="47" t="s">
        <v>38</v>
      </c>
      <c r="U147" s="24"/>
      <c r="V147" s="24"/>
    </row>
    <row r="148" spans="1:22" ht="72" customHeight="1">
      <c r="A148" s="67">
        <v>16</v>
      </c>
      <c r="B148" s="9" t="s">
        <v>31</v>
      </c>
      <c r="C148" s="9" t="s">
        <v>32</v>
      </c>
      <c r="D148" s="68" t="s">
        <v>354</v>
      </c>
      <c r="E148" s="7" t="s">
        <v>355</v>
      </c>
      <c r="F148" s="24"/>
      <c r="G148" s="46">
        <v>285000</v>
      </c>
      <c r="H148" s="46">
        <v>15000</v>
      </c>
      <c r="I148" s="24"/>
      <c r="J148" s="24"/>
      <c r="K148" s="24"/>
      <c r="L148" s="24"/>
      <c r="M148" s="24"/>
      <c r="N148" s="24"/>
      <c r="O148" s="24"/>
      <c r="P148" s="24"/>
      <c r="Q148" s="45" t="s">
        <v>74</v>
      </c>
      <c r="R148" s="45" t="s">
        <v>51</v>
      </c>
      <c r="S148" s="10">
        <f t="shared" si="3"/>
        <v>300000</v>
      </c>
      <c r="T148" s="47" t="s">
        <v>38</v>
      </c>
      <c r="U148" s="24"/>
      <c r="V148" s="24"/>
    </row>
    <row r="149" spans="1:22" ht="46.5" customHeight="1">
      <c r="A149" s="67">
        <v>17</v>
      </c>
      <c r="B149" s="9" t="s">
        <v>54</v>
      </c>
      <c r="C149" s="9" t="s">
        <v>55</v>
      </c>
      <c r="D149" s="68" t="s">
        <v>356</v>
      </c>
      <c r="E149" s="7" t="s">
        <v>357</v>
      </c>
      <c r="F149" s="24"/>
      <c r="G149" s="46">
        <v>475000</v>
      </c>
      <c r="H149" s="46">
        <v>25000</v>
      </c>
      <c r="I149" s="24"/>
      <c r="J149" s="24"/>
      <c r="K149" s="24"/>
      <c r="L149" s="24"/>
      <c r="M149" s="24"/>
      <c r="N149" s="24"/>
      <c r="O149" s="24"/>
      <c r="P149" s="24"/>
      <c r="Q149" s="45" t="s">
        <v>74</v>
      </c>
      <c r="R149" s="45" t="s">
        <v>51</v>
      </c>
      <c r="S149" s="10">
        <f t="shared" si="3"/>
        <v>500000</v>
      </c>
      <c r="T149" s="47" t="s">
        <v>38</v>
      </c>
      <c r="U149" s="24"/>
      <c r="V149" s="24"/>
    </row>
    <row r="150" spans="1:22" ht="63.75" customHeight="1">
      <c r="A150" s="67">
        <v>18</v>
      </c>
      <c r="B150" s="9" t="s">
        <v>31</v>
      </c>
      <c r="C150" s="9" t="s">
        <v>32</v>
      </c>
      <c r="D150" s="51" t="s">
        <v>263</v>
      </c>
      <c r="E150" s="7" t="s">
        <v>358</v>
      </c>
      <c r="F150" s="24"/>
      <c r="G150" s="46">
        <v>361000</v>
      </c>
      <c r="H150" s="46">
        <v>19000</v>
      </c>
      <c r="I150" s="24"/>
      <c r="J150" s="24"/>
      <c r="K150" s="24"/>
      <c r="L150" s="24"/>
      <c r="M150" s="24"/>
      <c r="N150" s="24"/>
      <c r="O150" s="24"/>
      <c r="P150" s="24"/>
      <c r="Q150" s="45" t="s">
        <v>74</v>
      </c>
      <c r="R150" s="45" t="s">
        <v>51</v>
      </c>
      <c r="S150" s="10">
        <f t="shared" si="3"/>
        <v>380000</v>
      </c>
      <c r="T150" s="47" t="s">
        <v>38</v>
      </c>
      <c r="U150" s="24"/>
      <c r="V150" s="24"/>
    </row>
    <row r="151" spans="1:22" ht="60">
      <c r="A151" s="67">
        <v>19</v>
      </c>
      <c r="B151" s="9" t="s">
        <v>54</v>
      </c>
      <c r="C151" s="9" t="s">
        <v>55</v>
      </c>
      <c r="D151" s="68" t="s">
        <v>359</v>
      </c>
      <c r="E151" s="7" t="s">
        <v>360</v>
      </c>
      <c r="F151" s="24"/>
      <c r="G151" s="46">
        <v>285000</v>
      </c>
      <c r="H151" s="46">
        <v>15000</v>
      </c>
      <c r="I151" s="24"/>
      <c r="J151" s="24"/>
      <c r="K151" s="24"/>
      <c r="L151" s="24"/>
      <c r="M151" s="24"/>
      <c r="N151" s="24"/>
      <c r="O151" s="24"/>
      <c r="P151" s="24"/>
      <c r="Q151" s="45" t="s">
        <v>74</v>
      </c>
      <c r="R151" s="45" t="s">
        <v>51</v>
      </c>
      <c r="S151" s="10">
        <f t="shared" si="3"/>
        <v>300000</v>
      </c>
      <c r="T151" s="47" t="s">
        <v>38</v>
      </c>
      <c r="U151" s="24"/>
      <c r="V151" s="24"/>
    </row>
    <row r="152" spans="1:22" ht="45">
      <c r="A152" s="67">
        <v>20</v>
      </c>
      <c r="B152" s="9" t="s">
        <v>31</v>
      </c>
      <c r="C152" s="9" t="s">
        <v>32</v>
      </c>
      <c r="D152" s="68" t="s">
        <v>361</v>
      </c>
      <c r="E152" s="7" t="s">
        <v>362</v>
      </c>
      <c r="F152" s="24"/>
      <c r="G152" s="46">
        <v>142500</v>
      </c>
      <c r="H152" s="46">
        <v>7500</v>
      </c>
      <c r="I152" s="24"/>
      <c r="J152" s="24"/>
      <c r="K152" s="24"/>
      <c r="L152" s="24"/>
      <c r="M152" s="24"/>
      <c r="N152" s="24"/>
      <c r="O152" s="24"/>
      <c r="P152" s="24"/>
      <c r="Q152" s="45" t="s">
        <v>74</v>
      </c>
      <c r="R152" s="45" t="s">
        <v>51</v>
      </c>
      <c r="S152" s="10">
        <f t="shared" si="3"/>
        <v>150000</v>
      </c>
      <c r="T152" s="47" t="s">
        <v>38</v>
      </c>
      <c r="U152" s="24"/>
      <c r="V152" s="24"/>
    </row>
    <row r="153" spans="1:22" ht="45">
      <c r="A153" s="67">
        <v>21</v>
      </c>
      <c r="B153" s="9" t="s">
        <v>31</v>
      </c>
      <c r="C153" s="9" t="s">
        <v>32</v>
      </c>
      <c r="D153" s="68" t="s">
        <v>363</v>
      </c>
      <c r="E153" s="7" t="s">
        <v>364</v>
      </c>
      <c r="F153" s="24"/>
      <c r="G153" s="46">
        <v>285000</v>
      </c>
      <c r="H153" s="46">
        <v>15000</v>
      </c>
      <c r="I153" s="24"/>
      <c r="J153" s="24"/>
      <c r="K153" s="24"/>
      <c r="L153" s="24"/>
      <c r="M153" s="24"/>
      <c r="N153" s="24"/>
      <c r="O153" s="24"/>
      <c r="P153" s="24"/>
      <c r="Q153" s="45" t="s">
        <v>74</v>
      </c>
      <c r="R153" s="45" t="s">
        <v>51</v>
      </c>
      <c r="S153" s="10">
        <f t="shared" si="3"/>
        <v>300000</v>
      </c>
      <c r="T153" s="47" t="s">
        <v>38</v>
      </c>
      <c r="U153" s="24"/>
      <c r="V153" s="24"/>
    </row>
    <row r="154" spans="1:22" ht="78.75" customHeight="1">
      <c r="A154" s="67">
        <v>22</v>
      </c>
      <c r="B154" s="9" t="s">
        <v>31</v>
      </c>
      <c r="C154" s="9" t="s">
        <v>32</v>
      </c>
      <c r="D154" s="48" t="s">
        <v>85</v>
      </c>
      <c r="E154" s="7" t="s">
        <v>358</v>
      </c>
      <c r="F154" s="24"/>
      <c r="G154" s="46">
        <v>285000</v>
      </c>
      <c r="H154" s="46">
        <v>15000</v>
      </c>
      <c r="I154" s="24"/>
      <c r="J154" s="24"/>
      <c r="K154" s="24"/>
      <c r="L154" s="24"/>
      <c r="M154" s="24"/>
      <c r="N154" s="24"/>
      <c r="O154" s="24"/>
      <c r="P154" s="24"/>
      <c r="Q154" s="45" t="s">
        <v>74</v>
      </c>
      <c r="R154" s="45" t="s">
        <v>51</v>
      </c>
      <c r="S154" s="10">
        <f t="shared" si="3"/>
        <v>300000</v>
      </c>
      <c r="T154" s="47" t="s">
        <v>38</v>
      </c>
      <c r="U154" s="24"/>
      <c r="V154" s="24"/>
    </row>
    <row r="155" spans="1:22" ht="60">
      <c r="A155" s="67">
        <v>23</v>
      </c>
      <c r="B155" s="9" t="s">
        <v>54</v>
      </c>
      <c r="C155" s="9" t="s">
        <v>55</v>
      </c>
      <c r="D155" s="68" t="s">
        <v>365</v>
      </c>
      <c r="E155" s="7" t="s">
        <v>366</v>
      </c>
      <c r="F155" s="24"/>
      <c r="G155" s="46">
        <v>285000</v>
      </c>
      <c r="H155" s="46">
        <v>15000</v>
      </c>
      <c r="I155" s="24"/>
      <c r="J155" s="24"/>
      <c r="K155" s="24"/>
      <c r="L155" s="24"/>
      <c r="M155" s="24"/>
      <c r="N155" s="24"/>
      <c r="O155" s="24"/>
      <c r="P155" s="24"/>
      <c r="Q155" s="45" t="s">
        <v>74</v>
      </c>
      <c r="R155" s="45" t="s">
        <v>51</v>
      </c>
      <c r="S155" s="10">
        <f t="shared" si="3"/>
        <v>300000</v>
      </c>
      <c r="T155" s="47" t="s">
        <v>38</v>
      </c>
      <c r="U155" s="24"/>
      <c r="V155" s="24"/>
    </row>
    <row r="156" spans="1:22" ht="186" customHeight="1">
      <c r="A156" s="67">
        <v>24</v>
      </c>
      <c r="B156" s="9" t="s">
        <v>48</v>
      </c>
      <c r="C156" s="9" t="s">
        <v>68</v>
      </c>
      <c r="D156" s="69" t="s">
        <v>276</v>
      </c>
      <c r="E156" s="7" t="s">
        <v>367</v>
      </c>
      <c r="F156" s="24"/>
      <c r="G156" s="46">
        <v>285000</v>
      </c>
      <c r="H156" s="46">
        <v>15000</v>
      </c>
      <c r="I156" s="24"/>
      <c r="J156" s="24"/>
      <c r="K156" s="24"/>
      <c r="L156" s="24"/>
      <c r="M156" s="24"/>
      <c r="N156" s="24"/>
      <c r="O156" s="24"/>
      <c r="P156" s="24"/>
      <c r="Q156" s="45" t="s">
        <v>74</v>
      </c>
      <c r="R156" s="45" t="s">
        <v>51</v>
      </c>
      <c r="S156" s="10">
        <f t="shared" si="3"/>
        <v>300000</v>
      </c>
      <c r="T156" s="47" t="s">
        <v>38</v>
      </c>
      <c r="U156" s="24"/>
      <c r="V156" s="24"/>
    </row>
    <row r="157" spans="1:22" ht="175.5" customHeight="1">
      <c r="A157" s="67">
        <v>25</v>
      </c>
      <c r="B157" s="9" t="s">
        <v>31</v>
      </c>
      <c r="C157" s="9" t="s">
        <v>32</v>
      </c>
      <c r="D157" s="69" t="s">
        <v>368</v>
      </c>
      <c r="E157" s="7" t="s">
        <v>364</v>
      </c>
      <c r="F157" s="24"/>
      <c r="G157" s="46">
        <v>380000</v>
      </c>
      <c r="H157" s="46">
        <v>20000</v>
      </c>
      <c r="I157" s="24"/>
      <c r="J157" s="24"/>
      <c r="K157" s="24"/>
      <c r="L157" s="24"/>
      <c r="M157" s="24"/>
      <c r="N157" s="24"/>
      <c r="O157" s="24"/>
      <c r="P157" s="24"/>
      <c r="Q157" s="45" t="s">
        <v>74</v>
      </c>
      <c r="R157" s="45" t="s">
        <v>51</v>
      </c>
      <c r="S157" s="10">
        <f t="shared" si="3"/>
        <v>400000</v>
      </c>
      <c r="T157" s="47" t="s">
        <v>38</v>
      </c>
      <c r="U157" s="24"/>
      <c r="V157" s="24"/>
    </row>
    <row r="158" spans="1:22" ht="211.5" customHeight="1">
      <c r="A158" s="67">
        <v>26</v>
      </c>
      <c r="B158" s="9" t="s">
        <v>31</v>
      </c>
      <c r="C158" s="9" t="s">
        <v>32</v>
      </c>
      <c r="D158" s="69" t="s">
        <v>369</v>
      </c>
      <c r="E158" s="7" t="s">
        <v>370</v>
      </c>
      <c r="F158" s="24"/>
      <c r="G158" s="46">
        <v>3705000</v>
      </c>
      <c r="H158" s="46">
        <v>195000</v>
      </c>
      <c r="I158" s="24"/>
      <c r="J158" s="24"/>
      <c r="K158" s="24"/>
      <c r="L158" s="24"/>
      <c r="M158" s="24"/>
      <c r="N158" s="24"/>
      <c r="O158" s="24"/>
      <c r="P158" s="24"/>
      <c r="Q158" s="45" t="s">
        <v>74</v>
      </c>
      <c r="R158" s="45" t="s">
        <v>51</v>
      </c>
      <c r="S158" s="10">
        <f t="shared" si="3"/>
        <v>3900000</v>
      </c>
      <c r="T158" s="47" t="s">
        <v>38</v>
      </c>
      <c r="U158" s="24"/>
      <c r="V158" s="24"/>
    </row>
    <row r="159" spans="1:22" ht="42.75" customHeight="1">
      <c r="A159" s="67"/>
      <c r="B159" s="70" t="s">
        <v>98</v>
      </c>
      <c r="C159" s="24"/>
      <c r="D159" s="24"/>
      <c r="E159" s="24"/>
      <c r="F159" s="24"/>
      <c r="G159" s="71">
        <f>SUM(G133:G158)</f>
        <v>10003500</v>
      </c>
      <c r="H159" s="71">
        <f>SUM(H133:H158)</f>
        <v>526500</v>
      </c>
      <c r="I159" s="72"/>
      <c r="J159" s="72"/>
      <c r="K159" s="72"/>
      <c r="L159" s="72"/>
      <c r="M159" s="72"/>
      <c r="N159" s="72"/>
      <c r="O159" s="72"/>
      <c r="P159" s="24"/>
      <c r="Q159" s="24"/>
      <c r="R159" s="24"/>
      <c r="S159" s="73">
        <f>SUM(S133:S158)</f>
        <v>10530000</v>
      </c>
      <c r="T159" s="24"/>
      <c r="U159" s="24"/>
      <c r="V159" s="24"/>
    </row>
    <row r="160" spans="1:22" ht="39.75" customHeight="1">
      <c r="A160" s="67"/>
      <c r="B160" s="1439" t="s">
        <v>371</v>
      </c>
      <c r="C160" s="1440"/>
      <c r="D160" s="1440"/>
      <c r="E160" s="1440"/>
      <c r="F160" s="1440"/>
      <c r="G160" s="1440"/>
      <c r="H160" s="1440"/>
      <c r="I160" s="1440"/>
      <c r="J160" s="1440"/>
      <c r="K160" s="1440"/>
      <c r="L160" s="1440"/>
      <c r="M160" s="1440"/>
      <c r="N160" s="1440"/>
      <c r="O160" s="1440"/>
      <c r="P160" s="1441"/>
      <c r="Q160" s="74"/>
      <c r="R160" s="74"/>
      <c r="S160" s="74"/>
      <c r="T160" s="74"/>
      <c r="U160" s="74"/>
      <c r="V160" s="75"/>
    </row>
    <row r="161" spans="1:22" ht="111.75" customHeight="1">
      <c r="A161" s="67">
        <v>1</v>
      </c>
      <c r="B161" s="9" t="s">
        <v>31</v>
      </c>
      <c r="C161" s="9" t="s">
        <v>32</v>
      </c>
      <c r="D161" s="51" t="s">
        <v>372</v>
      </c>
      <c r="E161" s="7" t="s">
        <v>373</v>
      </c>
      <c r="F161" s="24"/>
      <c r="G161" s="46">
        <v>9500000</v>
      </c>
      <c r="H161" s="46">
        <v>500000</v>
      </c>
      <c r="I161" s="24"/>
      <c r="J161" s="24"/>
      <c r="K161" s="45" t="s">
        <v>36</v>
      </c>
      <c r="L161" s="45" t="s">
        <v>47</v>
      </c>
      <c r="M161" s="24"/>
      <c r="N161" s="24"/>
      <c r="O161" s="24"/>
      <c r="P161" s="46">
        <v>10000000</v>
      </c>
      <c r="Q161" s="45" t="s">
        <v>74</v>
      </c>
      <c r="R161" s="45" t="s">
        <v>37</v>
      </c>
      <c r="S161" s="24"/>
      <c r="T161" s="24"/>
      <c r="U161" s="24"/>
      <c r="V161" s="24"/>
    </row>
    <row r="162" spans="1:22" ht="103.5" customHeight="1">
      <c r="A162" s="67">
        <v>2</v>
      </c>
      <c r="B162" s="9" t="s">
        <v>374</v>
      </c>
      <c r="C162" s="9" t="s">
        <v>375</v>
      </c>
      <c r="D162" s="51" t="s">
        <v>376</v>
      </c>
      <c r="E162" s="7" t="s">
        <v>377</v>
      </c>
      <c r="F162" s="24"/>
      <c r="G162" s="46">
        <v>202982</v>
      </c>
      <c r="H162" s="46">
        <v>10684</v>
      </c>
      <c r="I162" s="24"/>
      <c r="J162" s="24"/>
      <c r="K162" s="45" t="s">
        <v>36</v>
      </c>
      <c r="L162" s="45" t="s">
        <v>47</v>
      </c>
      <c r="M162" s="24"/>
      <c r="N162" s="24"/>
      <c r="O162" s="24"/>
      <c r="P162" s="46">
        <v>213666</v>
      </c>
      <c r="Q162" s="45" t="s">
        <v>74</v>
      </c>
      <c r="R162" s="45" t="s">
        <v>37</v>
      </c>
      <c r="S162" s="24"/>
      <c r="T162" s="24"/>
      <c r="U162" s="24"/>
      <c r="V162" s="24"/>
    </row>
    <row r="163" spans="1:22" ht="48.75" customHeight="1">
      <c r="A163" s="67"/>
      <c r="B163" s="76" t="s">
        <v>98</v>
      </c>
      <c r="C163" s="9"/>
      <c r="D163" s="9"/>
      <c r="E163" s="7"/>
      <c r="F163" s="24"/>
      <c r="G163" s="20">
        <f>SUM(G161:G162)</f>
        <v>9702982</v>
      </c>
      <c r="H163" s="20">
        <f>SUM(H161:H162)</f>
        <v>510684</v>
      </c>
      <c r="I163" s="24"/>
      <c r="J163" s="24"/>
      <c r="K163" s="45"/>
      <c r="L163" s="45"/>
      <c r="M163" s="24"/>
      <c r="N163" s="24"/>
      <c r="O163" s="24"/>
      <c r="P163" s="77">
        <f>SUM(P161:P162)</f>
        <v>10213666</v>
      </c>
      <c r="Q163" s="45"/>
      <c r="R163" s="45"/>
      <c r="S163" s="24"/>
      <c r="T163" s="24"/>
      <c r="U163" s="24"/>
      <c r="V163" s="24"/>
    </row>
    <row r="164" spans="1:22" ht="103.5" customHeight="1">
      <c r="A164" s="67"/>
      <c r="B164" s="1442" t="s">
        <v>378</v>
      </c>
      <c r="C164" s="1434"/>
      <c r="D164" s="1434"/>
      <c r="E164" s="1434"/>
      <c r="F164" s="1434"/>
      <c r="G164" s="1434"/>
      <c r="H164" s="1434"/>
      <c r="I164" s="1434"/>
      <c r="J164" s="1434"/>
      <c r="K164" s="1434"/>
      <c r="L164" s="1434"/>
      <c r="M164" s="1434"/>
      <c r="N164" s="1434"/>
      <c r="O164" s="1434"/>
      <c r="P164" s="1434"/>
      <c r="Q164" s="1434"/>
      <c r="R164" s="1434"/>
      <c r="S164" s="1443"/>
      <c r="T164" s="24"/>
      <c r="U164" s="24"/>
      <c r="V164" s="24"/>
    </row>
    <row r="165" spans="1:22" ht="82.5" customHeight="1">
      <c r="A165" s="67">
        <v>1</v>
      </c>
      <c r="B165" s="9" t="s">
        <v>31</v>
      </c>
      <c r="C165" s="9" t="s">
        <v>32</v>
      </c>
      <c r="D165" s="7" t="s">
        <v>379</v>
      </c>
      <c r="E165" s="7" t="s">
        <v>380</v>
      </c>
      <c r="F165" s="24"/>
      <c r="G165" s="46">
        <v>475000</v>
      </c>
      <c r="H165" s="46">
        <v>25000</v>
      </c>
      <c r="I165" s="24"/>
      <c r="J165" s="24"/>
      <c r="K165" s="45"/>
      <c r="L165" s="45"/>
      <c r="M165" s="24"/>
      <c r="N165" s="24"/>
      <c r="O165" s="24"/>
      <c r="P165" s="46">
        <v>500000</v>
      </c>
      <c r="Q165" s="45"/>
      <c r="R165" s="45"/>
      <c r="S165" s="46">
        <v>561067</v>
      </c>
      <c r="T165" s="24"/>
      <c r="U165" s="24"/>
      <c r="V165" s="78" t="s">
        <v>244</v>
      </c>
    </row>
    <row r="166" spans="1:22" ht="82.5" customHeight="1">
      <c r="A166" s="67">
        <v>2</v>
      </c>
      <c r="B166" s="9" t="s">
        <v>31</v>
      </c>
      <c r="C166" s="9" t="s">
        <v>32</v>
      </c>
      <c r="D166" s="7" t="s">
        <v>108</v>
      </c>
      <c r="E166" s="7" t="s">
        <v>381</v>
      </c>
      <c r="F166" s="24"/>
      <c r="G166" s="46">
        <v>237500</v>
      </c>
      <c r="H166" s="46">
        <v>12500</v>
      </c>
      <c r="I166" s="24"/>
      <c r="J166" s="24"/>
      <c r="K166" s="45"/>
      <c r="L166" s="45"/>
      <c r="M166" s="24"/>
      <c r="N166" s="24"/>
      <c r="O166" s="24"/>
      <c r="P166" s="46">
        <v>250000</v>
      </c>
      <c r="Q166" s="45"/>
      <c r="R166" s="45"/>
      <c r="S166" s="46"/>
      <c r="T166" s="24"/>
      <c r="U166" s="24"/>
      <c r="V166" s="78" t="s">
        <v>244</v>
      </c>
    </row>
    <row r="167" spans="1:22" ht="82.5" customHeight="1">
      <c r="A167" s="67">
        <v>3</v>
      </c>
      <c r="B167" s="9" t="s">
        <v>31</v>
      </c>
      <c r="C167" s="9" t="s">
        <v>32</v>
      </c>
      <c r="D167" s="7" t="s">
        <v>382</v>
      </c>
      <c r="E167" s="7" t="s">
        <v>383</v>
      </c>
      <c r="F167" s="24"/>
      <c r="G167" s="37">
        <v>78854.759999999995</v>
      </c>
      <c r="H167" s="46"/>
      <c r="I167" s="24"/>
      <c r="J167" s="24"/>
      <c r="K167" s="45"/>
      <c r="L167" s="45"/>
      <c r="M167" s="24"/>
      <c r="N167" s="24"/>
      <c r="O167" s="24"/>
      <c r="P167" s="46">
        <v>398460</v>
      </c>
      <c r="Q167" s="45"/>
      <c r="R167" s="45"/>
      <c r="S167" s="46"/>
      <c r="T167" s="24"/>
      <c r="U167" s="24"/>
      <c r="V167" s="79"/>
    </row>
    <row r="168" spans="1:22" ht="82.5" customHeight="1">
      <c r="A168" s="67">
        <v>4</v>
      </c>
      <c r="B168" s="9" t="s">
        <v>31</v>
      </c>
      <c r="C168" s="9" t="s">
        <v>32</v>
      </c>
      <c r="D168" s="7" t="s">
        <v>384</v>
      </c>
      <c r="E168" s="7" t="s">
        <v>385</v>
      </c>
      <c r="F168" s="24"/>
      <c r="G168" s="46">
        <v>475000</v>
      </c>
      <c r="H168" s="46">
        <v>25000</v>
      </c>
      <c r="I168" s="24"/>
      <c r="J168" s="24"/>
      <c r="K168" s="45"/>
      <c r="L168" s="45"/>
      <c r="M168" s="24"/>
      <c r="N168" s="24"/>
      <c r="O168" s="24"/>
      <c r="P168" s="46">
        <v>500000</v>
      </c>
      <c r="Q168" s="45"/>
      <c r="R168" s="45"/>
      <c r="S168" s="46">
        <v>627353</v>
      </c>
      <c r="T168" s="24"/>
      <c r="U168" s="24"/>
      <c r="V168" s="78" t="s">
        <v>244</v>
      </c>
    </row>
    <row r="169" spans="1:22" ht="82.5" customHeight="1">
      <c r="A169" s="67">
        <v>5</v>
      </c>
      <c r="B169" s="9" t="s">
        <v>31</v>
      </c>
      <c r="C169" s="9" t="s">
        <v>32</v>
      </c>
      <c r="D169" s="7" t="s">
        <v>386</v>
      </c>
      <c r="E169" s="7" t="s">
        <v>387</v>
      </c>
      <c r="F169" s="24"/>
      <c r="G169" s="46">
        <v>475000</v>
      </c>
      <c r="H169" s="46">
        <v>25000</v>
      </c>
      <c r="I169" s="24"/>
      <c r="J169" s="24"/>
      <c r="K169" s="45"/>
      <c r="L169" s="45"/>
      <c r="M169" s="24"/>
      <c r="N169" s="24"/>
      <c r="O169" s="24"/>
      <c r="P169" s="46">
        <v>500000</v>
      </c>
      <c r="Q169" s="45"/>
      <c r="R169" s="45"/>
      <c r="S169" s="46">
        <v>470165</v>
      </c>
      <c r="T169" s="24"/>
      <c r="U169" s="24"/>
      <c r="V169" s="78" t="s">
        <v>244</v>
      </c>
    </row>
    <row r="170" spans="1:22" ht="82.5" customHeight="1">
      <c r="A170" s="67">
        <v>6</v>
      </c>
      <c r="B170" s="9" t="s">
        <v>31</v>
      </c>
      <c r="C170" s="9" t="s">
        <v>32</v>
      </c>
      <c r="D170" s="7" t="s">
        <v>388</v>
      </c>
      <c r="E170" s="7" t="s">
        <v>387</v>
      </c>
      <c r="F170" s="24"/>
      <c r="G170" s="46">
        <v>441750</v>
      </c>
      <c r="H170" s="46">
        <v>23250</v>
      </c>
      <c r="I170" s="24"/>
      <c r="J170" s="24"/>
      <c r="K170" s="45"/>
      <c r="L170" s="45"/>
      <c r="M170" s="24"/>
      <c r="N170" s="24"/>
      <c r="O170" s="24"/>
      <c r="P170" s="46">
        <v>465000</v>
      </c>
      <c r="Q170" s="45"/>
      <c r="R170" s="45"/>
      <c r="S170" s="46"/>
      <c r="T170" s="24"/>
      <c r="U170" s="24"/>
      <c r="V170" s="24"/>
    </row>
    <row r="171" spans="1:22" ht="82.5" customHeight="1">
      <c r="A171" s="67">
        <v>7</v>
      </c>
      <c r="B171" s="9" t="s">
        <v>31</v>
      </c>
      <c r="C171" s="9" t="s">
        <v>32</v>
      </c>
      <c r="D171" s="7" t="s">
        <v>389</v>
      </c>
      <c r="E171" s="7" t="s">
        <v>390</v>
      </c>
      <c r="F171" s="24"/>
      <c r="G171" s="46">
        <v>38000</v>
      </c>
      <c r="H171" s="46">
        <v>2000</v>
      </c>
      <c r="I171" s="24"/>
      <c r="J171" s="24"/>
      <c r="K171" s="45"/>
      <c r="L171" s="45"/>
      <c r="M171" s="24"/>
      <c r="N171" s="24"/>
      <c r="O171" s="24"/>
      <c r="P171" s="46">
        <v>40000</v>
      </c>
      <c r="Q171" s="45"/>
      <c r="R171" s="45"/>
      <c r="S171" s="46"/>
      <c r="T171" s="24"/>
      <c r="U171" s="24"/>
      <c r="V171" s="24"/>
    </row>
    <row r="172" spans="1:22" ht="82.5" customHeight="1">
      <c r="A172" s="67">
        <v>8</v>
      </c>
      <c r="B172" s="9" t="s">
        <v>31</v>
      </c>
      <c r="C172" s="9" t="s">
        <v>32</v>
      </c>
      <c r="D172" s="7" t="s">
        <v>391</v>
      </c>
      <c r="E172" s="7" t="s">
        <v>392</v>
      </c>
      <c r="F172" s="24"/>
      <c r="G172" s="46">
        <v>475000</v>
      </c>
      <c r="H172" s="46">
        <v>25000</v>
      </c>
      <c r="I172" s="24"/>
      <c r="J172" s="24"/>
      <c r="K172" s="45"/>
      <c r="L172" s="45"/>
      <c r="M172" s="24"/>
      <c r="N172" s="24"/>
      <c r="O172" s="24"/>
      <c r="P172" s="46">
        <v>500000</v>
      </c>
      <c r="Q172" s="45"/>
      <c r="R172" s="45"/>
      <c r="S172" s="46">
        <v>250000</v>
      </c>
      <c r="T172" s="24"/>
      <c r="U172" s="24"/>
      <c r="V172" s="78" t="s">
        <v>244</v>
      </c>
    </row>
    <row r="173" spans="1:22" ht="56.25" customHeight="1">
      <c r="A173" s="67">
        <v>9</v>
      </c>
      <c r="B173" s="9" t="s">
        <v>31</v>
      </c>
      <c r="C173" s="9" t="s">
        <v>32</v>
      </c>
      <c r="D173" s="7" t="s">
        <v>247</v>
      </c>
      <c r="E173" s="7" t="s">
        <v>393</v>
      </c>
      <c r="F173" s="24"/>
      <c r="G173" s="46">
        <v>950000</v>
      </c>
      <c r="H173" s="46">
        <v>50000</v>
      </c>
      <c r="I173" s="24"/>
      <c r="J173" s="24"/>
      <c r="K173" s="45"/>
      <c r="L173" s="45"/>
      <c r="M173" s="24"/>
      <c r="N173" s="24"/>
      <c r="O173" s="24"/>
      <c r="P173" s="46">
        <v>1000000</v>
      </c>
      <c r="Q173" s="46"/>
      <c r="R173" s="46"/>
      <c r="S173" s="46">
        <v>1716838</v>
      </c>
      <c r="T173" s="24"/>
      <c r="U173" s="24"/>
      <c r="V173" s="24"/>
    </row>
    <row r="174" spans="1:22" ht="56.25" customHeight="1">
      <c r="A174" s="67">
        <v>10</v>
      </c>
      <c r="B174" s="9" t="s">
        <v>31</v>
      </c>
      <c r="C174" s="9" t="s">
        <v>32</v>
      </c>
      <c r="D174" s="7" t="s">
        <v>394</v>
      </c>
      <c r="E174" s="7" t="s">
        <v>395</v>
      </c>
      <c r="F174" s="24"/>
      <c r="G174" s="46">
        <v>665000</v>
      </c>
      <c r="H174" s="46">
        <v>35000</v>
      </c>
      <c r="I174" s="24"/>
      <c r="J174" s="24"/>
      <c r="K174" s="45"/>
      <c r="L174" s="45"/>
      <c r="M174" s="24"/>
      <c r="N174" s="24"/>
      <c r="O174" s="24"/>
      <c r="P174" s="46">
        <v>700000</v>
      </c>
      <c r="Q174" s="46"/>
      <c r="R174" s="46"/>
      <c r="S174" s="46">
        <v>991830</v>
      </c>
      <c r="T174" s="24"/>
      <c r="U174" s="24"/>
      <c r="V174" s="24"/>
    </row>
    <row r="175" spans="1:22" ht="56.25" customHeight="1">
      <c r="A175" s="67">
        <v>11</v>
      </c>
      <c r="B175" s="9" t="s">
        <v>31</v>
      </c>
      <c r="C175" s="9" t="s">
        <v>32</v>
      </c>
      <c r="D175" s="7" t="s">
        <v>396</v>
      </c>
      <c r="E175" s="7" t="s">
        <v>397</v>
      </c>
      <c r="F175" s="24"/>
      <c r="G175" s="46">
        <v>19000</v>
      </c>
      <c r="H175" s="46">
        <v>1000</v>
      </c>
      <c r="I175" s="24"/>
      <c r="J175" s="24"/>
      <c r="K175" s="45"/>
      <c r="L175" s="45"/>
      <c r="M175" s="24"/>
      <c r="N175" s="24"/>
      <c r="O175" s="24"/>
      <c r="P175" s="46">
        <v>20000</v>
      </c>
      <c r="Q175" s="46"/>
      <c r="R175" s="46"/>
      <c r="S175" s="46"/>
      <c r="T175" s="24"/>
      <c r="U175" s="24"/>
      <c r="V175" s="24"/>
    </row>
    <row r="176" spans="1:22" ht="56.25" customHeight="1">
      <c r="A176" s="67">
        <v>12</v>
      </c>
      <c r="B176" s="9" t="s">
        <v>31</v>
      </c>
      <c r="C176" s="9" t="s">
        <v>32</v>
      </c>
      <c r="D176" s="7" t="s">
        <v>398</v>
      </c>
      <c r="E176" s="7" t="s">
        <v>399</v>
      </c>
      <c r="F176" s="24"/>
      <c r="G176" s="46">
        <v>19000</v>
      </c>
      <c r="H176" s="46">
        <v>1000</v>
      </c>
      <c r="I176" s="24"/>
      <c r="J176" s="24"/>
      <c r="K176" s="45"/>
      <c r="L176" s="45"/>
      <c r="M176" s="24"/>
      <c r="N176" s="24"/>
      <c r="O176" s="24"/>
      <c r="P176" s="46">
        <v>20000</v>
      </c>
      <c r="Q176" s="46"/>
      <c r="R176" s="46"/>
      <c r="S176" s="46"/>
      <c r="T176" s="24"/>
      <c r="U176" s="24"/>
      <c r="V176" s="24"/>
    </row>
    <row r="177" spans="1:22" ht="56.25" customHeight="1">
      <c r="A177" s="67">
        <v>13</v>
      </c>
      <c r="B177" s="9" t="s">
        <v>31</v>
      </c>
      <c r="C177" s="9" t="s">
        <v>32</v>
      </c>
      <c r="D177" s="7" t="s">
        <v>400</v>
      </c>
      <c r="E177" s="7" t="s">
        <v>401</v>
      </c>
      <c r="F177" s="24"/>
      <c r="G177" s="46">
        <v>7600</v>
      </c>
      <c r="H177" s="46">
        <v>400</v>
      </c>
      <c r="I177" s="24"/>
      <c r="J177" s="24"/>
      <c r="K177" s="45"/>
      <c r="L177" s="45"/>
      <c r="M177" s="24"/>
      <c r="N177" s="24"/>
      <c r="O177" s="24"/>
      <c r="P177" s="46">
        <v>8000</v>
      </c>
      <c r="Q177" s="46"/>
      <c r="R177" s="46"/>
      <c r="S177" s="46"/>
      <c r="T177" s="24"/>
      <c r="U177" s="24"/>
      <c r="V177" s="24"/>
    </row>
    <row r="178" spans="1:22" ht="56.25" customHeight="1">
      <c r="A178" s="67">
        <v>14</v>
      </c>
      <c r="B178" s="9" t="s">
        <v>31</v>
      </c>
      <c r="C178" s="9" t="s">
        <v>32</v>
      </c>
      <c r="D178" s="7" t="s">
        <v>402</v>
      </c>
      <c r="E178" s="7" t="s">
        <v>403</v>
      </c>
      <c r="F178" s="24"/>
      <c r="G178" s="46">
        <v>8075</v>
      </c>
      <c r="H178" s="46">
        <v>425</v>
      </c>
      <c r="I178" s="24"/>
      <c r="J178" s="24"/>
      <c r="K178" s="45"/>
      <c r="L178" s="45"/>
      <c r="M178" s="24"/>
      <c r="N178" s="24"/>
      <c r="O178" s="24"/>
      <c r="P178" s="46">
        <v>8500</v>
      </c>
      <c r="Q178" s="46"/>
      <c r="R178" s="46"/>
      <c r="S178" s="46"/>
      <c r="T178" s="24"/>
      <c r="U178" s="24"/>
      <c r="V178" s="24"/>
    </row>
    <row r="179" spans="1:22" ht="56.25" customHeight="1">
      <c r="A179" s="67">
        <v>15</v>
      </c>
      <c r="B179" s="9" t="s">
        <v>31</v>
      </c>
      <c r="C179" s="9" t="s">
        <v>32</v>
      </c>
      <c r="D179" s="7" t="s">
        <v>404</v>
      </c>
      <c r="E179" s="7" t="s">
        <v>405</v>
      </c>
      <c r="F179" s="24"/>
      <c r="G179" s="46">
        <v>19000</v>
      </c>
      <c r="H179" s="46">
        <v>1000</v>
      </c>
      <c r="I179" s="24"/>
      <c r="J179" s="24"/>
      <c r="K179" s="45"/>
      <c r="L179" s="45"/>
      <c r="M179" s="24"/>
      <c r="N179" s="24"/>
      <c r="O179" s="24"/>
      <c r="P179" s="46">
        <v>20000</v>
      </c>
      <c r="Q179" s="46"/>
      <c r="R179" s="46"/>
      <c r="S179" s="46"/>
      <c r="T179" s="24"/>
      <c r="U179" s="24"/>
      <c r="V179" s="24"/>
    </row>
    <row r="180" spans="1:22" ht="56.25" customHeight="1">
      <c r="A180" s="67">
        <v>16</v>
      </c>
      <c r="B180" s="9" t="s">
        <v>31</v>
      </c>
      <c r="C180" s="9" t="s">
        <v>32</v>
      </c>
      <c r="D180" s="7" t="s">
        <v>406</v>
      </c>
      <c r="E180" s="7" t="s">
        <v>407</v>
      </c>
      <c r="F180" s="24"/>
      <c r="G180" s="37">
        <v>79890</v>
      </c>
      <c r="H180" s="46"/>
      <c r="I180" s="24"/>
      <c r="J180" s="24"/>
      <c r="K180" s="45"/>
      <c r="L180" s="45"/>
      <c r="M180" s="24"/>
      <c r="N180" s="24"/>
      <c r="O180" s="24"/>
      <c r="P180" s="46">
        <v>35000</v>
      </c>
      <c r="Q180" s="46"/>
      <c r="R180" s="46"/>
      <c r="S180" s="46"/>
      <c r="T180" s="24"/>
      <c r="U180" s="24"/>
      <c r="V180" s="24"/>
    </row>
    <row r="181" spans="1:22" ht="56.25" customHeight="1">
      <c r="A181" s="67">
        <v>17</v>
      </c>
      <c r="B181" s="9" t="s">
        <v>31</v>
      </c>
      <c r="C181" s="9" t="s">
        <v>32</v>
      </c>
      <c r="D181" s="7" t="s">
        <v>408</v>
      </c>
      <c r="E181" s="7" t="s">
        <v>409</v>
      </c>
      <c r="F181" s="24"/>
      <c r="G181" s="46">
        <v>237500</v>
      </c>
      <c r="H181" s="46">
        <v>12500</v>
      </c>
      <c r="I181" s="24"/>
      <c r="J181" s="24"/>
      <c r="K181" s="45"/>
      <c r="L181" s="45"/>
      <c r="M181" s="24"/>
      <c r="N181" s="24"/>
      <c r="O181" s="24"/>
      <c r="P181" s="46">
        <v>250000</v>
      </c>
      <c r="Q181" s="46"/>
      <c r="R181" s="46"/>
      <c r="S181" s="46"/>
      <c r="T181" s="24"/>
      <c r="U181" s="24"/>
      <c r="V181" s="24"/>
    </row>
    <row r="182" spans="1:22" ht="62.25" customHeight="1">
      <c r="A182" s="62"/>
      <c r="B182" s="80" t="s">
        <v>410</v>
      </c>
      <c r="C182" s="80"/>
      <c r="D182" s="7"/>
      <c r="E182" s="80"/>
      <c r="F182" s="80"/>
      <c r="G182" s="81">
        <f>SUM(G165:G181)</f>
        <v>4701169.76</v>
      </c>
      <c r="H182" s="81">
        <f>SUM(H165:H181)</f>
        <v>239075</v>
      </c>
      <c r="I182" s="80"/>
      <c r="J182" s="80"/>
      <c r="K182" s="80"/>
      <c r="L182" s="80"/>
      <c r="M182" s="80"/>
      <c r="N182" s="80"/>
      <c r="O182" s="80"/>
      <c r="P182" s="82">
        <f>SUM(P165:P181)</f>
        <v>5214960</v>
      </c>
      <c r="Q182" s="80"/>
      <c r="R182" s="80"/>
      <c r="S182" s="82">
        <f>SUM(S165:S181)</f>
        <v>4617253</v>
      </c>
      <c r="T182" s="80"/>
      <c r="U182" s="80"/>
      <c r="V182" s="80"/>
    </row>
    <row r="183" spans="1:22">
      <c r="B183" s="83"/>
      <c r="C183" s="83"/>
      <c r="D183" s="83"/>
      <c r="E183" s="83"/>
      <c r="F183" s="83"/>
      <c r="G183" s="83"/>
      <c r="H183" s="83"/>
      <c r="I183" s="83"/>
      <c r="J183" s="83"/>
      <c r="K183" s="83"/>
      <c r="L183" s="83"/>
      <c r="M183" s="83"/>
      <c r="N183" s="83"/>
      <c r="O183" s="83"/>
      <c r="P183" s="83"/>
      <c r="Q183" s="83"/>
      <c r="R183" s="83"/>
      <c r="T183" s="83"/>
      <c r="U183" s="83"/>
      <c r="V183" s="83"/>
    </row>
    <row r="184" spans="1:22">
      <c r="B184" s="83"/>
      <c r="C184" s="24"/>
      <c r="D184" s="24"/>
      <c r="E184" s="24"/>
      <c r="F184" s="24"/>
      <c r="G184" s="24"/>
      <c r="H184" s="24"/>
      <c r="I184" s="24"/>
      <c r="J184" s="24"/>
      <c r="K184" s="24"/>
      <c r="L184" s="24"/>
      <c r="M184" s="24"/>
      <c r="N184" s="24"/>
      <c r="O184" s="24"/>
      <c r="P184" s="24"/>
      <c r="Q184" s="24"/>
      <c r="R184" s="24"/>
      <c r="S184" s="24"/>
      <c r="T184" s="24"/>
      <c r="U184" s="24"/>
      <c r="V184" s="24"/>
    </row>
    <row r="185" spans="1:22" ht="77.25" customHeight="1">
      <c r="A185" s="26"/>
      <c r="B185" s="1429" t="s">
        <v>411</v>
      </c>
      <c r="C185" s="1430"/>
      <c r="D185" s="1430"/>
      <c r="E185" s="1430"/>
      <c r="F185" s="1430"/>
      <c r="G185" s="1430"/>
      <c r="H185" s="1430"/>
      <c r="I185" s="1430"/>
      <c r="J185" s="1430"/>
      <c r="K185" s="1430"/>
      <c r="L185" s="1430"/>
      <c r="M185" s="1430"/>
      <c r="N185" s="1430"/>
      <c r="O185" s="1430"/>
      <c r="P185" s="1430"/>
      <c r="Q185" s="1430"/>
      <c r="R185" s="1430"/>
      <c r="S185" s="1430"/>
      <c r="T185" s="1430"/>
      <c r="U185" s="1430"/>
      <c r="V185" s="1431"/>
    </row>
    <row r="186" spans="1:22" ht="52.5" customHeight="1">
      <c r="A186" s="67">
        <v>1</v>
      </c>
      <c r="B186" s="7" t="s">
        <v>54</v>
      </c>
      <c r="C186" s="7" t="s">
        <v>55</v>
      </c>
      <c r="D186" s="7" t="s">
        <v>412</v>
      </c>
      <c r="E186" s="24"/>
      <c r="F186" s="24"/>
      <c r="G186" s="24">
        <f>P186-H186</f>
        <v>754300</v>
      </c>
      <c r="H186" s="24">
        <v>39700</v>
      </c>
      <c r="I186" s="24"/>
      <c r="J186" s="24"/>
      <c r="K186" s="24"/>
      <c r="L186" s="24"/>
      <c r="M186" s="24"/>
      <c r="N186" s="24"/>
      <c r="O186" s="24"/>
      <c r="P186" s="24">
        <v>794000</v>
      </c>
      <c r="Q186" s="24"/>
      <c r="R186" s="24"/>
      <c r="S186" s="24"/>
      <c r="T186" s="24"/>
      <c r="U186" s="24"/>
      <c r="V186" s="24"/>
    </row>
    <row r="187" spans="1:22" ht="52.5" customHeight="1">
      <c r="A187" s="67">
        <v>2</v>
      </c>
      <c r="B187" s="7" t="s">
        <v>54</v>
      </c>
      <c r="C187" s="7" t="s">
        <v>55</v>
      </c>
      <c r="D187" s="7" t="s">
        <v>413</v>
      </c>
      <c r="E187" s="24"/>
      <c r="F187" s="24"/>
      <c r="G187" s="24">
        <f>P187-H187</f>
        <v>754300</v>
      </c>
      <c r="H187" s="24">
        <v>39700</v>
      </c>
      <c r="I187" s="24"/>
      <c r="J187" s="24"/>
      <c r="K187" s="24"/>
      <c r="L187" s="24"/>
      <c r="M187" s="24"/>
      <c r="N187" s="24"/>
      <c r="O187" s="24"/>
      <c r="P187" s="24">
        <v>794000</v>
      </c>
      <c r="Q187" s="24"/>
      <c r="R187" s="24"/>
      <c r="S187" s="24"/>
      <c r="T187" s="24"/>
      <c r="U187" s="24"/>
      <c r="V187" s="24"/>
    </row>
    <row r="188" spans="1:22" ht="52.5" customHeight="1">
      <c r="A188" s="67">
        <v>3</v>
      </c>
      <c r="B188" s="7" t="s">
        <v>54</v>
      </c>
      <c r="C188" s="7" t="s">
        <v>55</v>
      </c>
      <c r="D188" s="7" t="s">
        <v>414</v>
      </c>
      <c r="E188" s="24"/>
      <c r="F188" s="24"/>
      <c r="G188" s="24">
        <f>P188-H188</f>
        <v>593750</v>
      </c>
      <c r="H188" s="24">
        <v>31250</v>
      </c>
      <c r="I188" s="24"/>
      <c r="J188" s="24"/>
      <c r="K188" s="24"/>
      <c r="L188" s="24"/>
      <c r="M188" s="24"/>
      <c r="N188" s="24"/>
      <c r="O188" s="24"/>
      <c r="P188" s="24">
        <v>625000</v>
      </c>
      <c r="Q188" s="24"/>
      <c r="R188" s="24"/>
      <c r="S188" s="24"/>
      <c r="T188" s="24"/>
      <c r="U188" s="24"/>
      <c r="V188" s="24"/>
    </row>
    <row r="189" spans="1:22" ht="52.5" customHeight="1">
      <c r="A189" s="67">
        <v>4</v>
      </c>
      <c r="B189" s="7" t="s">
        <v>54</v>
      </c>
      <c r="C189" s="7" t="s">
        <v>55</v>
      </c>
      <c r="D189" s="7" t="s">
        <v>415</v>
      </c>
      <c r="E189" s="24"/>
      <c r="F189" s="24"/>
      <c r="G189" s="24">
        <f>P189-H189</f>
        <v>317300</v>
      </c>
      <c r="H189" s="24">
        <v>16700</v>
      </c>
      <c r="I189" s="24"/>
      <c r="J189" s="24"/>
      <c r="K189" s="24"/>
      <c r="L189" s="24"/>
      <c r="M189" s="24"/>
      <c r="N189" s="24"/>
      <c r="O189" s="24"/>
      <c r="P189" s="24">
        <v>334000</v>
      </c>
      <c r="Q189" s="24"/>
      <c r="R189" s="24"/>
      <c r="S189" s="24"/>
      <c r="T189" s="24"/>
      <c r="U189" s="24"/>
      <c r="V189" s="24"/>
    </row>
    <row r="190" spans="1:22" ht="66.75" customHeight="1">
      <c r="A190" s="67">
        <v>5</v>
      </c>
      <c r="B190" s="7" t="s">
        <v>54</v>
      </c>
      <c r="C190" s="7" t="s">
        <v>55</v>
      </c>
      <c r="D190" s="7" t="s">
        <v>416</v>
      </c>
      <c r="E190" s="24"/>
      <c r="F190" s="24"/>
      <c r="G190" s="24">
        <f t="shared" ref="G190:G191" si="4">P190-H190</f>
        <v>317300</v>
      </c>
      <c r="H190" s="24">
        <v>16700</v>
      </c>
      <c r="I190" s="24"/>
      <c r="J190" s="24"/>
      <c r="K190" s="24"/>
      <c r="L190" s="24"/>
      <c r="M190" s="24"/>
      <c r="N190" s="24"/>
      <c r="O190" s="24"/>
      <c r="P190" s="24">
        <v>334000</v>
      </c>
      <c r="Q190" s="24"/>
      <c r="R190" s="24"/>
      <c r="S190" s="24"/>
      <c r="T190" s="24"/>
      <c r="U190" s="24"/>
      <c r="V190" s="24"/>
    </row>
    <row r="191" spans="1:22" ht="59.25" customHeight="1">
      <c r="A191" s="67">
        <v>6</v>
      </c>
      <c r="B191" s="7" t="s">
        <v>54</v>
      </c>
      <c r="C191" s="7" t="s">
        <v>55</v>
      </c>
      <c r="D191" s="7" t="s">
        <v>417</v>
      </c>
      <c r="E191" s="24"/>
      <c r="F191" s="24"/>
      <c r="G191" s="24">
        <f t="shared" si="4"/>
        <v>317300</v>
      </c>
      <c r="H191" s="24">
        <v>16700</v>
      </c>
      <c r="I191" s="24"/>
      <c r="J191" s="24"/>
      <c r="K191" s="24"/>
      <c r="L191" s="24"/>
      <c r="M191" s="24"/>
      <c r="N191" s="24"/>
      <c r="O191" s="24"/>
      <c r="P191" s="24">
        <v>334000</v>
      </c>
      <c r="Q191" s="24"/>
      <c r="R191" s="24"/>
      <c r="S191" s="24"/>
      <c r="T191" s="24"/>
      <c r="U191" s="24"/>
      <c r="V191" s="24"/>
    </row>
    <row r="192" spans="1:22" ht="33.75" customHeight="1">
      <c r="A192" s="84"/>
      <c r="B192" s="85" t="s">
        <v>98</v>
      </c>
      <c r="C192" s="86"/>
      <c r="D192" s="86"/>
      <c r="E192" s="86"/>
      <c r="F192" s="86"/>
      <c r="G192" s="87">
        <f>SUM(G186:G191)</f>
        <v>3054250</v>
      </c>
      <c r="H192" s="87">
        <f>SUM(H186:H191)</f>
        <v>160750</v>
      </c>
      <c r="I192" s="86"/>
      <c r="J192" s="86"/>
      <c r="K192" s="86"/>
      <c r="L192" s="86"/>
      <c r="M192" s="86"/>
      <c r="N192" s="86"/>
      <c r="O192" s="86"/>
      <c r="P192" s="87">
        <f>SUM(P186:P191)</f>
        <v>3215000</v>
      </c>
      <c r="Q192" s="86"/>
      <c r="R192" s="86"/>
      <c r="S192" s="86"/>
      <c r="T192" s="86"/>
      <c r="U192" s="86"/>
      <c r="V192" s="86"/>
    </row>
    <row r="193" spans="1:22" s="26" customFormat="1" ht="18.75" customHeight="1">
      <c r="B193" s="24"/>
      <c r="C193" s="24"/>
      <c r="D193" s="24"/>
      <c r="E193" s="24"/>
      <c r="F193" s="24"/>
      <c r="G193" s="24"/>
      <c r="H193" s="24"/>
      <c r="I193" s="24"/>
      <c r="J193" s="24"/>
      <c r="K193" s="24"/>
      <c r="L193" s="24"/>
      <c r="M193" s="24"/>
      <c r="N193" s="24"/>
      <c r="O193" s="24"/>
      <c r="P193" s="24"/>
      <c r="Q193" s="24"/>
      <c r="R193" s="24"/>
      <c r="S193" s="24"/>
      <c r="T193" s="24"/>
      <c r="U193" s="24"/>
      <c r="V193" s="24"/>
    </row>
    <row r="194" spans="1:22" s="26" customFormat="1" ht="18.75" customHeight="1">
      <c r="B194" s="24"/>
      <c r="C194" s="24"/>
      <c r="D194" s="24"/>
      <c r="E194" s="24"/>
      <c r="F194" s="24"/>
      <c r="G194" s="24"/>
      <c r="H194" s="24"/>
      <c r="I194" s="24"/>
      <c r="J194" s="24"/>
      <c r="K194" s="24"/>
      <c r="L194" s="24"/>
      <c r="M194" s="24"/>
      <c r="N194" s="24"/>
      <c r="O194" s="24"/>
      <c r="P194" s="24"/>
      <c r="Q194" s="24"/>
      <c r="R194" s="24"/>
      <c r="S194" s="24"/>
      <c r="T194" s="24"/>
      <c r="U194" s="24"/>
      <c r="V194" s="24"/>
    </row>
    <row r="195" spans="1:22" ht="81" customHeight="1">
      <c r="A195" s="1429" t="s">
        <v>418</v>
      </c>
      <c r="B195" s="1430"/>
      <c r="C195" s="1430"/>
      <c r="D195" s="1430"/>
      <c r="E195" s="1430"/>
      <c r="F195" s="1430"/>
      <c r="G195" s="1430"/>
      <c r="H195" s="1430"/>
      <c r="I195" s="1430"/>
      <c r="J195" s="1430"/>
      <c r="K195" s="1430"/>
      <c r="L195" s="1430"/>
      <c r="M195" s="1430"/>
      <c r="N195" s="1430"/>
      <c r="O195" s="1430"/>
      <c r="P195" s="1430"/>
      <c r="Q195" s="1430"/>
      <c r="R195" s="1430"/>
      <c r="S195" s="1430"/>
      <c r="T195" s="1430"/>
      <c r="U195" s="1431"/>
      <c r="V195" s="1307"/>
    </row>
    <row r="196" spans="1:22" ht="84.75" customHeight="1">
      <c r="A196" s="67">
        <v>1</v>
      </c>
      <c r="B196" s="7" t="s">
        <v>192</v>
      </c>
      <c r="C196" s="7" t="s">
        <v>419</v>
      </c>
      <c r="D196" s="7" t="s">
        <v>420</v>
      </c>
      <c r="E196" s="7"/>
      <c r="F196" s="7"/>
      <c r="G196" s="7">
        <v>100000</v>
      </c>
      <c r="H196" s="7"/>
      <c r="I196" s="7"/>
      <c r="J196" s="7"/>
      <c r="K196" s="7"/>
      <c r="L196" s="7"/>
      <c r="M196" s="7"/>
      <c r="N196" s="7"/>
      <c r="O196" s="7"/>
      <c r="P196" s="7"/>
      <c r="Q196" s="7"/>
      <c r="R196" s="7"/>
      <c r="S196" s="7"/>
      <c r="T196" s="40" t="s">
        <v>38</v>
      </c>
      <c r="U196" s="24"/>
      <c r="V196" s="24"/>
    </row>
    <row r="197" spans="1:22" ht="101.25" customHeight="1">
      <c r="A197" s="67">
        <v>2</v>
      </c>
      <c r="B197" s="7" t="s">
        <v>192</v>
      </c>
      <c r="C197" s="7" t="s">
        <v>419</v>
      </c>
      <c r="D197" s="7" t="s">
        <v>421</v>
      </c>
      <c r="E197" s="7"/>
      <c r="F197" s="7"/>
      <c r="G197" s="7">
        <v>100000</v>
      </c>
      <c r="H197" s="7"/>
      <c r="I197" s="7"/>
      <c r="J197" s="7"/>
      <c r="K197" s="7"/>
      <c r="L197" s="7"/>
      <c r="M197" s="7"/>
      <c r="N197" s="7"/>
      <c r="O197" s="7"/>
      <c r="P197" s="7"/>
      <c r="Q197" s="7"/>
      <c r="R197" s="7"/>
      <c r="S197" s="7"/>
      <c r="T197" s="40" t="s">
        <v>38</v>
      </c>
      <c r="U197" s="24"/>
      <c r="V197" s="24"/>
    </row>
    <row r="198" spans="1:22" ht="102" customHeight="1">
      <c r="A198" s="67">
        <v>3</v>
      </c>
      <c r="B198" s="7" t="s">
        <v>192</v>
      </c>
      <c r="C198" s="7" t="s">
        <v>419</v>
      </c>
      <c r="D198" s="7" t="s">
        <v>422</v>
      </c>
      <c r="E198" s="7"/>
      <c r="F198" s="7"/>
      <c r="G198" s="7">
        <v>100000</v>
      </c>
      <c r="H198" s="7"/>
      <c r="I198" s="7"/>
      <c r="J198" s="7"/>
      <c r="K198" s="7"/>
      <c r="L198" s="7"/>
      <c r="M198" s="7"/>
      <c r="N198" s="7"/>
      <c r="O198" s="7"/>
      <c r="P198" s="7"/>
      <c r="Q198" s="7"/>
      <c r="R198" s="7"/>
      <c r="S198" s="7"/>
      <c r="T198" s="40" t="s">
        <v>38</v>
      </c>
      <c r="U198" s="24"/>
      <c r="V198" s="24"/>
    </row>
    <row r="199" spans="1:22" ht="94.5" customHeight="1">
      <c r="A199" s="67">
        <v>4</v>
      </c>
      <c r="B199" s="7" t="s">
        <v>192</v>
      </c>
      <c r="C199" s="7" t="s">
        <v>419</v>
      </c>
      <c r="D199" s="7" t="s">
        <v>423</v>
      </c>
      <c r="E199" s="7"/>
      <c r="F199" s="7"/>
      <c r="G199" s="7">
        <v>100000</v>
      </c>
      <c r="H199" s="7"/>
      <c r="I199" s="7"/>
      <c r="J199" s="7"/>
      <c r="K199" s="7"/>
      <c r="L199" s="7"/>
      <c r="M199" s="7"/>
      <c r="N199" s="7"/>
      <c r="O199" s="7"/>
      <c r="P199" s="7"/>
      <c r="Q199" s="7"/>
      <c r="R199" s="7"/>
      <c r="S199" s="7"/>
      <c r="T199" s="40" t="s">
        <v>38</v>
      </c>
      <c r="U199" s="24"/>
      <c r="V199" s="24"/>
    </row>
    <row r="200" spans="1:22" ht="82.5" customHeight="1">
      <c r="A200" s="67">
        <v>5</v>
      </c>
      <c r="B200" s="7" t="s">
        <v>192</v>
      </c>
      <c r="C200" s="7" t="s">
        <v>419</v>
      </c>
      <c r="D200" s="7" t="s">
        <v>424</v>
      </c>
      <c r="E200" s="7"/>
      <c r="F200" s="7"/>
      <c r="G200" s="7">
        <v>100000</v>
      </c>
      <c r="H200" s="7"/>
      <c r="I200" s="7"/>
      <c r="J200" s="7"/>
      <c r="K200" s="7"/>
      <c r="L200" s="7"/>
      <c r="M200" s="7"/>
      <c r="N200" s="7"/>
      <c r="O200" s="7"/>
      <c r="P200" s="7"/>
      <c r="Q200" s="7"/>
      <c r="R200" s="7"/>
      <c r="S200" s="7"/>
      <c r="T200" s="40" t="s">
        <v>38</v>
      </c>
      <c r="U200" s="24"/>
      <c r="V200" s="24"/>
    </row>
    <row r="201" spans="1:22" ht="75">
      <c r="A201" s="67">
        <v>6</v>
      </c>
      <c r="B201" s="7" t="s">
        <v>192</v>
      </c>
      <c r="C201" s="7" t="s">
        <v>419</v>
      </c>
      <c r="D201" s="7" t="s">
        <v>425</v>
      </c>
      <c r="E201" s="7"/>
      <c r="F201" s="7"/>
      <c r="G201" s="7"/>
      <c r="H201" s="7"/>
      <c r="I201" s="7"/>
      <c r="J201" s="7"/>
      <c r="K201" s="7"/>
      <c r="L201" s="7"/>
      <c r="M201" s="7"/>
      <c r="N201" s="7"/>
      <c r="O201" s="7"/>
      <c r="P201" s="7"/>
      <c r="Q201" s="7"/>
      <c r="R201" s="7"/>
      <c r="S201" s="7"/>
      <c r="T201" s="40" t="s">
        <v>38</v>
      </c>
      <c r="U201" s="24"/>
      <c r="V201" s="24"/>
    </row>
    <row r="202" spans="1:22" ht="75">
      <c r="A202" s="67">
        <v>7</v>
      </c>
      <c r="B202" s="7" t="s">
        <v>192</v>
      </c>
      <c r="C202" s="7" t="s">
        <v>419</v>
      </c>
      <c r="D202" s="7" t="s">
        <v>426</v>
      </c>
      <c r="E202" s="7"/>
      <c r="F202" s="7"/>
      <c r="G202" s="7">
        <v>39158</v>
      </c>
      <c r="H202" s="7"/>
      <c r="I202" s="7"/>
      <c r="J202" s="7"/>
      <c r="K202" s="7"/>
      <c r="L202" s="7"/>
      <c r="M202" s="7"/>
      <c r="N202" s="7"/>
      <c r="O202" s="7"/>
      <c r="P202" s="7"/>
      <c r="Q202" s="7"/>
      <c r="R202" s="7"/>
      <c r="S202" s="7"/>
      <c r="T202" s="40" t="s">
        <v>38</v>
      </c>
      <c r="U202" s="24"/>
      <c r="V202" s="24"/>
    </row>
    <row r="203" spans="1:22" ht="75">
      <c r="A203" s="67">
        <v>8</v>
      </c>
      <c r="B203" s="7" t="s">
        <v>192</v>
      </c>
      <c r="C203" s="7" t="s">
        <v>419</v>
      </c>
      <c r="D203" s="7" t="s">
        <v>427</v>
      </c>
      <c r="E203" s="7"/>
      <c r="F203" s="7"/>
      <c r="G203" s="7"/>
      <c r="H203" s="7"/>
      <c r="I203" s="7"/>
      <c r="J203" s="7"/>
      <c r="K203" s="7"/>
      <c r="L203" s="7"/>
      <c r="M203" s="7"/>
      <c r="N203" s="7"/>
      <c r="O203" s="7"/>
      <c r="P203" s="7"/>
      <c r="Q203" s="7"/>
      <c r="R203" s="7"/>
      <c r="S203" s="7"/>
      <c r="T203" s="40" t="s">
        <v>38</v>
      </c>
      <c r="U203" s="24"/>
      <c r="V203" s="24"/>
    </row>
    <row r="204" spans="1:22" ht="75">
      <c r="A204" s="67">
        <v>9</v>
      </c>
      <c r="B204" s="7" t="s">
        <v>192</v>
      </c>
      <c r="C204" s="7" t="s">
        <v>419</v>
      </c>
      <c r="D204" s="7" t="s">
        <v>428</v>
      </c>
      <c r="E204" s="7"/>
      <c r="F204" s="7"/>
      <c r="G204" s="7">
        <v>24310</v>
      </c>
      <c r="H204" s="7"/>
      <c r="I204" s="7"/>
      <c r="J204" s="7"/>
      <c r="K204" s="7"/>
      <c r="L204" s="7"/>
      <c r="M204" s="7"/>
      <c r="N204" s="7"/>
      <c r="O204" s="7"/>
      <c r="P204" s="7"/>
      <c r="Q204" s="7"/>
      <c r="R204" s="7"/>
      <c r="S204" s="7"/>
      <c r="T204" s="40" t="s">
        <v>38</v>
      </c>
      <c r="U204" s="24"/>
      <c r="V204" s="24"/>
    </row>
    <row r="205" spans="1:22" ht="75">
      <c r="A205" s="67">
        <v>10</v>
      </c>
      <c r="B205" s="7" t="s">
        <v>192</v>
      </c>
      <c r="C205" s="7" t="s">
        <v>419</v>
      </c>
      <c r="D205" s="7" t="s">
        <v>429</v>
      </c>
      <c r="E205" s="7"/>
      <c r="F205" s="7"/>
      <c r="G205" s="7"/>
      <c r="H205" s="7"/>
      <c r="I205" s="7"/>
      <c r="J205" s="7"/>
      <c r="K205" s="7"/>
      <c r="L205" s="7"/>
      <c r="M205" s="7"/>
      <c r="N205" s="7"/>
      <c r="O205" s="7"/>
      <c r="P205" s="7"/>
      <c r="Q205" s="7"/>
      <c r="R205" s="7"/>
      <c r="S205" s="7"/>
      <c r="T205" s="40" t="s">
        <v>38</v>
      </c>
      <c r="U205" s="24"/>
      <c r="V205" s="24"/>
    </row>
    <row r="206" spans="1:22" ht="90">
      <c r="A206" s="67">
        <v>11</v>
      </c>
      <c r="B206" s="7" t="s">
        <v>192</v>
      </c>
      <c r="C206" s="7" t="s">
        <v>419</v>
      </c>
      <c r="D206" s="88" t="s">
        <v>430</v>
      </c>
      <c r="E206" s="7"/>
      <c r="F206" s="7"/>
      <c r="G206" s="89">
        <v>536497</v>
      </c>
      <c r="H206" s="7"/>
      <c r="I206" s="7"/>
      <c r="J206" s="7"/>
      <c r="K206" s="7"/>
      <c r="L206" s="7"/>
      <c r="M206" s="7"/>
      <c r="N206" s="7"/>
      <c r="O206" s="7"/>
      <c r="P206" s="7"/>
      <c r="Q206" s="7"/>
      <c r="R206" s="7"/>
      <c r="S206" s="7"/>
      <c r="T206" s="40" t="s">
        <v>38</v>
      </c>
      <c r="U206" s="24"/>
      <c r="V206" s="24"/>
    </row>
    <row r="207" spans="1:22">
      <c r="B207" s="83"/>
      <c r="C207" s="83"/>
      <c r="D207" s="83"/>
      <c r="E207" s="83"/>
      <c r="F207" s="83"/>
      <c r="G207" s="83"/>
      <c r="H207" s="83"/>
      <c r="I207" s="83"/>
      <c r="J207" s="83"/>
      <c r="K207" s="83"/>
      <c r="L207" s="83"/>
      <c r="M207" s="83"/>
      <c r="N207" s="83"/>
      <c r="O207" s="83"/>
      <c r="P207" s="83"/>
      <c r="Q207" s="83"/>
      <c r="R207" s="83"/>
      <c r="T207" s="83"/>
      <c r="U207" s="83"/>
      <c r="V207" s="83"/>
    </row>
    <row r="208" spans="1:22" ht="62.25" customHeight="1">
      <c r="A208" s="1432" t="s">
        <v>431</v>
      </c>
      <c r="B208" s="1432"/>
      <c r="C208" s="1432"/>
      <c r="D208" s="1432"/>
      <c r="E208" s="1432"/>
      <c r="F208" s="1432"/>
      <c r="G208" s="1432"/>
      <c r="H208" s="1432"/>
      <c r="I208" s="1432"/>
      <c r="J208" s="1432"/>
      <c r="K208" s="1432"/>
      <c r="L208" s="1432"/>
      <c r="M208" s="1432"/>
      <c r="N208" s="1432"/>
      <c r="O208" s="1432"/>
      <c r="P208" s="1432"/>
      <c r="Q208" s="1432"/>
      <c r="R208" s="1432"/>
      <c r="S208" s="1432"/>
      <c r="T208" s="1432"/>
      <c r="U208" s="1432"/>
      <c r="V208" s="1432"/>
    </row>
    <row r="209" spans="1:22" ht="90">
      <c r="A209" s="67">
        <v>1</v>
      </c>
      <c r="B209" s="7" t="s">
        <v>54</v>
      </c>
      <c r="C209" s="7" t="s">
        <v>55</v>
      </c>
      <c r="D209" s="90" t="s">
        <v>432</v>
      </c>
      <c r="E209" s="24"/>
      <c r="F209" s="24"/>
      <c r="G209" s="89">
        <v>76849</v>
      </c>
      <c r="H209" s="24"/>
      <c r="I209" s="24"/>
      <c r="J209" s="24"/>
      <c r="K209" s="24"/>
      <c r="L209" s="24"/>
      <c r="M209" s="24"/>
      <c r="N209" s="24"/>
      <c r="O209" s="24"/>
      <c r="P209" s="24"/>
      <c r="Q209" s="24"/>
      <c r="R209" s="24"/>
      <c r="S209" s="24"/>
      <c r="T209" s="40" t="s">
        <v>38</v>
      </c>
      <c r="U209" s="24"/>
      <c r="V209" s="24"/>
    </row>
    <row r="210" spans="1:22" ht="75">
      <c r="A210" s="67">
        <v>2</v>
      </c>
      <c r="B210" s="7" t="s">
        <v>54</v>
      </c>
      <c r="C210" s="7" t="s">
        <v>55</v>
      </c>
      <c r="D210" s="90" t="s">
        <v>433</v>
      </c>
      <c r="E210" s="24"/>
      <c r="F210" s="24"/>
      <c r="G210" s="89">
        <v>98949</v>
      </c>
      <c r="H210" s="24"/>
      <c r="I210" s="24"/>
      <c r="J210" s="24"/>
      <c r="K210" s="24"/>
      <c r="L210" s="24"/>
      <c r="M210" s="24"/>
      <c r="N210" s="24"/>
      <c r="O210" s="24"/>
      <c r="P210" s="24"/>
      <c r="Q210" s="24"/>
      <c r="R210" s="24"/>
      <c r="S210" s="24"/>
      <c r="T210" s="40" t="s">
        <v>38</v>
      </c>
      <c r="U210" s="24"/>
      <c r="V210" s="24"/>
    </row>
    <row r="211" spans="1:22" ht="90">
      <c r="A211" s="67">
        <v>3</v>
      </c>
      <c r="B211" s="7" t="s">
        <v>54</v>
      </c>
      <c r="C211" s="7" t="s">
        <v>55</v>
      </c>
      <c r="D211" s="90" t="s">
        <v>434</v>
      </c>
      <c r="E211" s="24"/>
      <c r="F211" s="24"/>
      <c r="G211" s="89">
        <v>79123</v>
      </c>
      <c r="H211" s="24"/>
      <c r="I211" s="24"/>
      <c r="J211" s="24"/>
      <c r="K211" s="24"/>
      <c r="L211" s="24"/>
      <c r="M211" s="24"/>
      <c r="N211" s="24"/>
      <c r="O211" s="24"/>
      <c r="P211" s="24"/>
      <c r="Q211" s="24"/>
      <c r="R211" s="24"/>
      <c r="S211" s="24"/>
      <c r="T211" s="40" t="s">
        <v>38</v>
      </c>
      <c r="U211" s="24"/>
      <c r="V211" s="24"/>
    </row>
    <row r="212" spans="1:22" ht="75">
      <c r="A212" s="67">
        <v>4</v>
      </c>
      <c r="B212" s="7" t="s">
        <v>54</v>
      </c>
      <c r="C212" s="7" t="s">
        <v>55</v>
      </c>
      <c r="D212" s="90" t="s">
        <v>435</v>
      </c>
      <c r="E212" s="24"/>
      <c r="F212" s="24"/>
      <c r="G212" s="89">
        <v>88734</v>
      </c>
      <c r="H212" s="24"/>
      <c r="I212" s="24"/>
      <c r="J212" s="24"/>
      <c r="K212" s="24"/>
      <c r="L212" s="24"/>
      <c r="M212" s="24"/>
      <c r="N212" s="24"/>
      <c r="O212" s="24"/>
      <c r="P212" s="24"/>
      <c r="Q212" s="24"/>
      <c r="R212" s="24"/>
      <c r="S212" s="24"/>
      <c r="T212" s="40" t="s">
        <v>38</v>
      </c>
      <c r="U212" s="24"/>
      <c r="V212" s="24"/>
    </row>
    <row r="213" spans="1:22" ht="90">
      <c r="A213" s="67">
        <v>5</v>
      </c>
      <c r="B213" s="7" t="s">
        <v>54</v>
      </c>
      <c r="C213" s="7" t="s">
        <v>55</v>
      </c>
      <c r="D213" s="90" t="s">
        <v>436</v>
      </c>
      <c r="E213" s="24"/>
      <c r="F213" s="24"/>
      <c r="G213" s="89">
        <v>73668</v>
      </c>
      <c r="H213" s="24"/>
      <c r="I213" s="24"/>
      <c r="J213" s="24"/>
      <c r="K213" s="24"/>
      <c r="L213" s="24"/>
      <c r="M213" s="24"/>
      <c r="N213" s="24"/>
      <c r="O213" s="24"/>
      <c r="P213" s="24"/>
      <c r="Q213" s="24"/>
      <c r="R213" s="24"/>
      <c r="S213" s="24"/>
      <c r="T213" s="40" t="s">
        <v>38</v>
      </c>
      <c r="U213" s="24"/>
      <c r="V213" s="24"/>
    </row>
    <row r="214" spans="1:22" ht="105">
      <c r="A214" s="67">
        <v>6</v>
      </c>
      <c r="B214" s="7" t="s">
        <v>54</v>
      </c>
      <c r="C214" s="7" t="s">
        <v>55</v>
      </c>
      <c r="D214" s="90" t="s">
        <v>437</v>
      </c>
      <c r="E214" s="24"/>
      <c r="F214" s="24"/>
      <c r="G214" s="89">
        <v>48184</v>
      </c>
      <c r="H214" s="24"/>
      <c r="I214" s="24"/>
      <c r="J214" s="24"/>
      <c r="K214" s="24"/>
      <c r="L214" s="24"/>
      <c r="M214" s="24"/>
      <c r="N214" s="24"/>
      <c r="O214" s="24"/>
      <c r="P214" s="24"/>
      <c r="Q214" s="24"/>
      <c r="R214" s="24"/>
      <c r="S214" s="24"/>
      <c r="T214" s="40" t="s">
        <v>38</v>
      </c>
      <c r="U214" s="24"/>
      <c r="V214" s="24"/>
    </row>
    <row r="215" spans="1:22" ht="75">
      <c r="A215" s="67">
        <v>7</v>
      </c>
      <c r="B215" s="7" t="s">
        <v>54</v>
      </c>
      <c r="C215" s="7" t="s">
        <v>55</v>
      </c>
      <c r="D215" s="90" t="s">
        <v>438</v>
      </c>
      <c r="E215" s="24"/>
      <c r="F215" s="24"/>
      <c r="G215" s="89">
        <v>34971</v>
      </c>
      <c r="H215" s="24"/>
      <c r="I215" s="24"/>
      <c r="J215" s="24"/>
      <c r="K215" s="24"/>
      <c r="L215" s="24"/>
      <c r="M215" s="24"/>
      <c r="N215" s="24"/>
      <c r="O215" s="24"/>
      <c r="P215" s="24"/>
      <c r="Q215" s="24"/>
      <c r="R215" s="24"/>
      <c r="S215" s="24"/>
      <c r="T215" s="40" t="s">
        <v>38</v>
      </c>
      <c r="U215" s="24"/>
      <c r="V215" s="24"/>
    </row>
    <row r="216" spans="1:22" ht="105">
      <c r="A216" s="67">
        <v>8</v>
      </c>
      <c r="B216" s="7" t="s">
        <v>54</v>
      </c>
      <c r="C216" s="7" t="s">
        <v>55</v>
      </c>
      <c r="D216" s="90" t="s">
        <v>439</v>
      </c>
      <c r="E216" s="24"/>
      <c r="F216" s="24"/>
      <c r="G216" s="89">
        <v>77094</v>
      </c>
      <c r="H216" s="24"/>
      <c r="I216" s="24"/>
      <c r="J216" s="24"/>
      <c r="K216" s="24"/>
      <c r="L216" s="24"/>
      <c r="M216" s="24"/>
      <c r="N216" s="24"/>
      <c r="O216" s="24"/>
      <c r="P216" s="24"/>
      <c r="Q216" s="24"/>
      <c r="R216" s="24"/>
      <c r="S216" s="24"/>
      <c r="T216" s="40" t="s">
        <v>38</v>
      </c>
      <c r="U216" s="24"/>
      <c r="V216" s="24"/>
    </row>
    <row r="217" spans="1:22" ht="75">
      <c r="A217" s="67">
        <v>9</v>
      </c>
      <c r="B217" s="7" t="s">
        <v>54</v>
      </c>
      <c r="C217" s="7" t="s">
        <v>55</v>
      </c>
      <c r="D217" s="90" t="s">
        <v>440</v>
      </c>
      <c r="E217" s="24"/>
      <c r="F217" s="24"/>
      <c r="G217" s="91">
        <v>148636</v>
      </c>
      <c r="H217" s="24"/>
      <c r="I217" s="24"/>
      <c r="J217" s="24"/>
      <c r="K217" s="24"/>
      <c r="L217" s="24"/>
      <c r="M217" s="24"/>
      <c r="N217" s="24"/>
      <c r="O217" s="24"/>
      <c r="P217" s="24"/>
      <c r="Q217" s="24"/>
      <c r="R217" s="24"/>
      <c r="S217" s="24"/>
      <c r="T217" s="40" t="s">
        <v>38</v>
      </c>
      <c r="U217" s="24"/>
      <c r="V217" s="24"/>
    </row>
    <row r="218" spans="1:22" ht="75">
      <c r="A218" s="67">
        <v>10</v>
      </c>
      <c r="B218" s="7" t="s">
        <v>54</v>
      </c>
      <c r="C218" s="7" t="s">
        <v>55</v>
      </c>
      <c r="D218" s="90" t="s">
        <v>441</v>
      </c>
      <c r="E218" s="24"/>
      <c r="F218" s="24"/>
      <c r="G218" s="91">
        <v>66951</v>
      </c>
      <c r="H218" s="24"/>
      <c r="I218" s="24"/>
      <c r="J218" s="24"/>
      <c r="K218" s="24"/>
      <c r="L218" s="24"/>
      <c r="M218" s="24"/>
      <c r="N218" s="24"/>
      <c r="O218" s="24"/>
      <c r="P218" s="24"/>
      <c r="Q218" s="24"/>
      <c r="R218" s="24"/>
      <c r="S218" s="24"/>
      <c r="T218" s="40" t="s">
        <v>38</v>
      </c>
      <c r="U218" s="24"/>
      <c r="V218" s="24"/>
    </row>
    <row r="219" spans="1:22" ht="75">
      <c r="A219" s="67">
        <v>11</v>
      </c>
      <c r="B219" s="7" t="s">
        <v>54</v>
      </c>
      <c r="C219" s="7" t="s">
        <v>55</v>
      </c>
      <c r="D219" s="90" t="s">
        <v>442</v>
      </c>
      <c r="E219" s="24"/>
      <c r="F219" s="24"/>
      <c r="G219" s="91">
        <v>75500</v>
      </c>
      <c r="H219" s="24"/>
      <c r="I219" s="24"/>
      <c r="J219" s="24"/>
      <c r="K219" s="24"/>
      <c r="L219" s="24"/>
      <c r="M219" s="24"/>
      <c r="N219" s="24"/>
      <c r="O219" s="24"/>
      <c r="P219" s="24"/>
      <c r="Q219" s="24"/>
      <c r="R219" s="24"/>
      <c r="S219" s="24"/>
      <c r="T219" s="40" t="s">
        <v>38</v>
      </c>
      <c r="U219" s="24"/>
      <c r="V219" s="24"/>
    </row>
    <row r="220" spans="1:22" ht="75">
      <c r="A220" s="67">
        <v>12</v>
      </c>
      <c r="B220" s="7" t="s">
        <v>54</v>
      </c>
      <c r="C220" s="7" t="s">
        <v>55</v>
      </c>
      <c r="D220" s="90" t="s">
        <v>443</v>
      </c>
      <c r="E220" s="24"/>
      <c r="F220" s="24"/>
      <c r="G220" s="91">
        <v>63951</v>
      </c>
      <c r="H220" s="24"/>
      <c r="I220" s="24"/>
      <c r="J220" s="24"/>
      <c r="K220" s="24"/>
      <c r="L220" s="24"/>
      <c r="M220" s="24"/>
      <c r="N220" s="24"/>
      <c r="O220" s="24"/>
      <c r="P220" s="24"/>
      <c r="Q220" s="24"/>
      <c r="R220" s="24"/>
      <c r="S220" s="24"/>
      <c r="T220" s="40" t="s">
        <v>38</v>
      </c>
      <c r="U220" s="24"/>
      <c r="V220" s="24"/>
    </row>
    <row r="221" spans="1:22" ht="85.5">
      <c r="A221" s="67">
        <v>13</v>
      </c>
      <c r="B221" s="7" t="s">
        <v>54</v>
      </c>
      <c r="C221" s="7" t="s">
        <v>55</v>
      </c>
      <c r="D221" s="92" t="s">
        <v>444</v>
      </c>
      <c r="E221" s="24"/>
      <c r="F221" s="24"/>
      <c r="G221" s="93">
        <v>58565</v>
      </c>
      <c r="H221" s="24"/>
      <c r="I221" s="24"/>
      <c r="J221" s="24"/>
      <c r="K221" s="24"/>
      <c r="L221" s="24"/>
      <c r="M221" s="24"/>
      <c r="N221" s="24"/>
      <c r="O221" s="24"/>
      <c r="P221" s="24"/>
      <c r="Q221" s="24"/>
      <c r="R221" s="24"/>
      <c r="S221" s="24"/>
      <c r="T221" s="40" t="s">
        <v>38</v>
      </c>
      <c r="U221" s="24"/>
      <c r="V221" s="24"/>
    </row>
    <row r="222" spans="1:22" ht="71.25">
      <c r="A222" s="67">
        <v>14</v>
      </c>
      <c r="B222" s="94" t="s">
        <v>54</v>
      </c>
      <c r="C222" s="94" t="s">
        <v>55</v>
      </c>
      <c r="D222" s="92" t="s">
        <v>445</v>
      </c>
      <c r="E222" s="24"/>
      <c r="F222" s="24"/>
      <c r="G222" s="93">
        <v>50775</v>
      </c>
      <c r="H222" s="24"/>
      <c r="I222" s="24"/>
      <c r="J222" s="24"/>
      <c r="K222" s="24"/>
      <c r="L222" s="24"/>
      <c r="M222" s="24"/>
      <c r="N222" s="24"/>
      <c r="O222" s="24"/>
      <c r="P222" s="24"/>
      <c r="Q222" s="24"/>
      <c r="R222" s="24"/>
      <c r="S222" s="24"/>
      <c r="T222" s="40" t="s">
        <v>38</v>
      </c>
      <c r="U222" s="24"/>
      <c r="V222" s="24"/>
    </row>
    <row r="223" spans="1:22" ht="71.25">
      <c r="A223" s="67">
        <v>15</v>
      </c>
      <c r="B223" s="7" t="s">
        <v>54</v>
      </c>
      <c r="C223" s="7" t="s">
        <v>55</v>
      </c>
      <c r="D223" s="92" t="s">
        <v>446</v>
      </c>
      <c r="E223" s="24"/>
      <c r="F223" s="24"/>
      <c r="G223" s="93">
        <v>70459</v>
      </c>
      <c r="H223" s="24"/>
      <c r="I223" s="24"/>
      <c r="J223" s="24"/>
      <c r="K223" s="24"/>
      <c r="L223" s="24"/>
      <c r="M223" s="24"/>
      <c r="N223" s="24"/>
      <c r="O223" s="24"/>
      <c r="P223" s="24"/>
      <c r="Q223" s="24"/>
      <c r="R223" s="24"/>
      <c r="S223" s="24"/>
      <c r="T223" s="40" t="s">
        <v>38</v>
      </c>
      <c r="U223" s="24"/>
      <c r="V223" s="24"/>
    </row>
    <row r="224" spans="1:22" ht="71.25">
      <c r="A224" s="67">
        <v>16</v>
      </c>
      <c r="B224" s="7" t="s">
        <v>54</v>
      </c>
      <c r="C224" s="7" t="s">
        <v>55</v>
      </c>
      <c r="D224" s="92" t="s">
        <v>447</v>
      </c>
      <c r="E224" s="24"/>
      <c r="F224" s="24"/>
      <c r="G224" s="93">
        <v>69765</v>
      </c>
      <c r="H224" s="24"/>
      <c r="I224" s="24"/>
      <c r="J224" s="24"/>
      <c r="K224" s="24"/>
      <c r="L224" s="24"/>
      <c r="M224" s="24"/>
      <c r="N224" s="24"/>
      <c r="O224" s="24"/>
      <c r="P224" s="24"/>
      <c r="Q224" s="24"/>
      <c r="R224" s="24"/>
      <c r="S224" s="24"/>
      <c r="T224" s="40" t="s">
        <v>38</v>
      </c>
      <c r="U224" s="24"/>
      <c r="V224" s="24"/>
    </row>
    <row r="225" spans="1:22" ht="75">
      <c r="A225" s="67">
        <v>17</v>
      </c>
      <c r="B225" s="7" t="s">
        <v>54</v>
      </c>
      <c r="C225" s="7" t="s">
        <v>55</v>
      </c>
      <c r="D225" s="90" t="s">
        <v>448</v>
      </c>
      <c r="E225" s="24"/>
      <c r="F225" s="24"/>
      <c r="G225" s="93">
        <v>123385</v>
      </c>
      <c r="H225" s="24"/>
      <c r="I225" s="24"/>
      <c r="J225" s="24"/>
      <c r="K225" s="24"/>
      <c r="L225" s="24"/>
      <c r="M225" s="24"/>
      <c r="N225" s="24"/>
      <c r="O225" s="24"/>
      <c r="P225" s="24"/>
      <c r="Q225" s="24"/>
      <c r="R225" s="24"/>
      <c r="S225" s="24"/>
      <c r="T225" s="40" t="s">
        <v>38</v>
      </c>
      <c r="U225" s="24"/>
      <c r="V225" s="24"/>
    </row>
    <row r="226" spans="1:22" ht="75">
      <c r="A226" s="67">
        <v>18</v>
      </c>
      <c r="B226" s="7" t="s">
        <v>54</v>
      </c>
      <c r="C226" s="7" t="s">
        <v>55</v>
      </c>
      <c r="D226" s="90" t="s">
        <v>449</v>
      </c>
      <c r="E226" s="24"/>
      <c r="F226" s="24"/>
      <c r="G226" s="93">
        <v>50000</v>
      </c>
      <c r="H226" s="24">
        <v>40805</v>
      </c>
      <c r="I226" s="24"/>
      <c r="J226" s="24"/>
      <c r="K226" s="24"/>
      <c r="L226" s="24"/>
      <c r="M226" s="24"/>
      <c r="N226" s="24"/>
      <c r="O226" s="24"/>
      <c r="P226" s="24"/>
      <c r="Q226" s="24"/>
      <c r="R226" s="24"/>
      <c r="S226" s="24"/>
      <c r="T226" s="40" t="s">
        <v>38</v>
      </c>
      <c r="U226" s="24"/>
      <c r="V226" s="24"/>
    </row>
    <row r="227" spans="1:22" ht="75">
      <c r="A227" s="67">
        <v>19</v>
      </c>
      <c r="B227" s="7" t="s">
        <v>54</v>
      </c>
      <c r="C227" s="7" t="s">
        <v>55</v>
      </c>
      <c r="D227" s="95" t="s">
        <v>450</v>
      </c>
      <c r="E227" s="24"/>
      <c r="F227" s="24"/>
      <c r="G227" s="93">
        <v>13184.4</v>
      </c>
      <c r="H227" s="24"/>
      <c r="I227" s="24"/>
      <c r="J227" s="24"/>
      <c r="K227" s="24"/>
      <c r="L227" s="24"/>
      <c r="M227" s="24"/>
      <c r="N227" s="24"/>
      <c r="O227" s="24"/>
      <c r="P227" s="24"/>
      <c r="Q227" s="24"/>
      <c r="R227" s="24"/>
      <c r="S227" s="24"/>
      <c r="T227" s="40" t="s">
        <v>38</v>
      </c>
      <c r="U227" s="24"/>
      <c r="V227" s="24"/>
    </row>
    <row r="228" spans="1:22">
      <c r="B228" s="83"/>
      <c r="C228" s="83"/>
      <c r="D228" s="83"/>
      <c r="E228" s="83"/>
      <c r="F228" s="83"/>
      <c r="G228" s="83"/>
      <c r="H228" s="83"/>
      <c r="I228" s="83"/>
      <c r="J228" s="83"/>
      <c r="K228" s="83"/>
      <c r="L228" s="83"/>
      <c r="M228" s="83"/>
      <c r="N228" s="83"/>
      <c r="O228" s="83"/>
      <c r="P228" s="83"/>
      <c r="Q228" s="83"/>
      <c r="R228" s="83"/>
      <c r="T228" s="83"/>
      <c r="U228" s="83"/>
      <c r="V228" s="83"/>
    </row>
    <row r="229" spans="1:22" ht="51" customHeight="1">
      <c r="A229" s="1433" t="s">
        <v>451</v>
      </c>
      <c r="B229" s="1433"/>
      <c r="C229" s="1433"/>
      <c r="D229" s="1433"/>
      <c r="E229" s="1433"/>
      <c r="F229" s="1433"/>
      <c r="G229" s="1433"/>
      <c r="H229" s="1433"/>
      <c r="I229" s="1433"/>
      <c r="J229" s="1433"/>
      <c r="K229" s="1433"/>
      <c r="L229" s="1433"/>
      <c r="M229" s="1433"/>
      <c r="N229" s="1433"/>
      <c r="O229" s="1433"/>
      <c r="P229" s="1433"/>
      <c r="Q229" s="1433"/>
      <c r="R229" s="1433"/>
      <c r="S229" s="1433"/>
      <c r="T229" s="1433"/>
      <c r="U229" s="1433"/>
      <c r="V229" s="1433"/>
    </row>
    <row r="230" spans="1:22" ht="60">
      <c r="A230" s="26">
        <v>1</v>
      </c>
      <c r="B230" s="9" t="s">
        <v>31</v>
      </c>
      <c r="C230" s="9" t="s">
        <v>32</v>
      </c>
      <c r="D230" s="96" t="s">
        <v>452</v>
      </c>
      <c r="E230" s="24"/>
      <c r="F230" s="24"/>
      <c r="G230" s="89">
        <v>26437</v>
      </c>
      <c r="H230" s="24"/>
      <c r="I230" s="24"/>
      <c r="J230" s="24"/>
      <c r="K230" s="24"/>
      <c r="L230" s="24"/>
      <c r="M230" s="24"/>
      <c r="N230" s="24"/>
      <c r="O230" s="24"/>
      <c r="P230" s="24"/>
      <c r="Q230" s="24"/>
      <c r="R230" s="24"/>
      <c r="S230" s="24"/>
      <c r="T230" s="40" t="s">
        <v>38</v>
      </c>
      <c r="U230" s="24"/>
      <c r="V230" s="24"/>
    </row>
    <row r="231" spans="1:22" ht="60">
      <c r="A231" s="26">
        <v>2</v>
      </c>
      <c r="B231" s="9" t="s">
        <v>31</v>
      </c>
      <c r="C231" s="9" t="s">
        <v>32</v>
      </c>
      <c r="D231" s="96" t="s">
        <v>453</v>
      </c>
      <c r="E231" s="24"/>
      <c r="F231" s="24"/>
      <c r="G231" s="89">
        <v>33828</v>
      </c>
      <c r="H231" s="24"/>
      <c r="I231" s="24"/>
      <c r="J231" s="24"/>
      <c r="K231" s="24"/>
      <c r="L231" s="24"/>
      <c r="M231" s="24"/>
      <c r="N231" s="24"/>
      <c r="O231" s="24"/>
      <c r="P231" s="24"/>
      <c r="Q231" s="24"/>
      <c r="R231" s="24"/>
      <c r="S231" s="24"/>
      <c r="T231" s="40" t="s">
        <v>38</v>
      </c>
      <c r="U231" s="24"/>
      <c r="V231" s="24"/>
    </row>
    <row r="232" spans="1:22" ht="90">
      <c r="A232" s="26">
        <v>3</v>
      </c>
      <c r="B232" s="9" t="s">
        <v>31</v>
      </c>
      <c r="C232" s="9" t="s">
        <v>32</v>
      </c>
      <c r="D232" s="96" t="s">
        <v>454</v>
      </c>
      <c r="E232" s="24"/>
      <c r="F232" s="24"/>
      <c r="G232" s="89">
        <v>220025</v>
      </c>
      <c r="H232" s="24"/>
      <c r="I232" s="24"/>
      <c r="J232" s="24"/>
      <c r="K232" s="24"/>
      <c r="L232" s="24"/>
      <c r="M232" s="24"/>
      <c r="N232" s="24"/>
      <c r="O232" s="24"/>
      <c r="P232" s="24"/>
      <c r="Q232" s="24"/>
      <c r="R232" s="24"/>
      <c r="S232" s="24"/>
      <c r="T232" s="40" t="s">
        <v>38</v>
      </c>
      <c r="U232" s="24"/>
      <c r="V232" s="24"/>
    </row>
    <row r="233" spans="1:22" ht="75">
      <c r="A233" s="26">
        <v>4</v>
      </c>
      <c r="B233" s="9" t="s">
        <v>31</v>
      </c>
      <c r="C233" s="9" t="s">
        <v>32</v>
      </c>
      <c r="D233" s="96" t="s">
        <v>455</v>
      </c>
      <c r="E233" s="24"/>
      <c r="F233" s="24"/>
      <c r="G233" s="89">
        <v>41766</v>
      </c>
      <c r="H233" s="24"/>
      <c r="I233" s="24"/>
      <c r="J233" s="24"/>
      <c r="K233" s="24"/>
      <c r="L233" s="24"/>
      <c r="M233" s="24"/>
      <c r="N233" s="24"/>
      <c r="O233" s="24"/>
      <c r="P233" s="24"/>
      <c r="Q233" s="24"/>
      <c r="R233" s="24"/>
      <c r="S233" s="24"/>
      <c r="T233" s="40" t="s">
        <v>38</v>
      </c>
      <c r="U233" s="24"/>
      <c r="V233" s="24"/>
    </row>
    <row r="234" spans="1:22" ht="75">
      <c r="A234" s="26">
        <v>5</v>
      </c>
      <c r="B234" s="9" t="s">
        <v>31</v>
      </c>
      <c r="C234" s="9" t="s">
        <v>32</v>
      </c>
      <c r="D234" s="96" t="s">
        <v>456</v>
      </c>
      <c r="E234" s="24"/>
      <c r="F234" s="24"/>
      <c r="G234" s="89">
        <v>73037</v>
      </c>
      <c r="H234" s="24"/>
      <c r="I234" s="24"/>
      <c r="J234" s="24"/>
      <c r="K234" s="24"/>
      <c r="L234" s="24"/>
      <c r="M234" s="24"/>
      <c r="N234" s="24"/>
      <c r="O234" s="24"/>
      <c r="P234" s="24"/>
      <c r="Q234" s="24"/>
      <c r="R234" s="24"/>
      <c r="S234" s="24"/>
      <c r="T234" s="40" t="s">
        <v>38</v>
      </c>
      <c r="U234" s="24"/>
      <c r="V234" s="24"/>
    </row>
    <row r="235" spans="1:22" ht="60">
      <c r="A235" s="26">
        <v>6</v>
      </c>
      <c r="B235" s="9" t="s">
        <v>31</v>
      </c>
      <c r="C235" s="9" t="s">
        <v>32</v>
      </c>
      <c r="D235" s="96" t="s">
        <v>457</v>
      </c>
      <c r="E235" s="24"/>
      <c r="F235" s="24"/>
      <c r="G235" s="89">
        <v>28888</v>
      </c>
      <c r="H235" s="24"/>
      <c r="I235" s="24"/>
      <c r="J235" s="24"/>
      <c r="K235" s="24"/>
      <c r="L235" s="24"/>
      <c r="M235" s="24"/>
      <c r="N235" s="24"/>
      <c r="O235" s="24"/>
      <c r="P235" s="24"/>
      <c r="Q235" s="24"/>
      <c r="R235" s="24"/>
      <c r="S235" s="24"/>
      <c r="T235" s="40" t="s">
        <v>38</v>
      </c>
      <c r="U235" s="24"/>
      <c r="V235" s="24"/>
    </row>
    <row r="236" spans="1:22" ht="60">
      <c r="A236" s="26">
        <v>7</v>
      </c>
      <c r="B236" s="9" t="s">
        <v>60</v>
      </c>
      <c r="C236" s="9" t="s">
        <v>61</v>
      </c>
      <c r="D236" s="97" t="s">
        <v>458</v>
      </c>
      <c r="E236" s="24"/>
      <c r="F236" s="24"/>
      <c r="G236" s="89">
        <v>1203900</v>
      </c>
      <c r="H236" s="24"/>
      <c r="I236" s="24"/>
      <c r="J236" s="24"/>
      <c r="K236" s="24"/>
      <c r="L236" s="24"/>
      <c r="M236" s="24"/>
      <c r="N236" s="24"/>
      <c r="O236" s="24"/>
      <c r="P236" s="24"/>
      <c r="Q236" s="24"/>
      <c r="R236" s="24"/>
      <c r="S236" s="24"/>
      <c r="T236" s="40" t="s">
        <v>38</v>
      </c>
      <c r="U236" s="24"/>
      <c r="V236" s="24"/>
    </row>
    <row r="237" spans="1:22" ht="90">
      <c r="A237" s="26">
        <v>8</v>
      </c>
      <c r="B237" s="9" t="s">
        <v>31</v>
      </c>
      <c r="C237" s="9" t="s">
        <v>32</v>
      </c>
      <c r="D237" s="98" t="s">
        <v>459</v>
      </c>
      <c r="E237" s="24"/>
      <c r="F237" s="24"/>
      <c r="G237" s="91">
        <v>45602</v>
      </c>
      <c r="H237" s="24"/>
      <c r="I237" s="24"/>
      <c r="J237" s="24"/>
      <c r="K237" s="24"/>
      <c r="L237" s="24"/>
      <c r="M237" s="24"/>
      <c r="N237" s="24"/>
      <c r="O237" s="24"/>
      <c r="P237" s="24"/>
      <c r="Q237" s="24"/>
      <c r="R237" s="24"/>
      <c r="S237" s="24"/>
      <c r="T237" s="40" t="s">
        <v>38</v>
      </c>
      <c r="U237" s="24"/>
      <c r="V237" s="24"/>
    </row>
    <row r="238" spans="1:22" ht="105">
      <c r="A238" s="26">
        <v>9</v>
      </c>
      <c r="B238" s="24"/>
      <c r="C238" s="24"/>
      <c r="D238" s="98" t="s">
        <v>460</v>
      </c>
      <c r="E238" s="24"/>
      <c r="F238" s="24"/>
      <c r="G238" s="93">
        <v>45117</v>
      </c>
      <c r="H238" s="24"/>
      <c r="I238" s="24"/>
      <c r="J238" s="24"/>
      <c r="K238" s="24"/>
      <c r="L238" s="24"/>
      <c r="M238" s="24"/>
      <c r="N238" s="24"/>
      <c r="O238" s="24"/>
      <c r="P238" s="24"/>
      <c r="Q238" s="24"/>
      <c r="R238" s="24"/>
      <c r="S238" s="24"/>
      <c r="T238" s="40" t="s">
        <v>38</v>
      </c>
      <c r="U238" s="24"/>
      <c r="V238" s="24"/>
    </row>
    <row r="239" spans="1:22" ht="135">
      <c r="A239" s="1">
        <v>10</v>
      </c>
      <c r="B239" s="99" t="s">
        <v>31</v>
      </c>
      <c r="C239" s="99" t="s">
        <v>32</v>
      </c>
      <c r="D239" s="100" t="s">
        <v>461</v>
      </c>
      <c r="E239" s="24"/>
      <c r="F239" s="24"/>
      <c r="G239" s="101">
        <v>28342</v>
      </c>
      <c r="H239" s="24"/>
      <c r="I239" s="24"/>
      <c r="J239" s="24"/>
      <c r="K239" s="24"/>
      <c r="L239" s="24"/>
      <c r="M239" s="24"/>
      <c r="N239" s="24"/>
      <c r="O239" s="24"/>
      <c r="P239" s="24"/>
      <c r="Q239" s="24"/>
      <c r="R239" s="24"/>
      <c r="S239" s="24"/>
      <c r="T239" s="40" t="s">
        <v>38</v>
      </c>
      <c r="U239" s="24"/>
      <c r="V239" s="24"/>
    </row>
    <row r="240" spans="1:22">
      <c r="B240" s="83"/>
      <c r="C240" s="83"/>
      <c r="D240" s="83"/>
      <c r="E240" s="83"/>
      <c r="F240" s="83"/>
      <c r="G240" s="83"/>
      <c r="H240" s="83"/>
      <c r="I240" s="83"/>
      <c r="J240" s="83"/>
      <c r="K240" s="83"/>
      <c r="L240" s="83"/>
      <c r="M240" s="83"/>
      <c r="N240" s="83"/>
      <c r="O240" s="83"/>
      <c r="P240" s="83"/>
      <c r="Q240" s="83"/>
      <c r="R240" s="83"/>
      <c r="T240" s="83"/>
      <c r="U240" s="83"/>
      <c r="V240" s="83"/>
    </row>
    <row r="241" spans="1:22" ht="45.75" customHeight="1">
      <c r="A241" s="1412" t="s">
        <v>2224</v>
      </c>
      <c r="B241" s="1413"/>
      <c r="C241" s="1413"/>
      <c r="D241" s="1413"/>
      <c r="E241" s="1413"/>
      <c r="F241" s="1413"/>
      <c r="G241" s="1413"/>
      <c r="H241" s="1413"/>
      <c r="I241" s="1413"/>
      <c r="J241" s="1413"/>
      <c r="K241" s="1413"/>
      <c r="L241" s="1413"/>
      <c r="M241" s="1413"/>
      <c r="N241" s="1413"/>
      <c r="O241" s="1413"/>
      <c r="P241" s="1413"/>
      <c r="Q241" s="1413"/>
      <c r="R241" s="1413"/>
      <c r="S241" s="1413"/>
      <c r="T241" s="1413"/>
      <c r="U241" s="1413"/>
      <c r="V241" s="1414"/>
    </row>
    <row r="242" spans="1:22" ht="45">
      <c r="A242" s="67">
        <v>1</v>
      </c>
      <c r="B242" s="9" t="s">
        <v>31</v>
      </c>
      <c r="C242" s="9" t="s">
        <v>32</v>
      </c>
      <c r="D242" s="1326" t="s">
        <v>2225</v>
      </c>
      <c r="E242" s="24"/>
      <c r="F242" s="24"/>
      <c r="G242" s="1327">
        <v>6163.18</v>
      </c>
      <c r="H242" s="24"/>
      <c r="I242" s="24"/>
      <c r="J242" s="24"/>
      <c r="K242" s="24"/>
      <c r="L242" s="24"/>
      <c r="M242" s="24"/>
      <c r="N242" s="24"/>
      <c r="O242" s="24"/>
      <c r="P242" s="24"/>
      <c r="Q242" s="24"/>
      <c r="R242" s="24"/>
      <c r="S242" s="24"/>
      <c r="T242" s="24"/>
      <c r="U242" s="24"/>
      <c r="V242" s="24"/>
    </row>
    <row r="243" spans="1:22" ht="45">
      <c r="A243" s="67">
        <v>2</v>
      </c>
      <c r="B243" s="9" t="s">
        <v>31</v>
      </c>
      <c r="C243" s="9" t="s">
        <v>32</v>
      </c>
      <c r="D243" s="1326" t="s">
        <v>2226</v>
      </c>
      <c r="E243" s="24"/>
      <c r="F243" s="24"/>
      <c r="G243" s="1327">
        <v>9807.74</v>
      </c>
      <c r="H243" s="24"/>
      <c r="I243" s="24"/>
      <c r="J243" s="24"/>
      <c r="K243" s="24"/>
      <c r="L243" s="24"/>
      <c r="M243" s="24"/>
      <c r="N243" s="24"/>
      <c r="O243" s="24"/>
      <c r="P243" s="24"/>
      <c r="Q243" s="24"/>
      <c r="R243" s="24"/>
      <c r="S243" s="24"/>
      <c r="T243" s="24"/>
      <c r="U243" s="24"/>
      <c r="V243" s="24"/>
    </row>
    <row r="244" spans="1:22" ht="45">
      <c r="A244" s="67">
        <v>3</v>
      </c>
      <c r="B244" s="9" t="s">
        <v>31</v>
      </c>
      <c r="C244" s="9" t="s">
        <v>32</v>
      </c>
      <c r="D244" s="1326" t="s">
        <v>2227</v>
      </c>
      <c r="E244" s="24"/>
      <c r="F244" s="24"/>
      <c r="G244" s="1327">
        <v>2986.83</v>
      </c>
      <c r="H244" s="24"/>
      <c r="I244" s="24"/>
      <c r="J244" s="24"/>
      <c r="K244" s="24"/>
      <c r="L244" s="24"/>
      <c r="M244" s="24"/>
      <c r="N244" s="24"/>
      <c r="O244" s="24"/>
      <c r="P244" s="24"/>
      <c r="Q244" s="24"/>
      <c r="R244" s="24"/>
      <c r="S244" s="24"/>
      <c r="T244" s="24"/>
      <c r="U244" s="24"/>
      <c r="V244" s="24"/>
    </row>
    <row r="245" spans="1:22" ht="45">
      <c r="A245" s="67">
        <v>4</v>
      </c>
      <c r="B245" s="9" t="s">
        <v>31</v>
      </c>
      <c r="C245" s="9" t="s">
        <v>32</v>
      </c>
      <c r="D245" s="1326" t="s">
        <v>2228</v>
      </c>
      <c r="E245" s="24"/>
      <c r="F245" s="24"/>
      <c r="G245" s="1327">
        <v>838.47</v>
      </c>
      <c r="H245" s="24"/>
      <c r="I245" s="24"/>
      <c r="J245" s="24"/>
      <c r="K245" s="24"/>
      <c r="L245" s="24"/>
      <c r="M245" s="24"/>
      <c r="N245" s="24"/>
      <c r="O245" s="24"/>
      <c r="P245" s="24"/>
      <c r="Q245" s="24"/>
      <c r="R245" s="24"/>
      <c r="S245" s="24"/>
      <c r="T245" s="24"/>
      <c r="U245" s="24"/>
      <c r="V245" s="24"/>
    </row>
    <row r="246" spans="1:22" ht="45">
      <c r="A246" s="67">
        <v>5</v>
      </c>
      <c r="B246" s="9" t="s">
        <v>31</v>
      </c>
      <c r="C246" s="9" t="s">
        <v>32</v>
      </c>
      <c r="D246" s="1326" t="s">
        <v>2229</v>
      </c>
      <c r="E246" s="24"/>
      <c r="F246" s="24"/>
      <c r="G246" s="1327">
        <v>2054.2399999999998</v>
      </c>
      <c r="H246" s="24"/>
      <c r="I246" s="24"/>
      <c r="J246" s="24"/>
      <c r="K246" s="24"/>
      <c r="L246" s="24"/>
      <c r="M246" s="24"/>
      <c r="N246" s="24"/>
      <c r="O246" s="24"/>
      <c r="P246" s="24"/>
      <c r="Q246" s="24"/>
      <c r="R246" s="24"/>
      <c r="S246" s="24"/>
      <c r="T246" s="24"/>
      <c r="U246" s="24"/>
      <c r="V246" s="24"/>
    </row>
    <row r="247" spans="1:22" ht="45">
      <c r="A247" s="67">
        <v>6</v>
      </c>
      <c r="B247" s="9" t="s">
        <v>31</v>
      </c>
      <c r="C247" s="9" t="s">
        <v>32</v>
      </c>
      <c r="D247" s="1326" t="s">
        <v>2230</v>
      </c>
      <c r="E247" s="24"/>
      <c r="F247" s="24"/>
      <c r="G247" s="1327">
        <v>1158</v>
      </c>
      <c r="H247" s="24"/>
      <c r="I247" s="24"/>
      <c r="J247" s="24"/>
      <c r="K247" s="24"/>
      <c r="L247" s="24"/>
      <c r="M247" s="24"/>
      <c r="N247" s="24"/>
      <c r="O247" s="24"/>
      <c r="P247" s="24"/>
      <c r="Q247" s="24"/>
      <c r="R247" s="24"/>
      <c r="S247" s="24"/>
      <c r="T247" s="24"/>
      <c r="U247" s="24"/>
      <c r="V247" s="24"/>
    </row>
    <row r="248" spans="1:22" ht="45">
      <c r="A248" s="67">
        <v>7</v>
      </c>
      <c r="B248" s="9" t="s">
        <v>31</v>
      </c>
      <c r="C248" s="9" t="s">
        <v>32</v>
      </c>
      <c r="D248" s="1326" t="s">
        <v>2231</v>
      </c>
      <c r="E248" s="24"/>
      <c r="F248" s="24"/>
      <c r="G248" s="1327">
        <v>7442.36</v>
      </c>
      <c r="H248" s="24"/>
      <c r="I248" s="24"/>
      <c r="J248" s="24"/>
      <c r="K248" s="24"/>
      <c r="L248" s="24"/>
      <c r="M248" s="24"/>
      <c r="N248" s="24"/>
      <c r="O248" s="24"/>
      <c r="P248" s="24"/>
      <c r="Q248" s="24"/>
      <c r="R248" s="24"/>
      <c r="S248" s="24"/>
      <c r="T248" s="24"/>
      <c r="U248" s="24"/>
      <c r="V248" s="24"/>
    </row>
    <row r="249" spans="1:22" ht="45">
      <c r="A249" s="67">
        <v>8</v>
      </c>
      <c r="B249" s="9" t="s">
        <v>31</v>
      </c>
      <c r="C249" s="9" t="s">
        <v>32</v>
      </c>
      <c r="D249" s="1326" t="s">
        <v>2232</v>
      </c>
      <c r="E249" s="24"/>
      <c r="F249" s="24"/>
      <c r="G249" s="1327">
        <v>11692.56</v>
      </c>
      <c r="H249" s="24"/>
      <c r="I249" s="24"/>
      <c r="J249" s="24"/>
      <c r="K249" s="24"/>
      <c r="L249" s="24"/>
      <c r="M249" s="24"/>
      <c r="N249" s="24"/>
      <c r="O249" s="24"/>
      <c r="P249" s="24"/>
      <c r="Q249" s="24"/>
      <c r="R249" s="24"/>
      <c r="S249" s="24"/>
      <c r="T249" s="24"/>
      <c r="U249" s="24"/>
      <c r="V249" s="24"/>
    </row>
    <row r="250" spans="1:22" ht="45">
      <c r="A250" s="67">
        <v>9</v>
      </c>
      <c r="B250" s="9" t="s">
        <v>31</v>
      </c>
      <c r="C250" s="9" t="s">
        <v>32</v>
      </c>
      <c r="D250" s="1326" t="s">
        <v>2233</v>
      </c>
      <c r="E250" s="24"/>
      <c r="F250" s="24"/>
      <c r="G250" s="1327">
        <v>15273.46</v>
      </c>
      <c r="H250" s="24"/>
      <c r="I250" s="24"/>
      <c r="J250" s="24"/>
      <c r="K250" s="24"/>
      <c r="L250" s="24"/>
      <c r="M250" s="24"/>
      <c r="N250" s="24"/>
      <c r="O250" s="24"/>
      <c r="P250" s="24"/>
      <c r="Q250" s="24"/>
      <c r="R250" s="24"/>
      <c r="S250" s="24"/>
      <c r="T250" s="24"/>
      <c r="U250" s="24"/>
      <c r="V250" s="24"/>
    </row>
    <row r="251" spans="1:22" ht="45">
      <c r="A251" s="67">
        <v>10</v>
      </c>
      <c r="B251" s="9" t="s">
        <v>31</v>
      </c>
      <c r="C251" s="9" t="s">
        <v>32</v>
      </c>
      <c r="D251" s="1326" t="s">
        <v>2234</v>
      </c>
      <c r="E251" s="24"/>
      <c r="F251" s="24"/>
      <c r="G251" s="1328">
        <v>6876.91</v>
      </c>
      <c r="H251" s="24"/>
      <c r="I251" s="24"/>
      <c r="J251" s="24"/>
      <c r="K251" s="24"/>
      <c r="L251" s="24"/>
      <c r="M251" s="24"/>
      <c r="N251" s="24"/>
      <c r="O251" s="24"/>
      <c r="P251" s="24"/>
      <c r="Q251" s="24"/>
      <c r="R251" s="24"/>
      <c r="S251" s="24"/>
      <c r="T251" s="24"/>
      <c r="U251" s="24"/>
      <c r="V251" s="24"/>
    </row>
    <row r="252" spans="1:22" ht="45">
      <c r="A252" s="67">
        <v>11</v>
      </c>
      <c r="B252" s="9" t="s">
        <v>31</v>
      </c>
      <c r="C252" s="9" t="s">
        <v>32</v>
      </c>
      <c r="D252" s="1326" t="s">
        <v>2235</v>
      </c>
      <c r="E252" s="24"/>
      <c r="F252" s="24"/>
      <c r="G252" s="1328">
        <v>9043.4699999999993</v>
      </c>
      <c r="H252" s="24"/>
      <c r="I252" s="24"/>
      <c r="J252" s="24"/>
      <c r="K252" s="24"/>
      <c r="L252" s="24"/>
      <c r="M252" s="24"/>
      <c r="N252" s="24"/>
      <c r="O252" s="24"/>
      <c r="P252" s="24"/>
      <c r="Q252" s="24"/>
      <c r="R252" s="24"/>
      <c r="S252" s="24"/>
      <c r="T252" s="24"/>
      <c r="U252" s="24"/>
      <c r="V252" s="24"/>
    </row>
    <row r="253" spans="1:22" ht="45">
      <c r="A253" s="67">
        <v>12</v>
      </c>
      <c r="B253" s="9" t="s">
        <v>31</v>
      </c>
      <c r="C253" s="9" t="s">
        <v>32</v>
      </c>
      <c r="D253" s="1326" t="s">
        <v>1338</v>
      </c>
      <c r="E253" s="24"/>
      <c r="F253" s="24"/>
      <c r="G253" s="1327">
        <v>18879.96</v>
      </c>
      <c r="H253" s="24"/>
      <c r="I253" s="24"/>
      <c r="J253" s="24"/>
      <c r="K253" s="24"/>
      <c r="L253" s="24"/>
      <c r="M253" s="24"/>
      <c r="N253" s="24"/>
      <c r="O253" s="24"/>
      <c r="P253" s="24"/>
      <c r="Q253" s="24"/>
      <c r="R253" s="24"/>
      <c r="S253" s="24"/>
      <c r="T253" s="24"/>
      <c r="U253" s="24"/>
      <c r="V253" s="24"/>
    </row>
    <row r="254" spans="1:22" ht="45">
      <c r="A254" s="67">
        <v>13</v>
      </c>
      <c r="B254" s="9" t="s">
        <v>31</v>
      </c>
      <c r="C254" s="9" t="s">
        <v>32</v>
      </c>
      <c r="D254" s="1326" t="s">
        <v>2236</v>
      </c>
      <c r="E254" s="24"/>
      <c r="F254" s="24"/>
      <c r="G254" s="1327">
        <v>15418.85</v>
      </c>
      <c r="H254" s="24"/>
      <c r="I254" s="24"/>
      <c r="J254" s="24"/>
      <c r="K254" s="24"/>
      <c r="L254" s="24"/>
      <c r="M254" s="24"/>
      <c r="N254" s="24"/>
      <c r="O254" s="24"/>
      <c r="P254" s="24"/>
      <c r="Q254" s="24"/>
      <c r="R254" s="24"/>
      <c r="S254" s="24"/>
      <c r="T254" s="24"/>
      <c r="U254" s="24"/>
      <c r="V254" s="24"/>
    </row>
    <row r="255" spans="1:22" ht="45">
      <c r="A255" s="67">
        <v>14</v>
      </c>
      <c r="B255" s="9" t="s">
        <v>31</v>
      </c>
      <c r="C255" s="9" t="s">
        <v>32</v>
      </c>
      <c r="D255" s="1326" t="s">
        <v>2237</v>
      </c>
      <c r="E255" s="24"/>
      <c r="F255" s="24"/>
      <c r="G255" s="1327">
        <v>24775</v>
      </c>
      <c r="H255" s="24"/>
      <c r="I255" s="24"/>
      <c r="J255" s="24"/>
      <c r="K255" s="24"/>
      <c r="L255" s="24"/>
      <c r="M255" s="24"/>
      <c r="N255" s="24"/>
      <c r="O255" s="24"/>
      <c r="P255" s="24"/>
      <c r="Q255" s="24"/>
      <c r="R255" s="24"/>
      <c r="S255" s="24"/>
      <c r="T255" s="24"/>
      <c r="U255" s="24"/>
      <c r="V255" s="24"/>
    </row>
    <row r="256" spans="1:22" ht="45">
      <c r="A256" s="67">
        <v>15</v>
      </c>
      <c r="B256" s="9" t="s">
        <v>31</v>
      </c>
      <c r="C256" s="9" t="s">
        <v>32</v>
      </c>
      <c r="D256" s="1326" t="s">
        <v>2238</v>
      </c>
      <c r="E256" s="24"/>
      <c r="F256" s="24"/>
      <c r="G256" s="1327">
        <v>4260.0600000000004</v>
      </c>
      <c r="H256" s="24"/>
      <c r="I256" s="24"/>
      <c r="J256" s="24"/>
      <c r="K256" s="24"/>
      <c r="L256" s="24"/>
      <c r="M256" s="24"/>
      <c r="N256" s="24"/>
      <c r="O256" s="24"/>
      <c r="P256" s="24"/>
      <c r="Q256" s="24"/>
      <c r="R256" s="24"/>
      <c r="S256" s="24"/>
      <c r="T256" s="24"/>
      <c r="U256" s="24"/>
      <c r="V256" s="24"/>
    </row>
    <row r="257" spans="1:22" ht="60">
      <c r="A257" s="67">
        <v>16</v>
      </c>
      <c r="B257" s="9" t="s">
        <v>31</v>
      </c>
      <c r="C257" s="9" t="s">
        <v>32</v>
      </c>
      <c r="D257" s="1326" t="s">
        <v>2239</v>
      </c>
      <c r="E257" s="24"/>
      <c r="F257" s="24"/>
      <c r="G257" s="1327">
        <v>20914.18</v>
      </c>
      <c r="H257" s="24"/>
      <c r="I257" s="24"/>
      <c r="J257" s="24"/>
      <c r="K257" s="24"/>
      <c r="L257" s="24"/>
      <c r="M257" s="24"/>
      <c r="N257" s="24"/>
      <c r="O257" s="24"/>
      <c r="P257" s="24"/>
      <c r="Q257" s="24"/>
      <c r="R257" s="24"/>
      <c r="S257" s="24"/>
      <c r="T257" s="24"/>
      <c r="U257" s="24"/>
      <c r="V257" s="24"/>
    </row>
    <row r="258" spans="1:22" ht="45">
      <c r="A258" s="67">
        <v>17</v>
      </c>
      <c r="B258" s="9" t="s">
        <v>31</v>
      </c>
      <c r="C258" s="9" t="s">
        <v>32</v>
      </c>
      <c r="D258" s="1326" t="s">
        <v>2240</v>
      </c>
      <c r="E258" s="24"/>
      <c r="F258" s="24"/>
      <c r="G258" s="1327">
        <v>23000</v>
      </c>
      <c r="H258" s="24"/>
      <c r="I258" s="24"/>
      <c r="J258" s="24"/>
      <c r="K258" s="24"/>
      <c r="L258" s="24"/>
      <c r="M258" s="24"/>
      <c r="N258" s="24"/>
      <c r="O258" s="24"/>
      <c r="P258" s="24"/>
      <c r="Q258" s="24"/>
      <c r="R258" s="24"/>
      <c r="S258" s="24"/>
      <c r="T258" s="24"/>
      <c r="U258" s="24"/>
      <c r="V258" s="24"/>
    </row>
    <row r="259" spans="1:22" ht="45">
      <c r="A259" s="67">
        <v>18</v>
      </c>
      <c r="B259" s="9" t="s">
        <v>31</v>
      </c>
      <c r="C259" s="9" t="s">
        <v>32</v>
      </c>
      <c r="D259" s="1326" t="s">
        <v>2241</v>
      </c>
      <c r="E259" s="24"/>
      <c r="F259" s="24"/>
      <c r="G259" s="1327">
        <v>20436.13</v>
      </c>
      <c r="H259" s="24"/>
      <c r="I259" s="24"/>
      <c r="J259" s="24"/>
      <c r="K259" s="24"/>
      <c r="L259" s="24"/>
      <c r="M259" s="24"/>
      <c r="N259" s="24"/>
      <c r="O259" s="24"/>
      <c r="P259" s="24"/>
      <c r="Q259" s="24"/>
      <c r="R259" s="24"/>
      <c r="S259" s="24"/>
      <c r="T259" s="24"/>
      <c r="U259" s="24"/>
      <c r="V259" s="24"/>
    </row>
    <row r="260" spans="1:22" ht="45">
      <c r="A260" s="67">
        <v>19</v>
      </c>
      <c r="B260" s="9" t="s">
        <v>31</v>
      </c>
      <c r="C260" s="9" t="s">
        <v>32</v>
      </c>
      <c r="D260" s="1326" t="s">
        <v>1331</v>
      </c>
      <c r="E260" s="24"/>
      <c r="F260" s="24"/>
      <c r="G260" s="1327">
        <v>6581.87</v>
      </c>
      <c r="H260" s="24"/>
      <c r="I260" s="24"/>
      <c r="J260" s="24"/>
      <c r="K260" s="24"/>
      <c r="L260" s="24"/>
      <c r="M260" s="24"/>
      <c r="N260" s="24"/>
      <c r="O260" s="24"/>
      <c r="P260" s="24"/>
      <c r="Q260" s="24"/>
      <c r="R260" s="24"/>
      <c r="S260" s="24"/>
      <c r="T260" s="24"/>
      <c r="U260" s="24"/>
      <c r="V260" s="24"/>
    </row>
    <row r="261" spans="1:22" ht="45">
      <c r="A261" s="67">
        <v>20</v>
      </c>
      <c r="B261" s="9" t="s">
        <v>31</v>
      </c>
      <c r="C261" s="9" t="s">
        <v>32</v>
      </c>
      <c r="D261" s="1326" t="s">
        <v>2242</v>
      </c>
      <c r="E261" s="24"/>
      <c r="F261" s="24"/>
      <c r="G261" s="1327">
        <v>7999.8</v>
      </c>
      <c r="H261" s="24"/>
      <c r="I261" s="24"/>
      <c r="J261" s="24"/>
      <c r="K261" s="24"/>
      <c r="L261" s="24"/>
      <c r="M261" s="24"/>
      <c r="N261" s="24"/>
      <c r="O261" s="24"/>
      <c r="P261" s="24"/>
      <c r="Q261" s="24"/>
      <c r="R261" s="24"/>
      <c r="S261" s="24"/>
      <c r="T261" s="24"/>
      <c r="U261" s="24"/>
      <c r="V261" s="24"/>
    </row>
    <row r="262" spans="1:22" ht="45">
      <c r="A262" s="67">
        <v>21</v>
      </c>
      <c r="B262" s="9" t="s">
        <v>31</v>
      </c>
      <c r="C262" s="9" t="s">
        <v>32</v>
      </c>
      <c r="D262" s="1326" t="s">
        <v>2243</v>
      </c>
      <c r="E262" s="24"/>
      <c r="F262" s="24"/>
      <c r="G262" s="1327">
        <v>985.01</v>
      </c>
      <c r="H262" s="24"/>
      <c r="I262" s="24"/>
      <c r="J262" s="24"/>
      <c r="K262" s="24"/>
      <c r="L262" s="24"/>
      <c r="M262" s="24"/>
      <c r="N262" s="24"/>
      <c r="O262" s="24"/>
      <c r="P262" s="24"/>
      <c r="Q262" s="24"/>
      <c r="R262" s="24"/>
      <c r="S262" s="24"/>
      <c r="T262" s="24"/>
      <c r="U262" s="24"/>
      <c r="V262" s="24"/>
    </row>
    <row r="263" spans="1:22" ht="45">
      <c r="A263" s="67">
        <v>22</v>
      </c>
      <c r="B263" s="9" t="s">
        <v>31</v>
      </c>
      <c r="C263" s="9" t="s">
        <v>32</v>
      </c>
      <c r="D263" s="1326" t="s">
        <v>2244</v>
      </c>
      <c r="E263" s="24"/>
      <c r="F263" s="24"/>
      <c r="G263" s="1327">
        <v>200</v>
      </c>
      <c r="H263" s="24"/>
      <c r="I263" s="24"/>
      <c r="J263" s="24"/>
      <c r="K263" s="24"/>
      <c r="L263" s="24"/>
      <c r="M263" s="24"/>
      <c r="N263" s="24"/>
      <c r="O263" s="24"/>
      <c r="P263" s="24"/>
      <c r="Q263" s="24"/>
      <c r="R263" s="24"/>
      <c r="S263" s="24"/>
      <c r="T263" s="24"/>
      <c r="U263" s="24"/>
      <c r="V263" s="24"/>
    </row>
    <row r="264" spans="1:22" ht="45">
      <c r="A264" s="67">
        <v>23</v>
      </c>
      <c r="B264" s="9" t="s">
        <v>31</v>
      </c>
      <c r="C264" s="9" t="s">
        <v>32</v>
      </c>
      <c r="D264" s="1326" t="s">
        <v>2245</v>
      </c>
      <c r="E264" s="24"/>
      <c r="F264" s="24"/>
      <c r="G264" s="1327">
        <v>16000</v>
      </c>
      <c r="H264" s="24"/>
      <c r="I264" s="24"/>
      <c r="J264" s="24"/>
      <c r="K264" s="24"/>
      <c r="L264" s="24"/>
      <c r="M264" s="24"/>
      <c r="N264" s="24"/>
      <c r="O264" s="24"/>
      <c r="P264" s="24"/>
      <c r="Q264" s="24"/>
      <c r="R264" s="24"/>
      <c r="S264" s="24"/>
      <c r="T264" s="24"/>
      <c r="U264" s="24"/>
      <c r="V264" s="24"/>
    </row>
    <row r="265" spans="1:22" ht="45">
      <c r="A265" s="67">
        <v>24</v>
      </c>
      <c r="B265" s="9" t="s">
        <v>31</v>
      </c>
      <c r="C265" s="9" t="s">
        <v>32</v>
      </c>
      <c r="D265" s="1326" t="s">
        <v>2246</v>
      </c>
      <c r="E265" s="24"/>
      <c r="F265" s="24"/>
      <c r="G265" s="1327">
        <v>11112.74</v>
      </c>
      <c r="H265" s="24"/>
      <c r="I265" s="24"/>
      <c r="J265" s="24"/>
      <c r="K265" s="24"/>
      <c r="L265" s="24"/>
      <c r="M265" s="24"/>
      <c r="N265" s="24"/>
      <c r="O265" s="24"/>
      <c r="P265" s="24"/>
      <c r="Q265" s="24"/>
      <c r="R265" s="24"/>
      <c r="S265" s="24"/>
      <c r="T265" s="24"/>
      <c r="U265" s="24"/>
      <c r="V265" s="24"/>
    </row>
    <row r="266" spans="1:22" ht="45">
      <c r="A266" s="67">
        <v>25</v>
      </c>
      <c r="B266" s="9" t="s">
        <v>31</v>
      </c>
      <c r="C266" s="9" t="s">
        <v>32</v>
      </c>
      <c r="D266" s="1326" t="s">
        <v>2247</v>
      </c>
      <c r="E266" s="24"/>
      <c r="F266" s="24"/>
      <c r="G266" s="1327">
        <v>16931.099999999999</v>
      </c>
      <c r="H266" s="24"/>
      <c r="I266" s="24"/>
      <c r="J266" s="24"/>
      <c r="K266" s="24"/>
      <c r="L266" s="24"/>
      <c r="M266" s="24"/>
      <c r="N266" s="24"/>
      <c r="O266" s="24"/>
      <c r="P266" s="24"/>
      <c r="Q266" s="24"/>
      <c r="R266" s="24"/>
      <c r="S266" s="24"/>
      <c r="T266" s="24"/>
      <c r="U266" s="24"/>
      <c r="V266" s="24"/>
    </row>
    <row r="267" spans="1:22" ht="45">
      <c r="A267" s="67">
        <v>26</v>
      </c>
      <c r="B267" s="9" t="s">
        <v>31</v>
      </c>
      <c r="C267" s="9" t="s">
        <v>32</v>
      </c>
      <c r="D267" s="1326" t="s">
        <v>2248</v>
      </c>
      <c r="E267" s="24"/>
      <c r="F267" s="24"/>
      <c r="G267" s="1327">
        <v>4837.13</v>
      </c>
      <c r="H267" s="24"/>
      <c r="I267" s="24"/>
      <c r="J267" s="24"/>
      <c r="K267" s="24"/>
      <c r="L267" s="24"/>
      <c r="M267" s="24"/>
      <c r="N267" s="24"/>
      <c r="O267" s="24"/>
      <c r="P267" s="24"/>
      <c r="Q267" s="24"/>
      <c r="R267" s="24"/>
      <c r="S267" s="24"/>
      <c r="T267" s="24"/>
      <c r="U267" s="24"/>
      <c r="V267" s="24"/>
    </row>
    <row r="268" spans="1:22" ht="45">
      <c r="A268" s="67">
        <v>27</v>
      </c>
      <c r="B268" s="9" t="s">
        <v>31</v>
      </c>
      <c r="C268" s="9" t="s">
        <v>32</v>
      </c>
      <c r="D268" s="1326" t="s">
        <v>2249</v>
      </c>
      <c r="E268" s="24"/>
      <c r="F268" s="24"/>
      <c r="G268" s="1328">
        <v>6633.51</v>
      </c>
      <c r="H268" s="24"/>
      <c r="I268" s="24"/>
      <c r="J268" s="24"/>
      <c r="K268" s="24"/>
      <c r="L268" s="24"/>
      <c r="M268" s="24"/>
      <c r="N268" s="24"/>
      <c r="O268" s="24"/>
      <c r="P268" s="24"/>
      <c r="Q268" s="24"/>
      <c r="R268" s="24"/>
      <c r="S268" s="24"/>
      <c r="T268" s="24"/>
      <c r="U268" s="24"/>
      <c r="V268" s="24"/>
    </row>
    <row r="269" spans="1:22" ht="45">
      <c r="A269" s="67">
        <v>28</v>
      </c>
      <c r="B269" s="9" t="s">
        <v>31</v>
      </c>
      <c r="C269" s="9" t="s">
        <v>32</v>
      </c>
      <c r="D269" s="1326" t="s">
        <v>2250</v>
      </c>
      <c r="E269" s="24"/>
      <c r="F269" s="24"/>
      <c r="G269" s="1327">
        <v>4360.6000000000004</v>
      </c>
      <c r="H269" s="24"/>
      <c r="I269" s="24"/>
      <c r="J269" s="24"/>
      <c r="K269" s="24"/>
      <c r="L269" s="24"/>
      <c r="M269" s="24"/>
      <c r="N269" s="24"/>
      <c r="O269" s="24"/>
      <c r="P269" s="24"/>
      <c r="Q269" s="24"/>
      <c r="R269" s="24"/>
      <c r="S269" s="24"/>
      <c r="T269" s="24"/>
      <c r="U269" s="24"/>
      <c r="V269" s="24"/>
    </row>
    <row r="270" spans="1:22" ht="45">
      <c r="A270" s="67">
        <v>29</v>
      </c>
      <c r="B270" s="9" t="s">
        <v>31</v>
      </c>
      <c r="C270" s="9" t="s">
        <v>32</v>
      </c>
      <c r="D270" s="1326" t="s">
        <v>2251</v>
      </c>
      <c r="E270" s="24"/>
      <c r="F270" s="24"/>
      <c r="G270" s="1327">
        <v>13442.01</v>
      </c>
      <c r="H270" s="24"/>
      <c r="I270" s="24"/>
      <c r="J270" s="24"/>
      <c r="K270" s="24"/>
      <c r="L270" s="24"/>
      <c r="M270" s="24"/>
      <c r="N270" s="24"/>
      <c r="O270" s="24"/>
      <c r="P270" s="24"/>
      <c r="Q270" s="24"/>
      <c r="R270" s="24"/>
      <c r="S270" s="24"/>
      <c r="T270" s="24"/>
      <c r="U270" s="24"/>
      <c r="V270" s="24"/>
    </row>
    <row r="271" spans="1:22" ht="45">
      <c r="A271" s="67">
        <v>30</v>
      </c>
      <c r="B271" s="9" t="s">
        <v>31</v>
      </c>
      <c r="C271" s="9" t="s">
        <v>32</v>
      </c>
      <c r="D271" s="1326" t="s">
        <v>2252</v>
      </c>
      <c r="E271" s="24"/>
      <c r="F271" s="24"/>
      <c r="G271" s="1327">
        <v>10992.68</v>
      </c>
      <c r="H271" s="24"/>
      <c r="I271" s="24"/>
      <c r="J271" s="24"/>
      <c r="K271" s="24"/>
      <c r="L271" s="24"/>
      <c r="M271" s="24"/>
      <c r="N271" s="24"/>
      <c r="O271" s="24"/>
      <c r="P271" s="24"/>
      <c r="Q271" s="24"/>
      <c r="R271" s="24"/>
      <c r="S271" s="24"/>
      <c r="T271" s="24"/>
      <c r="U271" s="24"/>
      <c r="V271" s="24"/>
    </row>
    <row r="272" spans="1:22" ht="45">
      <c r="A272" s="67">
        <v>31</v>
      </c>
      <c r="B272" s="9" t="s">
        <v>31</v>
      </c>
      <c r="C272" s="9" t="s">
        <v>32</v>
      </c>
      <c r="D272" s="1326" t="s">
        <v>2253</v>
      </c>
      <c r="E272" s="24"/>
      <c r="F272" s="24"/>
      <c r="G272" s="1327">
        <v>7545.41</v>
      </c>
      <c r="H272" s="24"/>
      <c r="I272" s="24"/>
      <c r="J272" s="24"/>
      <c r="K272" s="24"/>
      <c r="L272" s="24"/>
      <c r="M272" s="24"/>
      <c r="N272" s="24"/>
      <c r="O272" s="24"/>
      <c r="P272" s="24"/>
      <c r="Q272" s="24"/>
      <c r="R272" s="24"/>
      <c r="S272" s="24"/>
      <c r="T272" s="24"/>
      <c r="U272" s="24"/>
      <c r="V272" s="24"/>
    </row>
    <row r="273" spans="1:22" ht="45">
      <c r="A273" s="67">
        <v>32</v>
      </c>
      <c r="B273" s="9" t="s">
        <v>31</v>
      </c>
      <c r="C273" s="9" t="s">
        <v>32</v>
      </c>
      <c r="D273" s="1326" t="s">
        <v>2254</v>
      </c>
      <c r="E273" s="24"/>
      <c r="F273" s="24"/>
      <c r="G273" s="1327">
        <v>12091.69</v>
      </c>
      <c r="H273" s="24"/>
      <c r="I273" s="24"/>
      <c r="J273" s="24"/>
      <c r="K273" s="24"/>
      <c r="L273" s="24"/>
      <c r="M273" s="24"/>
      <c r="N273" s="24"/>
      <c r="O273" s="24"/>
      <c r="P273" s="24"/>
      <c r="Q273" s="24"/>
      <c r="R273" s="24"/>
      <c r="S273" s="24"/>
      <c r="T273" s="24"/>
      <c r="U273" s="24"/>
      <c r="V273" s="24"/>
    </row>
    <row r="274" spans="1:22" ht="45">
      <c r="A274" s="67">
        <v>33</v>
      </c>
      <c r="B274" s="9" t="s">
        <v>31</v>
      </c>
      <c r="C274" s="9" t="s">
        <v>32</v>
      </c>
      <c r="D274" s="1326" t="s">
        <v>2255</v>
      </c>
      <c r="E274" s="24"/>
      <c r="F274" s="24"/>
      <c r="G274" s="1327">
        <v>8115.58</v>
      </c>
      <c r="H274" s="24"/>
      <c r="I274" s="24"/>
      <c r="J274" s="24"/>
      <c r="K274" s="24"/>
      <c r="L274" s="24"/>
      <c r="M274" s="24"/>
      <c r="N274" s="24"/>
      <c r="O274" s="24"/>
      <c r="P274" s="24"/>
      <c r="Q274" s="24"/>
      <c r="R274" s="24"/>
      <c r="S274" s="24"/>
      <c r="T274" s="24"/>
      <c r="U274" s="24"/>
      <c r="V274" s="24"/>
    </row>
    <row r="275" spans="1:22" ht="45">
      <c r="A275" s="67">
        <v>34</v>
      </c>
      <c r="B275" s="9" t="s">
        <v>31</v>
      </c>
      <c r="C275" s="9" t="s">
        <v>32</v>
      </c>
      <c r="D275" s="1326" t="s">
        <v>2256</v>
      </c>
      <c r="E275" s="24"/>
      <c r="F275" s="24"/>
      <c r="G275" s="1327">
        <v>7415.86</v>
      </c>
      <c r="H275" s="24"/>
      <c r="I275" s="24"/>
      <c r="J275" s="24"/>
      <c r="K275" s="24"/>
      <c r="L275" s="24"/>
      <c r="M275" s="24"/>
      <c r="N275" s="24"/>
      <c r="O275" s="24"/>
      <c r="P275" s="24"/>
      <c r="Q275" s="24"/>
      <c r="R275" s="24"/>
      <c r="S275" s="24"/>
      <c r="T275" s="24"/>
      <c r="U275" s="24"/>
      <c r="V275" s="24"/>
    </row>
    <row r="276" spans="1:22" ht="45">
      <c r="A276" s="67">
        <v>35</v>
      </c>
      <c r="B276" s="9" t="s">
        <v>31</v>
      </c>
      <c r="C276" s="9" t="s">
        <v>32</v>
      </c>
      <c r="D276" s="1326" t="s">
        <v>2257</v>
      </c>
      <c r="E276" s="24"/>
      <c r="F276" s="24"/>
      <c r="G276" s="1327">
        <v>1497.84</v>
      </c>
      <c r="H276" s="24"/>
      <c r="I276" s="24"/>
      <c r="J276" s="24"/>
      <c r="K276" s="24"/>
      <c r="L276" s="24"/>
      <c r="M276" s="24"/>
      <c r="N276" s="24"/>
      <c r="O276" s="24"/>
      <c r="P276" s="24"/>
      <c r="Q276" s="24"/>
      <c r="R276" s="24"/>
      <c r="S276" s="24"/>
      <c r="T276" s="24"/>
      <c r="U276" s="24"/>
      <c r="V276" s="24"/>
    </row>
    <row r="277" spans="1:22" ht="45">
      <c r="A277" s="67">
        <v>36</v>
      </c>
      <c r="B277" s="9" t="s">
        <v>31</v>
      </c>
      <c r="C277" s="9" t="s">
        <v>32</v>
      </c>
      <c r="D277" s="1326" t="s">
        <v>2258</v>
      </c>
      <c r="E277" s="24"/>
      <c r="F277" s="24"/>
      <c r="G277" s="1327">
        <v>2509.41</v>
      </c>
      <c r="H277" s="24"/>
      <c r="I277" s="24"/>
      <c r="J277" s="24"/>
      <c r="K277" s="24"/>
      <c r="L277" s="24"/>
      <c r="M277" s="24"/>
      <c r="N277" s="24"/>
      <c r="O277" s="24"/>
      <c r="P277" s="24"/>
      <c r="Q277" s="24"/>
      <c r="R277" s="24"/>
      <c r="S277" s="24"/>
      <c r="T277" s="24"/>
      <c r="U277" s="24"/>
      <c r="V277" s="24"/>
    </row>
    <row r="278" spans="1:22" ht="45">
      <c r="A278" s="67">
        <v>37</v>
      </c>
      <c r="B278" s="9" t="s">
        <v>31</v>
      </c>
      <c r="C278" s="9" t="s">
        <v>32</v>
      </c>
      <c r="D278" s="1326" t="s">
        <v>2259</v>
      </c>
      <c r="E278" s="24"/>
      <c r="F278" s="24"/>
      <c r="G278" s="1327">
        <v>7303.11</v>
      </c>
      <c r="H278" s="24"/>
      <c r="I278" s="24"/>
      <c r="J278" s="24"/>
      <c r="K278" s="24"/>
      <c r="L278" s="24"/>
      <c r="M278" s="24"/>
      <c r="N278" s="24"/>
      <c r="O278" s="24"/>
      <c r="P278" s="24"/>
      <c r="Q278" s="24"/>
      <c r="R278" s="24"/>
      <c r="S278" s="24"/>
      <c r="T278" s="24"/>
      <c r="U278" s="24"/>
      <c r="V278" s="24"/>
    </row>
    <row r="279" spans="1:22" ht="45">
      <c r="A279" s="67">
        <v>38</v>
      </c>
      <c r="B279" s="9" t="s">
        <v>31</v>
      </c>
      <c r="C279" s="9" t="s">
        <v>32</v>
      </c>
      <c r="D279" s="1326" t="s">
        <v>2260</v>
      </c>
      <c r="E279" s="24"/>
      <c r="F279" s="24"/>
      <c r="G279" s="1327">
        <v>4061.06</v>
      </c>
      <c r="H279" s="24"/>
      <c r="I279" s="24"/>
      <c r="J279" s="24"/>
      <c r="K279" s="24"/>
      <c r="L279" s="24"/>
      <c r="M279" s="24"/>
      <c r="N279" s="24"/>
      <c r="O279" s="24"/>
      <c r="P279" s="24"/>
      <c r="Q279" s="24"/>
      <c r="R279" s="24"/>
      <c r="S279" s="24"/>
      <c r="T279" s="24"/>
      <c r="U279" s="24"/>
      <c r="V279" s="24"/>
    </row>
    <row r="280" spans="1:22" ht="45">
      <c r="A280" s="67">
        <v>39</v>
      </c>
      <c r="B280" s="9" t="s">
        <v>31</v>
      </c>
      <c r="C280" s="9" t="s">
        <v>32</v>
      </c>
      <c r="D280" s="1326" t="s">
        <v>2261</v>
      </c>
      <c r="E280" s="24"/>
      <c r="F280" s="24"/>
      <c r="G280" s="1327">
        <v>6221.43</v>
      </c>
      <c r="H280" s="24"/>
      <c r="I280" s="24"/>
      <c r="J280" s="24"/>
      <c r="K280" s="24"/>
      <c r="L280" s="24"/>
      <c r="M280" s="24"/>
      <c r="N280" s="24"/>
      <c r="O280" s="24"/>
      <c r="P280" s="24"/>
      <c r="Q280" s="24"/>
      <c r="R280" s="24"/>
      <c r="S280" s="24"/>
      <c r="T280" s="24"/>
      <c r="U280" s="24"/>
      <c r="V280" s="24"/>
    </row>
    <row r="281" spans="1:22" ht="45">
      <c r="A281" s="67">
        <v>40</v>
      </c>
      <c r="B281" s="9" t="s">
        <v>31</v>
      </c>
      <c r="C281" s="9" t="s">
        <v>32</v>
      </c>
      <c r="D281" s="1326" t="s">
        <v>2262</v>
      </c>
      <c r="E281" s="24"/>
      <c r="F281" s="24"/>
      <c r="G281" s="1327">
        <v>4408.46</v>
      </c>
      <c r="H281" s="24"/>
      <c r="I281" s="24"/>
      <c r="J281" s="24"/>
      <c r="K281" s="24"/>
      <c r="L281" s="24"/>
      <c r="M281" s="24"/>
      <c r="N281" s="24"/>
      <c r="O281" s="24"/>
      <c r="P281" s="24"/>
      <c r="Q281" s="24"/>
      <c r="R281" s="24"/>
      <c r="S281" s="24"/>
      <c r="T281" s="24"/>
      <c r="U281" s="24"/>
      <c r="V281" s="24"/>
    </row>
    <row r="282" spans="1:22" ht="45">
      <c r="A282" s="67">
        <v>41</v>
      </c>
      <c r="B282" s="9" t="s">
        <v>31</v>
      </c>
      <c r="C282" s="9" t="s">
        <v>32</v>
      </c>
      <c r="D282" s="1326" t="s">
        <v>2263</v>
      </c>
      <c r="E282" s="24"/>
      <c r="F282" s="24"/>
      <c r="G282" s="1327">
        <v>7777</v>
      </c>
      <c r="H282" s="24"/>
      <c r="I282" s="24"/>
      <c r="J282" s="24"/>
      <c r="K282" s="24"/>
      <c r="L282" s="24"/>
      <c r="M282" s="24"/>
      <c r="N282" s="24"/>
      <c r="O282" s="24"/>
      <c r="P282" s="24"/>
      <c r="Q282" s="24"/>
      <c r="R282" s="24"/>
      <c r="S282" s="24"/>
      <c r="T282" s="24"/>
      <c r="U282" s="24"/>
      <c r="V282" s="24"/>
    </row>
    <row r="283" spans="1:22" ht="45">
      <c r="A283" s="67">
        <v>42</v>
      </c>
      <c r="B283" s="9" t="s">
        <v>31</v>
      </c>
      <c r="C283" s="9" t="s">
        <v>32</v>
      </c>
      <c r="D283" s="1326" t="s">
        <v>2231</v>
      </c>
      <c r="E283" s="24"/>
      <c r="F283" s="24"/>
      <c r="G283" s="1327">
        <v>1982.31</v>
      </c>
      <c r="H283" s="24"/>
      <c r="I283" s="24"/>
      <c r="J283" s="24"/>
      <c r="K283" s="24"/>
      <c r="L283" s="24"/>
      <c r="M283" s="24"/>
      <c r="N283" s="24"/>
      <c r="O283" s="24"/>
      <c r="P283" s="24"/>
      <c r="Q283" s="24"/>
      <c r="R283" s="24"/>
      <c r="S283" s="24"/>
      <c r="T283" s="24"/>
      <c r="U283" s="24"/>
      <c r="V283" s="24"/>
    </row>
    <row r="284" spans="1:22" ht="45">
      <c r="A284" s="67">
        <v>43</v>
      </c>
      <c r="B284" s="9" t="s">
        <v>31</v>
      </c>
      <c r="C284" s="9" t="s">
        <v>32</v>
      </c>
      <c r="D284" s="1326" t="s">
        <v>1327</v>
      </c>
      <c r="E284" s="24"/>
      <c r="F284" s="24"/>
      <c r="G284" s="1327">
        <v>10217.75</v>
      </c>
      <c r="H284" s="24"/>
      <c r="I284" s="24"/>
      <c r="J284" s="24"/>
      <c r="K284" s="24"/>
      <c r="L284" s="24"/>
      <c r="M284" s="24"/>
      <c r="N284" s="24"/>
      <c r="O284" s="24"/>
      <c r="P284" s="24"/>
      <c r="Q284" s="24"/>
      <c r="R284" s="24"/>
      <c r="S284" s="24"/>
      <c r="T284" s="24"/>
      <c r="U284" s="24"/>
      <c r="V284" s="24"/>
    </row>
    <row r="285" spans="1:22" ht="45">
      <c r="A285" s="67">
        <v>44</v>
      </c>
      <c r="B285" s="9" t="s">
        <v>31</v>
      </c>
      <c r="C285" s="9" t="s">
        <v>32</v>
      </c>
      <c r="D285" s="1326" t="s">
        <v>1325</v>
      </c>
      <c r="E285" s="24"/>
      <c r="F285" s="24"/>
      <c r="G285" s="1327">
        <v>22528.23</v>
      </c>
      <c r="H285" s="24"/>
      <c r="I285" s="24"/>
      <c r="J285" s="24"/>
      <c r="K285" s="24"/>
      <c r="L285" s="24"/>
      <c r="M285" s="24"/>
      <c r="N285" s="24"/>
      <c r="O285" s="24"/>
      <c r="P285" s="24"/>
      <c r="Q285" s="24"/>
      <c r="R285" s="24"/>
      <c r="S285" s="24"/>
      <c r="T285" s="24"/>
      <c r="U285" s="24"/>
      <c r="V285" s="24"/>
    </row>
    <row r="286" spans="1:22" ht="45">
      <c r="A286" s="67">
        <v>45</v>
      </c>
      <c r="B286" s="9" t="s">
        <v>31</v>
      </c>
      <c r="C286" s="9" t="s">
        <v>32</v>
      </c>
      <c r="D286" s="1326" t="s">
        <v>2264</v>
      </c>
      <c r="E286" s="24"/>
      <c r="F286" s="24"/>
      <c r="G286" s="1327">
        <v>19309.54</v>
      </c>
      <c r="H286" s="24"/>
      <c r="I286" s="24"/>
      <c r="J286" s="24"/>
      <c r="K286" s="24"/>
      <c r="L286" s="24"/>
      <c r="M286" s="24"/>
      <c r="N286" s="24"/>
      <c r="O286" s="24"/>
      <c r="P286" s="24"/>
      <c r="Q286" s="24"/>
      <c r="R286" s="24"/>
      <c r="S286" s="24"/>
      <c r="T286" s="24"/>
      <c r="U286" s="24"/>
      <c r="V286" s="24"/>
    </row>
    <row r="287" spans="1:22" ht="45">
      <c r="A287" s="67">
        <v>46</v>
      </c>
      <c r="B287" s="9" t="s">
        <v>31</v>
      </c>
      <c r="C287" s="9" t="s">
        <v>32</v>
      </c>
      <c r="D287" s="1326" t="s">
        <v>2265</v>
      </c>
      <c r="E287" s="24"/>
      <c r="F287" s="24"/>
      <c r="G287" s="1327">
        <v>10106.790000000001</v>
      </c>
      <c r="H287" s="24"/>
      <c r="I287" s="24"/>
      <c r="J287" s="24"/>
      <c r="K287" s="24"/>
      <c r="L287" s="24"/>
      <c r="M287" s="24"/>
      <c r="N287" s="24"/>
      <c r="O287" s="24"/>
      <c r="P287" s="24"/>
      <c r="Q287" s="24"/>
      <c r="R287" s="24"/>
      <c r="S287" s="24"/>
      <c r="T287" s="24"/>
      <c r="U287" s="24"/>
      <c r="V287" s="24"/>
    </row>
    <row r="288" spans="1:22" ht="45">
      <c r="A288" s="67">
        <v>47</v>
      </c>
      <c r="B288" s="9" t="s">
        <v>31</v>
      </c>
      <c r="C288" s="9" t="s">
        <v>32</v>
      </c>
      <c r="D288" s="1326" t="s">
        <v>2266</v>
      </c>
      <c r="E288" s="24"/>
      <c r="F288" s="24"/>
      <c r="G288" s="1327">
        <v>1609</v>
      </c>
      <c r="H288" s="24"/>
      <c r="I288" s="24"/>
      <c r="J288" s="24"/>
      <c r="K288" s="24"/>
      <c r="L288" s="24"/>
      <c r="M288" s="24"/>
      <c r="N288" s="24"/>
      <c r="O288" s="24"/>
      <c r="P288" s="24"/>
      <c r="Q288" s="24"/>
      <c r="R288" s="24"/>
      <c r="S288" s="24"/>
      <c r="T288" s="24"/>
      <c r="U288" s="24"/>
      <c r="V288" s="24"/>
    </row>
    <row r="289" spans="1:22" ht="45">
      <c r="A289" s="67">
        <v>48</v>
      </c>
      <c r="B289" s="9" t="s">
        <v>31</v>
      </c>
      <c r="C289" s="9" t="s">
        <v>32</v>
      </c>
      <c r="D289" s="1326" t="s">
        <v>1338</v>
      </c>
      <c r="E289" s="24"/>
      <c r="F289" s="24"/>
      <c r="G289" s="1327">
        <v>9610.74</v>
      </c>
      <c r="H289" s="24"/>
      <c r="I289" s="24"/>
      <c r="J289" s="24"/>
      <c r="K289" s="24"/>
      <c r="L289" s="24"/>
      <c r="M289" s="24"/>
      <c r="N289" s="24"/>
      <c r="O289" s="24"/>
      <c r="P289" s="24"/>
      <c r="Q289" s="24"/>
      <c r="R289" s="24"/>
      <c r="S289" s="24"/>
      <c r="T289" s="24"/>
      <c r="U289" s="24"/>
      <c r="V289" s="24"/>
    </row>
    <row r="290" spans="1:22" ht="45">
      <c r="A290" s="67">
        <v>49</v>
      </c>
      <c r="B290" s="9" t="s">
        <v>31</v>
      </c>
      <c r="C290" s="9" t="s">
        <v>32</v>
      </c>
      <c r="D290" s="1326" t="s">
        <v>2241</v>
      </c>
      <c r="E290" s="24"/>
      <c r="F290" s="24"/>
      <c r="G290" s="1327">
        <v>23306.84</v>
      </c>
      <c r="H290" s="24"/>
      <c r="I290" s="24"/>
      <c r="J290" s="24"/>
      <c r="K290" s="24"/>
      <c r="L290" s="24"/>
      <c r="M290" s="24"/>
      <c r="N290" s="24"/>
      <c r="O290" s="24"/>
      <c r="P290" s="24"/>
      <c r="Q290" s="24"/>
      <c r="R290" s="24"/>
      <c r="S290" s="24"/>
      <c r="T290" s="24"/>
      <c r="U290" s="24"/>
      <c r="V290" s="24"/>
    </row>
    <row r="291" spans="1:22" ht="45">
      <c r="A291" s="67">
        <v>50</v>
      </c>
      <c r="B291" s="9" t="s">
        <v>31</v>
      </c>
      <c r="C291" s="9" t="s">
        <v>32</v>
      </c>
      <c r="D291" s="1326" t="s">
        <v>2267</v>
      </c>
      <c r="E291" s="24"/>
      <c r="F291" s="24"/>
      <c r="G291" s="1327">
        <v>20071.61</v>
      </c>
      <c r="H291" s="24"/>
      <c r="I291" s="24"/>
      <c r="J291" s="24"/>
      <c r="K291" s="24"/>
      <c r="L291" s="24"/>
      <c r="M291" s="24"/>
      <c r="N291" s="24"/>
      <c r="O291" s="24"/>
      <c r="P291" s="24"/>
      <c r="Q291" s="24"/>
      <c r="R291" s="24"/>
      <c r="S291" s="24"/>
      <c r="T291" s="24"/>
      <c r="U291" s="24"/>
      <c r="V291" s="24"/>
    </row>
    <row r="292" spans="1:22" ht="45">
      <c r="A292" s="67">
        <v>51</v>
      </c>
      <c r="B292" s="9" t="s">
        <v>31</v>
      </c>
      <c r="C292" s="9" t="s">
        <v>32</v>
      </c>
      <c r="D292" s="1326" t="s">
        <v>1338</v>
      </c>
      <c r="E292" s="24"/>
      <c r="F292" s="24"/>
      <c r="G292" s="1327">
        <v>19022.34</v>
      </c>
      <c r="H292" s="24"/>
      <c r="I292" s="24"/>
      <c r="J292" s="24"/>
      <c r="K292" s="24"/>
      <c r="L292" s="24"/>
      <c r="M292" s="24"/>
      <c r="N292" s="24"/>
      <c r="O292" s="24"/>
      <c r="P292" s="24"/>
      <c r="Q292" s="24"/>
      <c r="R292" s="24"/>
      <c r="S292" s="24"/>
      <c r="T292" s="24"/>
      <c r="U292" s="24"/>
      <c r="V292" s="24"/>
    </row>
    <row r="293" spans="1:22" ht="45">
      <c r="A293" s="67">
        <v>52</v>
      </c>
      <c r="B293" s="9" t="s">
        <v>31</v>
      </c>
      <c r="C293" s="9" t="s">
        <v>32</v>
      </c>
      <c r="D293" s="1329" t="s">
        <v>2268</v>
      </c>
      <c r="E293" s="24"/>
      <c r="F293" s="24"/>
      <c r="G293" s="1327">
        <v>4248.54</v>
      </c>
      <c r="H293" s="24"/>
      <c r="I293" s="24"/>
      <c r="J293" s="24"/>
      <c r="K293" s="24"/>
      <c r="L293" s="24"/>
      <c r="M293" s="24"/>
      <c r="N293" s="24"/>
      <c r="O293" s="24"/>
      <c r="P293" s="24"/>
      <c r="Q293" s="24"/>
      <c r="R293" s="24"/>
      <c r="S293" s="24"/>
      <c r="T293" s="24"/>
      <c r="U293" s="24"/>
      <c r="V293" s="24"/>
    </row>
    <row r="294" spans="1:22" ht="45">
      <c r="A294" s="67">
        <v>53</v>
      </c>
      <c r="B294" s="9" t="s">
        <v>31</v>
      </c>
      <c r="C294" s="9" t="s">
        <v>32</v>
      </c>
      <c r="D294" s="1326" t="s">
        <v>2269</v>
      </c>
      <c r="E294" s="24"/>
      <c r="F294" s="24"/>
      <c r="G294" s="1327">
        <v>14681.15</v>
      </c>
      <c r="H294" s="24"/>
      <c r="I294" s="24"/>
      <c r="J294" s="24"/>
      <c r="K294" s="24"/>
      <c r="L294" s="24"/>
      <c r="M294" s="24"/>
      <c r="N294" s="24"/>
      <c r="O294" s="24"/>
      <c r="P294" s="24"/>
      <c r="Q294" s="24"/>
      <c r="R294" s="24"/>
      <c r="S294" s="24"/>
      <c r="T294" s="24"/>
      <c r="U294" s="24"/>
      <c r="V294" s="24"/>
    </row>
    <row r="295" spans="1:22" ht="45">
      <c r="A295" s="67">
        <v>54</v>
      </c>
      <c r="B295" s="9" t="s">
        <v>31</v>
      </c>
      <c r="C295" s="9" t="s">
        <v>32</v>
      </c>
      <c r="D295" s="1326" t="s">
        <v>1331</v>
      </c>
      <c r="E295" s="24"/>
      <c r="F295" s="24"/>
      <c r="G295" s="1327">
        <v>9253.26</v>
      </c>
      <c r="H295" s="24"/>
      <c r="I295" s="24"/>
      <c r="J295" s="24"/>
      <c r="K295" s="24"/>
      <c r="L295" s="24"/>
      <c r="M295" s="24"/>
      <c r="N295" s="24"/>
      <c r="O295" s="24"/>
      <c r="P295" s="24"/>
      <c r="Q295" s="24"/>
      <c r="R295" s="24"/>
      <c r="S295" s="24"/>
      <c r="T295" s="24"/>
      <c r="U295" s="24"/>
      <c r="V295" s="24"/>
    </row>
    <row r="296" spans="1:22" ht="45">
      <c r="A296" s="67">
        <v>55</v>
      </c>
      <c r="B296" s="9" t="s">
        <v>31</v>
      </c>
      <c r="C296" s="9" t="s">
        <v>32</v>
      </c>
      <c r="D296" s="1326" t="s">
        <v>2266</v>
      </c>
      <c r="E296" s="24"/>
      <c r="F296" s="24"/>
      <c r="G296" s="1327">
        <v>6512.94</v>
      </c>
      <c r="H296" s="24"/>
      <c r="I296" s="24"/>
      <c r="J296" s="24"/>
      <c r="K296" s="24"/>
      <c r="L296" s="24"/>
      <c r="M296" s="24"/>
      <c r="N296" s="24"/>
      <c r="O296" s="24"/>
      <c r="P296" s="24"/>
      <c r="Q296" s="24"/>
      <c r="R296" s="24"/>
      <c r="S296" s="24"/>
      <c r="T296" s="24"/>
      <c r="U296" s="24"/>
      <c r="V296" s="24"/>
    </row>
    <row r="297" spans="1:22" ht="45">
      <c r="A297" s="67">
        <v>56</v>
      </c>
      <c r="B297" s="9" t="s">
        <v>31</v>
      </c>
      <c r="C297" s="9" t="s">
        <v>32</v>
      </c>
      <c r="D297" s="1326" t="s">
        <v>2270</v>
      </c>
      <c r="E297" s="24"/>
      <c r="F297" s="24"/>
      <c r="G297" s="1327">
        <v>13065.45</v>
      </c>
      <c r="H297" s="24"/>
      <c r="I297" s="24"/>
      <c r="J297" s="24"/>
      <c r="K297" s="24"/>
      <c r="L297" s="24"/>
      <c r="M297" s="24"/>
      <c r="N297" s="24"/>
      <c r="O297" s="24"/>
      <c r="P297" s="24"/>
      <c r="Q297" s="24"/>
      <c r="R297" s="24"/>
      <c r="S297" s="24"/>
      <c r="T297" s="24"/>
      <c r="U297" s="24"/>
      <c r="V297" s="24"/>
    </row>
    <row r="298" spans="1:22" ht="45">
      <c r="A298" s="67">
        <v>57</v>
      </c>
      <c r="B298" s="9" t="s">
        <v>31</v>
      </c>
      <c r="C298" s="9" t="s">
        <v>32</v>
      </c>
      <c r="D298" s="1326" t="s">
        <v>2271</v>
      </c>
      <c r="E298" s="24"/>
      <c r="F298" s="24"/>
      <c r="G298" s="1327">
        <v>8669.7900000000009</v>
      </c>
      <c r="H298" s="24"/>
      <c r="I298" s="24"/>
      <c r="J298" s="24"/>
      <c r="K298" s="24"/>
      <c r="L298" s="24"/>
      <c r="M298" s="24"/>
      <c r="N298" s="24"/>
      <c r="O298" s="24"/>
      <c r="P298" s="24"/>
      <c r="Q298" s="24"/>
      <c r="R298" s="24"/>
      <c r="S298" s="24"/>
      <c r="T298" s="24"/>
      <c r="U298" s="24"/>
      <c r="V298" s="24"/>
    </row>
    <row r="299" spans="1:22" ht="45">
      <c r="A299" s="67">
        <v>58</v>
      </c>
      <c r="B299" s="9" t="s">
        <v>31</v>
      </c>
      <c r="C299" s="9" t="s">
        <v>32</v>
      </c>
      <c r="D299" s="1326" t="s">
        <v>2272</v>
      </c>
      <c r="E299" s="24"/>
      <c r="F299" s="24"/>
      <c r="G299" s="1327">
        <v>13329.86</v>
      </c>
      <c r="H299" s="24"/>
      <c r="I299" s="24"/>
      <c r="J299" s="24"/>
      <c r="K299" s="24"/>
      <c r="L299" s="24"/>
      <c r="M299" s="24"/>
      <c r="N299" s="24"/>
      <c r="O299" s="24"/>
      <c r="P299" s="24"/>
      <c r="Q299" s="24"/>
      <c r="R299" s="24"/>
      <c r="S299" s="24"/>
      <c r="T299" s="24"/>
      <c r="U299" s="24"/>
      <c r="V299" s="24"/>
    </row>
    <row r="300" spans="1:22" ht="45">
      <c r="A300" s="67">
        <v>59</v>
      </c>
      <c r="B300" s="9" t="s">
        <v>31</v>
      </c>
      <c r="C300" s="9" t="s">
        <v>32</v>
      </c>
      <c r="D300" s="1326" t="s">
        <v>2273</v>
      </c>
      <c r="E300" s="24"/>
      <c r="F300" s="24"/>
      <c r="G300" s="1327">
        <v>9555</v>
      </c>
      <c r="H300" s="24"/>
      <c r="I300" s="24"/>
      <c r="J300" s="24"/>
      <c r="K300" s="24"/>
      <c r="L300" s="24"/>
      <c r="M300" s="24"/>
      <c r="N300" s="24"/>
      <c r="O300" s="24"/>
      <c r="P300" s="24"/>
      <c r="Q300" s="24"/>
      <c r="R300" s="24"/>
      <c r="S300" s="24"/>
      <c r="T300" s="24"/>
      <c r="U300" s="24"/>
      <c r="V300" s="24"/>
    </row>
    <row r="301" spans="1:22" ht="45">
      <c r="A301" s="67">
        <v>60</v>
      </c>
      <c r="B301" s="9" t="s">
        <v>31</v>
      </c>
      <c r="C301" s="9" t="s">
        <v>32</v>
      </c>
      <c r="D301" s="1326" t="s">
        <v>2255</v>
      </c>
      <c r="E301" s="24"/>
      <c r="F301" s="24"/>
      <c r="G301" s="1327">
        <v>10690.38</v>
      </c>
      <c r="H301" s="24"/>
      <c r="I301" s="24"/>
      <c r="J301" s="24"/>
      <c r="K301" s="24"/>
      <c r="L301" s="24"/>
      <c r="M301" s="24"/>
      <c r="N301" s="24"/>
      <c r="O301" s="24"/>
      <c r="P301" s="24"/>
      <c r="Q301" s="24"/>
      <c r="R301" s="24"/>
      <c r="S301" s="24"/>
      <c r="T301" s="24"/>
      <c r="U301" s="24"/>
      <c r="V301" s="24"/>
    </row>
    <row r="302" spans="1:22" ht="45">
      <c r="A302" s="67">
        <v>61</v>
      </c>
      <c r="B302" s="9" t="s">
        <v>31</v>
      </c>
      <c r="C302" s="9" t="s">
        <v>32</v>
      </c>
      <c r="D302" s="1326" t="s">
        <v>1331</v>
      </c>
      <c r="E302" s="24"/>
      <c r="F302" s="24"/>
      <c r="G302" s="1327">
        <v>9553.7900000000009</v>
      </c>
      <c r="H302" s="24"/>
      <c r="I302" s="24"/>
      <c r="J302" s="24"/>
      <c r="K302" s="24"/>
      <c r="L302" s="24"/>
      <c r="M302" s="24"/>
      <c r="N302" s="24"/>
      <c r="O302" s="24"/>
      <c r="P302" s="24"/>
      <c r="Q302" s="24"/>
      <c r="R302" s="24"/>
      <c r="S302" s="24"/>
      <c r="T302" s="24"/>
      <c r="U302" s="24"/>
      <c r="V302" s="24"/>
    </row>
    <row r="303" spans="1:22" ht="45">
      <c r="A303" s="67">
        <v>62</v>
      </c>
      <c r="B303" s="9" t="s">
        <v>31</v>
      </c>
      <c r="C303" s="9" t="s">
        <v>32</v>
      </c>
      <c r="D303" s="1326" t="s">
        <v>2274</v>
      </c>
      <c r="E303" s="24"/>
      <c r="F303" s="24"/>
      <c r="G303" s="1327">
        <v>5934.98</v>
      </c>
      <c r="H303" s="24"/>
      <c r="I303" s="24"/>
      <c r="J303" s="24"/>
      <c r="K303" s="24"/>
      <c r="L303" s="24"/>
      <c r="M303" s="24"/>
      <c r="N303" s="24"/>
      <c r="O303" s="24"/>
      <c r="P303" s="24"/>
      <c r="Q303" s="24"/>
      <c r="R303" s="24"/>
      <c r="S303" s="24"/>
      <c r="T303" s="24"/>
      <c r="U303" s="24"/>
      <c r="V303" s="24"/>
    </row>
    <row r="304" spans="1:22" ht="45">
      <c r="A304" s="67">
        <v>63</v>
      </c>
      <c r="B304" s="9" t="s">
        <v>31</v>
      </c>
      <c r="C304" s="9" t="s">
        <v>32</v>
      </c>
      <c r="D304" s="1326" t="s">
        <v>2275</v>
      </c>
      <c r="E304" s="24"/>
      <c r="F304" s="24"/>
      <c r="G304" s="1327">
        <v>10000</v>
      </c>
      <c r="H304" s="24"/>
      <c r="I304" s="24"/>
      <c r="J304" s="24"/>
      <c r="K304" s="24"/>
      <c r="L304" s="24"/>
      <c r="M304" s="24"/>
      <c r="N304" s="24"/>
      <c r="O304" s="24"/>
      <c r="P304" s="24"/>
      <c r="Q304" s="24"/>
      <c r="R304" s="24"/>
      <c r="S304" s="24"/>
      <c r="T304" s="24"/>
      <c r="U304" s="24"/>
      <c r="V304" s="24"/>
    </row>
    <row r="305" spans="1:22" ht="45">
      <c r="A305" s="67">
        <v>64</v>
      </c>
      <c r="B305" s="9" t="s">
        <v>31</v>
      </c>
      <c r="C305" s="9" t="s">
        <v>32</v>
      </c>
      <c r="D305" s="1326" t="s">
        <v>2276</v>
      </c>
      <c r="E305" s="24"/>
      <c r="F305" s="24"/>
      <c r="G305" s="1327">
        <v>7378.58</v>
      </c>
      <c r="H305" s="24"/>
      <c r="I305" s="24"/>
      <c r="J305" s="24"/>
      <c r="K305" s="24"/>
      <c r="L305" s="24"/>
      <c r="M305" s="24"/>
      <c r="N305" s="24"/>
      <c r="O305" s="24"/>
      <c r="P305" s="24"/>
      <c r="Q305" s="24"/>
      <c r="R305" s="24"/>
      <c r="S305" s="24"/>
      <c r="T305" s="24"/>
      <c r="U305" s="24"/>
      <c r="V305" s="24"/>
    </row>
    <row r="306" spans="1:22" ht="45">
      <c r="A306" s="67">
        <v>65</v>
      </c>
      <c r="B306" s="9" t="s">
        <v>31</v>
      </c>
      <c r="C306" s="9" t="s">
        <v>32</v>
      </c>
      <c r="D306" s="1326" t="s">
        <v>2231</v>
      </c>
      <c r="E306" s="24"/>
      <c r="F306" s="24"/>
      <c r="G306" s="1327">
        <v>2392.8000000000002</v>
      </c>
      <c r="H306" s="24"/>
      <c r="I306" s="24"/>
      <c r="J306" s="24"/>
      <c r="K306" s="24"/>
      <c r="L306" s="24"/>
      <c r="M306" s="24"/>
      <c r="N306" s="24"/>
      <c r="O306" s="24"/>
      <c r="P306" s="24"/>
      <c r="Q306" s="24"/>
      <c r="R306" s="24"/>
      <c r="S306" s="24"/>
      <c r="T306" s="24"/>
      <c r="U306" s="24"/>
      <c r="V306" s="24"/>
    </row>
    <row r="307" spans="1:22" ht="45">
      <c r="A307" s="67">
        <v>66</v>
      </c>
      <c r="B307" s="9" t="s">
        <v>31</v>
      </c>
      <c r="C307" s="9" t="s">
        <v>32</v>
      </c>
      <c r="D307" s="1326" t="s">
        <v>2277</v>
      </c>
      <c r="E307" s="24"/>
      <c r="F307" s="24"/>
      <c r="G307" s="1327">
        <v>2544</v>
      </c>
      <c r="H307" s="24"/>
      <c r="I307" s="24"/>
      <c r="J307" s="24"/>
      <c r="K307" s="24"/>
      <c r="L307" s="24"/>
      <c r="M307" s="24"/>
      <c r="N307" s="24"/>
      <c r="O307" s="24"/>
      <c r="P307" s="24"/>
      <c r="Q307" s="24"/>
      <c r="R307" s="24"/>
      <c r="S307" s="24"/>
      <c r="T307" s="24"/>
      <c r="U307" s="24"/>
      <c r="V307" s="24"/>
    </row>
    <row r="308" spans="1:22" ht="45">
      <c r="A308" s="67">
        <v>67</v>
      </c>
      <c r="B308" s="9" t="s">
        <v>31</v>
      </c>
      <c r="C308" s="9" t="s">
        <v>32</v>
      </c>
      <c r="D308" s="1326" t="s">
        <v>2266</v>
      </c>
      <c r="E308" s="24"/>
      <c r="F308" s="24"/>
      <c r="G308" s="1327">
        <v>17435.919999999998</v>
      </c>
      <c r="H308" s="24"/>
      <c r="I308" s="24"/>
      <c r="J308" s="24"/>
      <c r="K308" s="24"/>
      <c r="L308" s="24"/>
      <c r="M308" s="24"/>
      <c r="N308" s="24"/>
      <c r="O308" s="24"/>
      <c r="P308" s="24"/>
      <c r="Q308" s="24"/>
      <c r="R308" s="24"/>
      <c r="S308" s="24"/>
      <c r="T308" s="24"/>
      <c r="U308" s="24"/>
      <c r="V308" s="24"/>
    </row>
    <row r="309" spans="1:22" ht="45">
      <c r="A309" s="67">
        <v>68</v>
      </c>
      <c r="B309" s="9" t="s">
        <v>31</v>
      </c>
      <c r="C309" s="9" t="s">
        <v>32</v>
      </c>
      <c r="D309" s="1326" t="s">
        <v>2278</v>
      </c>
      <c r="E309" s="24"/>
      <c r="F309" s="24"/>
      <c r="G309" s="1327">
        <v>11206.2</v>
      </c>
      <c r="H309" s="24"/>
      <c r="I309" s="24"/>
      <c r="J309" s="24"/>
      <c r="K309" s="24"/>
      <c r="L309" s="24"/>
      <c r="M309" s="24"/>
      <c r="N309" s="24"/>
      <c r="O309" s="24"/>
      <c r="P309" s="24"/>
      <c r="Q309" s="24"/>
      <c r="R309" s="24"/>
      <c r="S309" s="24"/>
      <c r="T309" s="24"/>
      <c r="U309" s="24"/>
      <c r="V309" s="24"/>
    </row>
    <row r="310" spans="1:22" ht="45">
      <c r="A310" s="67">
        <v>69</v>
      </c>
      <c r="B310" s="9" t="s">
        <v>31</v>
      </c>
      <c r="C310" s="9" t="s">
        <v>32</v>
      </c>
      <c r="D310" s="1326" t="s">
        <v>1331</v>
      </c>
      <c r="E310" s="24"/>
      <c r="F310" s="24"/>
      <c r="G310" s="1327">
        <v>6567.53</v>
      </c>
      <c r="H310" s="24"/>
      <c r="I310" s="24"/>
      <c r="J310" s="24"/>
      <c r="K310" s="24"/>
      <c r="L310" s="24"/>
      <c r="M310" s="24"/>
      <c r="N310" s="24"/>
      <c r="O310" s="24"/>
      <c r="P310" s="24"/>
      <c r="Q310" s="24"/>
      <c r="R310" s="24"/>
      <c r="S310" s="24"/>
      <c r="T310" s="24"/>
      <c r="U310" s="24"/>
      <c r="V310" s="24"/>
    </row>
    <row r="311" spans="1:22" ht="45">
      <c r="A311" s="67">
        <v>70</v>
      </c>
      <c r="B311" s="9" t="s">
        <v>31</v>
      </c>
      <c r="C311" s="9" t="s">
        <v>32</v>
      </c>
      <c r="D311" s="1326" t="s">
        <v>2279</v>
      </c>
      <c r="E311" s="24"/>
      <c r="F311" s="24"/>
      <c r="G311" s="1327">
        <v>5501.94</v>
      </c>
      <c r="H311" s="24"/>
      <c r="I311" s="24"/>
      <c r="J311" s="24"/>
      <c r="K311" s="24"/>
      <c r="L311" s="24"/>
      <c r="M311" s="24"/>
      <c r="N311" s="24"/>
      <c r="O311" s="24"/>
      <c r="P311" s="24"/>
      <c r="Q311" s="24"/>
      <c r="R311" s="24"/>
      <c r="S311" s="24"/>
      <c r="T311" s="24"/>
      <c r="U311" s="24"/>
      <c r="V311" s="24"/>
    </row>
    <row r="312" spans="1:22" ht="45">
      <c r="A312" s="67">
        <v>71</v>
      </c>
      <c r="B312" s="9" t="s">
        <v>31</v>
      </c>
      <c r="C312" s="9" t="s">
        <v>32</v>
      </c>
      <c r="D312" s="1326" t="s">
        <v>2280</v>
      </c>
      <c r="E312" s="24"/>
      <c r="F312" s="24"/>
      <c r="G312" s="1327">
        <v>5224.6499999999996</v>
      </c>
      <c r="H312" s="24"/>
      <c r="I312" s="24"/>
      <c r="J312" s="24"/>
      <c r="K312" s="24"/>
      <c r="L312" s="24"/>
      <c r="M312" s="24"/>
      <c r="N312" s="24"/>
      <c r="O312" s="24"/>
      <c r="P312" s="24"/>
      <c r="Q312" s="24"/>
      <c r="R312" s="24"/>
      <c r="S312" s="24"/>
      <c r="T312" s="24"/>
      <c r="U312" s="24"/>
      <c r="V312" s="24"/>
    </row>
    <row r="313" spans="1:22" ht="45">
      <c r="A313" s="67">
        <v>72</v>
      </c>
      <c r="B313" s="9" t="s">
        <v>31</v>
      </c>
      <c r="C313" s="9" t="s">
        <v>32</v>
      </c>
      <c r="D313" s="1326" t="s">
        <v>2281</v>
      </c>
      <c r="E313" s="24"/>
      <c r="F313" s="24"/>
      <c r="G313" s="1327">
        <v>5224.6499999999996</v>
      </c>
      <c r="H313" s="24"/>
      <c r="I313" s="24"/>
      <c r="J313" s="24"/>
      <c r="K313" s="24"/>
      <c r="L313" s="24"/>
      <c r="M313" s="24"/>
      <c r="N313" s="24"/>
      <c r="O313" s="24"/>
      <c r="P313" s="24"/>
      <c r="Q313" s="24"/>
      <c r="R313" s="24"/>
      <c r="S313" s="24"/>
      <c r="T313" s="24"/>
      <c r="U313" s="24"/>
      <c r="V313" s="24"/>
    </row>
    <row r="314" spans="1:22" ht="45">
      <c r="A314" s="67">
        <v>73</v>
      </c>
      <c r="B314" s="9" t="s">
        <v>31</v>
      </c>
      <c r="C314" s="9" t="s">
        <v>32</v>
      </c>
      <c r="D314" s="1326" t="s">
        <v>2282</v>
      </c>
      <c r="E314" s="24"/>
      <c r="F314" s="24"/>
      <c r="G314" s="1327">
        <v>26430.03</v>
      </c>
      <c r="H314" s="24"/>
      <c r="I314" s="24"/>
      <c r="J314" s="24"/>
      <c r="K314" s="24"/>
      <c r="L314" s="24"/>
      <c r="M314" s="24"/>
      <c r="N314" s="24"/>
      <c r="O314" s="24"/>
      <c r="P314" s="24"/>
      <c r="Q314" s="24"/>
      <c r="R314" s="24"/>
      <c r="S314" s="24"/>
      <c r="T314" s="24"/>
      <c r="U314" s="24"/>
      <c r="V314" s="24"/>
    </row>
    <row r="315" spans="1:22" ht="45">
      <c r="A315" s="67">
        <v>74</v>
      </c>
      <c r="B315" s="9" t="s">
        <v>31</v>
      </c>
      <c r="C315" s="9" t="s">
        <v>32</v>
      </c>
      <c r="D315" s="1326" t="s">
        <v>2283</v>
      </c>
      <c r="E315" s="24"/>
      <c r="F315" s="24"/>
      <c r="G315" s="1327">
        <v>19355.93</v>
      </c>
      <c r="H315" s="24"/>
      <c r="I315" s="24"/>
      <c r="J315" s="24"/>
      <c r="K315" s="24"/>
      <c r="L315" s="24"/>
      <c r="M315" s="24"/>
      <c r="N315" s="24"/>
      <c r="O315" s="24"/>
      <c r="P315" s="24"/>
      <c r="Q315" s="24"/>
      <c r="R315" s="24"/>
      <c r="S315" s="24"/>
      <c r="T315" s="24"/>
      <c r="U315" s="24"/>
      <c r="V315" s="24"/>
    </row>
    <row r="316" spans="1:22" ht="45">
      <c r="A316" s="67">
        <v>75</v>
      </c>
      <c r="B316" s="9" t="s">
        <v>31</v>
      </c>
      <c r="C316" s="9" t="s">
        <v>32</v>
      </c>
      <c r="D316" s="1326" t="s">
        <v>2229</v>
      </c>
      <c r="E316" s="24"/>
      <c r="F316" s="24"/>
      <c r="G316" s="1327">
        <v>3418.93</v>
      </c>
      <c r="H316" s="24"/>
      <c r="I316" s="24"/>
      <c r="J316" s="24"/>
      <c r="K316" s="24"/>
      <c r="L316" s="24"/>
      <c r="M316" s="24"/>
      <c r="N316" s="24"/>
      <c r="O316" s="24"/>
      <c r="P316" s="24"/>
      <c r="Q316" s="24"/>
      <c r="R316" s="24"/>
      <c r="S316" s="24"/>
      <c r="T316" s="24"/>
      <c r="U316" s="24"/>
      <c r="V316" s="24"/>
    </row>
    <row r="317" spans="1:22" ht="45">
      <c r="A317" s="67">
        <v>76</v>
      </c>
      <c r="B317" s="9" t="s">
        <v>31</v>
      </c>
      <c r="C317" s="9" t="s">
        <v>32</v>
      </c>
      <c r="D317" s="1326" t="s">
        <v>2284</v>
      </c>
      <c r="E317" s="24"/>
      <c r="F317" s="24"/>
      <c r="G317" s="1327">
        <v>12150.8</v>
      </c>
      <c r="H317" s="24"/>
      <c r="I317" s="24"/>
      <c r="J317" s="24"/>
      <c r="K317" s="24"/>
      <c r="L317" s="24"/>
      <c r="M317" s="24"/>
      <c r="N317" s="24"/>
      <c r="O317" s="24"/>
      <c r="P317" s="24"/>
      <c r="Q317" s="24"/>
      <c r="R317" s="24"/>
      <c r="S317" s="24"/>
      <c r="T317" s="24"/>
      <c r="U317" s="24"/>
      <c r="V317" s="24"/>
    </row>
    <row r="318" spans="1:22" ht="45">
      <c r="A318" s="67">
        <v>77</v>
      </c>
      <c r="B318" s="9" t="s">
        <v>31</v>
      </c>
      <c r="C318" s="9" t="s">
        <v>32</v>
      </c>
      <c r="D318" s="1326" t="s">
        <v>2285</v>
      </c>
      <c r="E318" s="24"/>
      <c r="F318" s="24"/>
      <c r="G318" s="1327">
        <v>9200</v>
      </c>
      <c r="H318" s="24"/>
      <c r="I318" s="24"/>
      <c r="J318" s="24"/>
      <c r="K318" s="24"/>
      <c r="L318" s="24"/>
      <c r="M318" s="24"/>
      <c r="N318" s="24"/>
      <c r="O318" s="24"/>
      <c r="P318" s="24"/>
      <c r="Q318" s="24"/>
      <c r="R318" s="24"/>
      <c r="S318" s="24"/>
      <c r="T318" s="24"/>
      <c r="U318" s="24"/>
      <c r="V318" s="24"/>
    </row>
    <row r="319" spans="1:22" ht="45">
      <c r="A319" s="67">
        <v>78</v>
      </c>
      <c r="B319" s="9" t="s">
        <v>31</v>
      </c>
      <c r="C319" s="9" t="s">
        <v>32</v>
      </c>
      <c r="D319" s="1326" t="s">
        <v>2286</v>
      </c>
      <c r="E319" s="24"/>
      <c r="F319" s="24"/>
      <c r="G319" s="1327">
        <v>2701.98</v>
      </c>
      <c r="H319" s="24"/>
      <c r="I319" s="24"/>
      <c r="J319" s="24"/>
      <c r="K319" s="24"/>
      <c r="L319" s="24"/>
      <c r="M319" s="24"/>
      <c r="N319" s="24"/>
      <c r="O319" s="24"/>
      <c r="P319" s="24"/>
      <c r="Q319" s="24"/>
      <c r="R319" s="24"/>
      <c r="S319" s="24"/>
      <c r="T319" s="24"/>
      <c r="U319" s="24"/>
      <c r="V319" s="24"/>
    </row>
    <row r="320" spans="1:22" ht="45">
      <c r="A320" s="67">
        <v>79</v>
      </c>
      <c r="B320" s="9" t="s">
        <v>31</v>
      </c>
      <c r="C320" s="9" t="s">
        <v>32</v>
      </c>
      <c r="D320" s="1326" t="s">
        <v>2229</v>
      </c>
      <c r="E320" s="24"/>
      <c r="F320" s="24"/>
      <c r="G320" s="1327">
        <v>3927.93</v>
      </c>
      <c r="H320" s="24"/>
      <c r="I320" s="24"/>
      <c r="J320" s="24"/>
      <c r="K320" s="24"/>
      <c r="L320" s="24"/>
      <c r="M320" s="24"/>
      <c r="N320" s="24"/>
      <c r="O320" s="24"/>
      <c r="P320" s="24"/>
      <c r="Q320" s="24"/>
      <c r="R320" s="24"/>
      <c r="S320" s="24"/>
      <c r="T320" s="24"/>
      <c r="U320" s="24"/>
      <c r="V320" s="24"/>
    </row>
    <row r="321" spans="1:22" ht="45">
      <c r="A321" s="67">
        <v>80</v>
      </c>
      <c r="B321" s="9" t="s">
        <v>31</v>
      </c>
      <c r="C321" s="9" t="s">
        <v>32</v>
      </c>
      <c r="D321" s="1326" t="s">
        <v>2287</v>
      </c>
      <c r="E321" s="24"/>
      <c r="F321" s="24"/>
      <c r="G321" s="1327">
        <v>14078.47</v>
      </c>
      <c r="H321" s="24"/>
      <c r="I321" s="24"/>
      <c r="J321" s="24"/>
      <c r="K321" s="24"/>
      <c r="L321" s="24"/>
      <c r="M321" s="24"/>
      <c r="N321" s="24"/>
      <c r="O321" s="24"/>
      <c r="P321" s="24"/>
      <c r="Q321" s="24"/>
      <c r="R321" s="24"/>
      <c r="S321" s="24"/>
      <c r="T321" s="24"/>
      <c r="U321" s="24"/>
      <c r="V321" s="24"/>
    </row>
    <row r="322" spans="1:22" ht="45">
      <c r="A322" s="67">
        <v>81</v>
      </c>
      <c r="B322" s="9" t="s">
        <v>31</v>
      </c>
      <c r="C322" s="9" t="s">
        <v>32</v>
      </c>
      <c r="D322" s="1326" t="s">
        <v>2288</v>
      </c>
      <c r="E322" s="24"/>
      <c r="F322" s="24"/>
      <c r="G322" s="1327">
        <v>5392</v>
      </c>
      <c r="H322" s="24"/>
      <c r="I322" s="24"/>
      <c r="J322" s="24"/>
      <c r="K322" s="24"/>
      <c r="L322" s="24"/>
      <c r="M322" s="24"/>
      <c r="N322" s="24"/>
      <c r="O322" s="24"/>
      <c r="P322" s="24"/>
      <c r="Q322" s="24"/>
      <c r="R322" s="24"/>
      <c r="S322" s="24"/>
      <c r="T322" s="24"/>
      <c r="U322" s="24"/>
      <c r="V322" s="24"/>
    </row>
    <row r="323" spans="1:22" ht="45">
      <c r="A323" s="67">
        <v>82</v>
      </c>
      <c r="B323" s="9" t="s">
        <v>31</v>
      </c>
      <c r="C323" s="9" t="s">
        <v>32</v>
      </c>
      <c r="D323" s="1326" t="s">
        <v>2289</v>
      </c>
      <c r="E323" s="24"/>
      <c r="F323" s="24"/>
      <c r="G323" s="1327">
        <v>2330.13</v>
      </c>
      <c r="H323" s="24"/>
      <c r="I323" s="24"/>
      <c r="J323" s="24"/>
      <c r="K323" s="24"/>
      <c r="L323" s="24"/>
      <c r="M323" s="24"/>
      <c r="N323" s="24"/>
      <c r="O323" s="24"/>
      <c r="P323" s="24"/>
      <c r="Q323" s="24"/>
      <c r="R323" s="24"/>
      <c r="S323" s="24"/>
      <c r="T323" s="24"/>
      <c r="U323" s="24"/>
      <c r="V323" s="24"/>
    </row>
    <row r="324" spans="1:22" ht="45">
      <c r="A324" s="67">
        <v>83</v>
      </c>
      <c r="B324" s="9" t="s">
        <v>31</v>
      </c>
      <c r="C324" s="9" t="s">
        <v>32</v>
      </c>
      <c r="D324" s="1326" t="s">
        <v>2290</v>
      </c>
      <c r="E324" s="24"/>
      <c r="F324" s="24"/>
      <c r="G324" s="1327">
        <v>16856.77</v>
      </c>
      <c r="H324" s="24"/>
      <c r="I324" s="24"/>
      <c r="J324" s="24"/>
      <c r="K324" s="24"/>
      <c r="L324" s="24"/>
      <c r="M324" s="24"/>
      <c r="N324" s="24"/>
      <c r="O324" s="24"/>
      <c r="P324" s="24"/>
      <c r="Q324" s="24"/>
      <c r="R324" s="24"/>
      <c r="S324" s="24"/>
      <c r="T324" s="24"/>
      <c r="U324" s="24"/>
      <c r="V324" s="24"/>
    </row>
    <row r="325" spans="1:22" ht="45">
      <c r="A325" s="67">
        <v>84</v>
      </c>
      <c r="B325" s="9" t="s">
        <v>31</v>
      </c>
      <c r="C325" s="9" t="s">
        <v>32</v>
      </c>
      <c r="D325" s="1326" t="s">
        <v>2287</v>
      </c>
      <c r="E325" s="24"/>
      <c r="F325" s="24"/>
      <c r="G325" s="1327">
        <v>9225.23</v>
      </c>
      <c r="H325" s="24"/>
      <c r="I325" s="24"/>
      <c r="J325" s="24"/>
      <c r="K325" s="24"/>
      <c r="L325" s="24"/>
      <c r="M325" s="24"/>
      <c r="N325" s="24"/>
      <c r="O325" s="24"/>
      <c r="P325" s="24"/>
      <c r="Q325" s="24"/>
      <c r="R325" s="24"/>
      <c r="S325" s="24"/>
      <c r="T325" s="24"/>
      <c r="U325" s="24"/>
      <c r="V325" s="24"/>
    </row>
    <row r="326" spans="1:22" ht="45">
      <c r="A326" s="67">
        <v>85</v>
      </c>
      <c r="B326" s="9" t="s">
        <v>31</v>
      </c>
      <c r="C326" s="9" t="s">
        <v>32</v>
      </c>
      <c r="D326" s="1326" t="s">
        <v>2264</v>
      </c>
      <c r="E326" s="24"/>
      <c r="F326" s="24"/>
      <c r="G326" s="1327">
        <v>10414.25</v>
      </c>
      <c r="H326" s="24"/>
      <c r="I326" s="24"/>
      <c r="J326" s="24"/>
      <c r="K326" s="24"/>
      <c r="L326" s="24"/>
      <c r="M326" s="24"/>
      <c r="N326" s="24"/>
      <c r="O326" s="24"/>
      <c r="P326" s="24"/>
      <c r="Q326" s="24"/>
      <c r="R326" s="24"/>
      <c r="S326" s="24"/>
      <c r="T326" s="24"/>
      <c r="U326" s="24"/>
      <c r="V326" s="24"/>
    </row>
    <row r="327" spans="1:22" ht="60">
      <c r="A327" s="67">
        <v>86</v>
      </c>
      <c r="B327" s="9" t="s">
        <v>31</v>
      </c>
      <c r="C327" s="9" t="s">
        <v>32</v>
      </c>
      <c r="D327" s="1326" t="s">
        <v>2291</v>
      </c>
      <c r="E327" s="24"/>
      <c r="F327" s="24"/>
      <c r="G327" s="1327">
        <v>9789.36</v>
      </c>
      <c r="H327" s="24"/>
      <c r="I327" s="24"/>
      <c r="J327" s="24"/>
      <c r="K327" s="24"/>
      <c r="L327" s="24"/>
      <c r="M327" s="24"/>
      <c r="N327" s="24"/>
      <c r="O327" s="24"/>
      <c r="P327" s="24"/>
      <c r="Q327" s="24"/>
      <c r="R327" s="24"/>
      <c r="S327" s="24"/>
      <c r="T327" s="24"/>
      <c r="U327" s="24"/>
      <c r="V327" s="24"/>
    </row>
    <row r="328" spans="1:22" ht="45">
      <c r="A328" s="67">
        <v>87</v>
      </c>
      <c r="B328" s="9" t="s">
        <v>31</v>
      </c>
      <c r="C328" s="9" t="s">
        <v>32</v>
      </c>
      <c r="D328" s="1326" t="s">
        <v>2242</v>
      </c>
      <c r="E328" s="24"/>
      <c r="F328" s="24"/>
      <c r="G328" s="1327">
        <v>7960</v>
      </c>
      <c r="H328" s="24"/>
      <c r="I328" s="24"/>
      <c r="J328" s="24"/>
      <c r="K328" s="24"/>
      <c r="L328" s="24"/>
      <c r="M328" s="24"/>
      <c r="N328" s="24"/>
      <c r="O328" s="24"/>
      <c r="P328" s="24"/>
      <c r="Q328" s="24"/>
      <c r="R328" s="24"/>
      <c r="S328" s="24"/>
      <c r="T328" s="24"/>
      <c r="U328" s="24"/>
      <c r="V328" s="24"/>
    </row>
    <row r="329" spans="1:22" ht="45">
      <c r="A329" s="67">
        <v>88</v>
      </c>
      <c r="B329" s="9" t="s">
        <v>31</v>
      </c>
      <c r="C329" s="9" t="s">
        <v>32</v>
      </c>
      <c r="D329" s="1326" t="s">
        <v>2292</v>
      </c>
      <c r="E329" s="24"/>
      <c r="F329" s="24"/>
      <c r="G329" s="1328">
        <v>23984.41</v>
      </c>
      <c r="H329" s="24"/>
      <c r="I329" s="24"/>
      <c r="J329" s="24"/>
      <c r="K329" s="24"/>
      <c r="L329" s="24"/>
      <c r="M329" s="24"/>
      <c r="N329" s="24"/>
      <c r="O329" s="24"/>
      <c r="P329" s="24"/>
      <c r="Q329" s="24"/>
      <c r="R329" s="24"/>
      <c r="S329" s="24"/>
      <c r="T329" s="24"/>
      <c r="U329" s="24"/>
      <c r="V329" s="24"/>
    </row>
    <row r="330" spans="1:22" ht="45">
      <c r="A330" s="67">
        <v>89</v>
      </c>
      <c r="B330" s="9" t="s">
        <v>31</v>
      </c>
      <c r="C330" s="9" t="s">
        <v>32</v>
      </c>
      <c r="D330" s="1326" t="s">
        <v>2293</v>
      </c>
      <c r="E330" s="24"/>
      <c r="F330" s="24"/>
      <c r="G330" s="1327">
        <v>9997.92</v>
      </c>
      <c r="H330" s="24"/>
      <c r="I330" s="24"/>
      <c r="J330" s="24"/>
      <c r="K330" s="24"/>
      <c r="L330" s="24"/>
      <c r="M330" s="24"/>
      <c r="N330" s="24"/>
      <c r="O330" s="24"/>
      <c r="P330" s="24"/>
      <c r="Q330" s="24"/>
      <c r="R330" s="24"/>
      <c r="S330" s="24"/>
      <c r="T330" s="24"/>
      <c r="U330" s="24"/>
      <c r="V330" s="24"/>
    </row>
    <row r="331" spans="1:22" ht="45">
      <c r="A331" s="67">
        <v>90</v>
      </c>
      <c r="B331" s="9" t="s">
        <v>31</v>
      </c>
      <c r="C331" s="9" t="s">
        <v>32</v>
      </c>
      <c r="D331" s="1326" t="s">
        <v>268</v>
      </c>
      <c r="E331" s="24"/>
      <c r="F331" s="24"/>
      <c r="G331" s="1327">
        <v>24413.32</v>
      </c>
      <c r="H331" s="24"/>
      <c r="I331" s="24"/>
      <c r="J331" s="24"/>
      <c r="K331" s="24"/>
      <c r="L331" s="24"/>
      <c r="M331" s="24"/>
      <c r="N331" s="24"/>
      <c r="O331" s="24"/>
      <c r="P331" s="24"/>
      <c r="Q331" s="24"/>
      <c r="R331" s="24"/>
      <c r="S331" s="24"/>
      <c r="T331" s="24"/>
      <c r="U331" s="24"/>
      <c r="V331" s="24"/>
    </row>
    <row r="332" spans="1:22" ht="45">
      <c r="A332" s="67">
        <v>91</v>
      </c>
      <c r="B332" s="9" t="s">
        <v>31</v>
      </c>
      <c r="C332" s="9" t="s">
        <v>32</v>
      </c>
      <c r="D332" s="1330" t="s">
        <v>2294</v>
      </c>
      <c r="E332" s="24"/>
      <c r="F332" s="24"/>
      <c r="G332" s="1327">
        <v>2670.6</v>
      </c>
      <c r="H332" s="24"/>
      <c r="I332" s="24"/>
      <c r="J332" s="24"/>
      <c r="K332" s="24"/>
      <c r="L332" s="24"/>
      <c r="M332" s="24"/>
      <c r="N332" s="24"/>
      <c r="O332" s="24"/>
      <c r="P332" s="24"/>
      <c r="Q332" s="24"/>
      <c r="R332" s="24"/>
      <c r="S332" s="24"/>
      <c r="T332" s="24"/>
      <c r="U332" s="24"/>
      <c r="V332" s="24"/>
    </row>
    <row r="333" spans="1:22" ht="45">
      <c r="A333" s="67">
        <v>92</v>
      </c>
      <c r="B333" s="9" t="s">
        <v>31</v>
      </c>
      <c r="C333" s="9" t="s">
        <v>32</v>
      </c>
      <c r="D333" s="1326" t="s">
        <v>2295</v>
      </c>
      <c r="E333" s="24"/>
      <c r="F333" s="24"/>
      <c r="G333" s="1327">
        <v>8459.48</v>
      </c>
      <c r="H333" s="24"/>
      <c r="I333" s="24"/>
      <c r="J333" s="24"/>
      <c r="K333" s="24"/>
      <c r="L333" s="24"/>
      <c r="M333" s="24"/>
      <c r="N333" s="24"/>
      <c r="O333" s="24"/>
      <c r="P333" s="24"/>
      <c r="Q333" s="24"/>
      <c r="R333" s="24"/>
      <c r="S333" s="24"/>
      <c r="T333" s="24"/>
      <c r="U333" s="24"/>
      <c r="V333" s="24"/>
    </row>
    <row r="334" spans="1:22" ht="45">
      <c r="A334" s="67">
        <v>93</v>
      </c>
      <c r="B334" s="9" t="s">
        <v>31</v>
      </c>
      <c r="C334" s="9" t="s">
        <v>32</v>
      </c>
      <c r="D334" s="1326" t="s">
        <v>2296</v>
      </c>
      <c r="E334" s="24"/>
      <c r="F334" s="24"/>
      <c r="G334" s="1327">
        <v>1709.15</v>
      </c>
      <c r="H334" s="24"/>
      <c r="I334" s="24"/>
      <c r="J334" s="24"/>
      <c r="K334" s="24"/>
      <c r="L334" s="24"/>
      <c r="M334" s="24"/>
      <c r="N334" s="24"/>
      <c r="O334" s="24"/>
      <c r="P334" s="24"/>
      <c r="Q334" s="24"/>
      <c r="R334" s="24"/>
      <c r="S334" s="24"/>
      <c r="T334" s="24"/>
      <c r="U334" s="24"/>
      <c r="V334" s="24"/>
    </row>
    <row r="335" spans="1:22" ht="45">
      <c r="A335" s="67">
        <v>94</v>
      </c>
      <c r="B335" s="9" t="s">
        <v>31</v>
      </c>
      <c r="C335" s="9" t="s">
        <v>32</v>
      </c>
      <c r="D335" s="1326" t="s">
        <v>268</v>
      </c>
      <c r="E335" s="24"/>
      <c r="F335" s="24"/>
      <c r="G335" s="1327">
        <v>13329.78</v>
      </c>
      <c r="H335" s="24"/>
      <c r="I335" s="24"/>
      <c r="J335" s="24"/>
      <c r="K335" s="24"/>
      <c r="L335" s="24"/>
      <c r="M335" s="24"/>
      <c r="N335" s="24"/>
      <c r="O335" s="24"/>
      <c r="P335" s="24"/>
      <c r="Q335" s="24"/>
      <c r="R335" s="24"/>
      <c r="S335" s="24"/>
      <c r="T335" s="24"/>
      <c r="U335" s="24"/>
      <c r="V335" s="24"/>
    </row>
    <row r="336" spans="1:22" ht="45">
      <c r="A336" s="67">
        <v>95</v>
      </c>
      <c r="B336" s="9" t="s">
        <v>31</v>
      </c>
      <c r="C336" s="9" t="s">
        <v>32</v>
      </c>
      <c r="D336" s="1326" t="s">
        <v>2297</v>
      </c>
      <c r="E336" s="24"/>
      <c r="F336" s="24"/>
      <c r="G336" s="1327">
        <v>4419.84</v>
      </c>
      <c r="H336" s="24"/>
      <c r="I336" s="24"/>
      <c r="J336" s="24"/>
      <c r="K336" s="24"/>
      <c r="L336" s="24"/>
      <c r="M336" s="24"/>
      <c r="N336" s="24"/>
      <c r="O336" s="24"/>
      <c r="P336" s="24"/>
      <c r="Q336" s="24"/>
      <c r="R336" s="24"/>
      <c r="S336" s="24"/>
      <c r="T336" s="24"/>
      <c r="U336" s="24"/>
      <c r="V336" s="24"/>
    </row>
    <row r="337" spans="1:22" ht="45">
      <c r="A337" s="67">
        <v>96</v>
      </c>
      <c r="B337" s="9" t="s">
        <v>31</v>
      </c>
      <c r="C337" s="9" t="s">
        <v>32</v>
      </c>
      <c r="D337" s="1326" t="s">
        <v>2231</v>
      </c>
      <c r="E337" s="24"/>
      <c r="F337" s="24"/>
      <c r="G337" s="1327">
        <v>11397.82</v>
      </c>
      <c r="H337" s="24"/>
      <c r="I337" s="24"/>
      <c r="J337" s="24"/>
      <c r="K337" s="24"/>
      <c r="L337" s="24"/>
      <c r="M337" s="24"/>
      <c r="N337" s="24"/>
      <c r="O337" s="24"/>
      <c r="P337" s="24"/>
      <c r="Q337" s="24"/>
      <c r="R337" s="24"/>
      <c r="S337" s="24"/>
      <c r="T337" s="24"/>
      <c r="U337" s="24"/>
      <c r="V337" s="24"/>
    </row>
    <row r="338" spans="1:22" ht="45">
      <c r="A338" s="67">
        <v>97</v>
      </c>
      <c r="B338" s="9" t="s">
        <v>31</v>
      </c>
      <c r="C338" s="9" t="s">
        <v>32</v>
      </c>
      <c r="D338" s="1326" t="s">
        <v>2298</v>
      </c>
      <c r="E338" s="24"/>
      <c r="F338" s="24"/>
      <c r="G338" s="1327">
        <v>6567.53</v>
      </c>
      <c r="H338" s="24"/>
      <c r="I338" s="24"/>
      <c r="J338" s="24"/>
      <c r="K338" s="24"/>
      <c r="L338" s="24"/>
      <c r="M338" s="24"/>
      <c r="N338" s="24"/>
      <c r="O338" s="24"/>
      <c r="P338" s="24"/>
      <c r="Q338" s="24"/>
      <c r="R338" s="24"/>
      <c r="S338" s="24"/>
      <c r="T338" s="24"/>
      <c r="U338" s="24"/>
      <c r="V338" s="24"/>
    </row>
    <row r="339" spans="1:22" ht="45">
      <c r="A339" s="67">
        <v>98</v>
      </c>
      <c r="B339" s="9" t="s">
        <v>31</v>
      </c>
      <c r="C339" s="9" t="s">
        <v>32</v>
      </c>
      <c r="D339" s="1330" t="s">
        <v>2231</v>
      </c>
      <c r="E339" s="24"/>
      <c r="F339" s="24"/>
      <c r="G339" s="1327">
        <v>559</v>
      </c>
      <c r="H339" s="24"/>
      <c r="I339" s="24"/>
      <c r="J339" s="24"/>
      <c r="K339" s="24"/>
      <c r="L339" s="24"/>
      <c r="M339" s="24"/>
      <c r="N339" s="24"/>
      <c r="O339" s="24"/>
      <c r="P339" s="24"/>
      <c r="Q339" s="24"/>
      <c r="R339" s="24"/>
      <c r="S339" s="24"/>
      <c r="T339" s="24"/>
      <c r="U339" s="24"/>
      <c r="V339" s="24"/>
    </row>
    <row r="340" spans="1:22" ht="45">
      <c r="A340" s="67">
        <v>99</v>
      </c>
      <c r="B340" s="9" t="s">
        <v>31</v>
      </c>
      <c r="C340" s="9" t="s">
        <v>32</v>
      </c>
      <c r="D340" s="1326" t="s">
        <v>2299</v>
      </c>
      <c r="E340" s="24"/>
      <c r="F340" s="24"/>
      <c r="G340" s="1327">
        <v>12601.97</v>
      </c>
      <c r="H340" s="24"/>
      <c r="I340" s="24"/>
      <c r="J340" s="24"/>
      <c r="K340" s="24"/>
      <c r="L340" s="24"/>
      <c r="M340" s="24"/>
      <c r="N340" s="24"/>
      <c r="O340" s="24"/>
      <c r="P340" s="24"/>
      <c r="Q340" s="24"/>
      <c r="R340" s="24"/>
      <c r="S340" s="24"/>
      <c r="T340" s="24"/>
      <c r="U340" s="24"/>
      <c r="V340" s="24"/>
    </row>
    <row r="341" spans="1:22" ht="45">
      <c r="A341" s="67">
        <v>100</v>
      </c>
      <c r="B341" s="9" t="s">
        <v>31</v>
      </c>
      <c r="C341" s="9" t="s">
        <v>32</v>
      </c>
      <c r="D341" s="1330" t="s">
        <v>2231</v>
      </c>
      <c r="E341" s="24"/>
      <c r="F341" s="24"/>
      <c r="G341" s="1331">
        <v>8000</v>
      </c>
      <c r="H341" s="24"/>
      <c r="I341" s="24"/>
      <c r="J341" s="24"/>
      <c r="K341" s="24"/>
      <c r="L341" s="24"/>
      <c r="M341" s="24"/>
      <c r="N341" s="24"/>
      <c r="O341" s="24"/>
      <c r="P341" s="24"/>
      <c r="Q341" s="24"/>
      <c r="R341" s="24"/>
      <c r="S341" s="24"/>
      <c r="T341" s="24"/>
      <c r="U341" s="24"/>
      <c r="V341" s="24"/>
    </row>
    <row r="342" spans="1:22" ht="45">
      <c r="A342" s="67">
        <v>101</v>
      </c>
      <c r="B342" s="9" t="s">
        <v>31</v>
      </c>
      <c r="C342" s="9" t="s">
        <v>32</v>
      </c>
      <c r="D342" s="1330" t="s">
        <v>2231</v>
      </c>
      <c r="E342" s="24"/>
      <c r="F342" s="24"/>
      <c r="G342" s="1331"/>
      <c r="H342" s="24"/>
      <c r="I342" s="24"/>
      <c r="J342" s="24"/>
      <c r="K342" s="24"/>
      <c r="L342" s="24"/>
      <c r="M342" s="24"/>
      <c r="N342" s="24"/>
      <c r="O342" s="24"/>
      <c r="P342" s="24"/>
      <c r="Q342" s="24"/>
      <c r="R342" s="24"/>
      <c r="S342" s="24"/>
      <c r="T342" s="24"/>
      <c r="U342" s="24"/>
      <c r="V342" s="24"/>
    </row>
    <row r="343" spans="1:22" ht="45">
      <c r="A343" s="67">
        <v>102</v>
      </c>
      <c r="B343" s="9" t="s">
        <v>31</v>
      </c>
      <c r="C343" s="9" t="s">
        <v>32</v>
      </c>
      <c r="D343" s="1326" t="s">
        <v>2300</v>
      </c>
      <c r="E343" s="24"/>
      <c r="F343" s="24"/>
      <c r="G343" s="1327">
        <v>3999.59</v>
      </c>
      <c r="H343" s="24"/>
      <c r="I343" s="24"/>
      <c r="J343" s="24"/>
      <c r="K343" s="24"/>
      <c r="L343" s="24"/>
      <c r="M343" s="24"/>
      <c r="N343" s="24"/>
      <c r="O343" s="24"/>
      <c r="P343" s="24"/>
      <c r="Q343" s="24"/>
      <c r="R343" s="24"/>
      <c r="S343" s="24"/>
      <c r="T343" s="24"/>
      <c r="U343" s="24"/>
      <c r="V343" s="24"/>
    </row>
    <row r="344" spans="1:22" ht="45">
      <c r="A344" s="67">
        <v>103</v>
      </c>
      <c r="B344" s="9" t="s">
        <v>31</v>
      </c>
      <c r="C344" s="9" t="s">
        <v>32</v>
      </c>
      <c r="D344" s="1326" t="s">
        <v>2301</v>
      </c>
      <c r="E344" s="24"/>
      <c r="F344" s="24"/>
      <c r="G344" s="1327">
        <v>8380.14</v>
      </c>
      <c r="H344" s="24"/>
      <c r="I344" s="24"/>
      <c r="J344" s="24"/>
      <c r="K344" s="24"/>
      <c r="L344" s="24"/>
      <c r="M344" s="24"/>
      <c r="N344" s="24"/>
      <c r="O344" s="24"/>
      <c r="P344" s="24"/>
      <c r="Q344" s="24"/>
      <c r="R344" s="24"/>
      <c r="S344" s="24"/>
      <c r="T344" s="24"/>
      <c r="U344" s="24"/>
      <c r="V344" s="24"/>
    </row>
    <row r="345" spans="1:22" ht="45">
      <c r="A345" s="67">
        <v>104</v>
      </c>
      <c r="B345" s="9" t="s">
        <v>31</v>
      </c>
      <c r="C345" s="9" t="s">
        <v>32</v>
      </c>
      <c r="D345" s="1326" t="s">
        <v>2302</v>
      </c>
      <c r="E345" s="24"/>
      <c r="F345" s="24"/>
      <c r="G345" s="1327">
        <v>1306.83</v>
      </c>
      <c r="H345" s="24"/>
      <c r="I345" s="24"/>
      <c r="J345" s="24"/>
      <c r="K345" s="24"/>
      <c r="L345" s="24"/>
      <c r="M345" s="24"/>
      <c r="N345" s="24"/>
      <c r="O345" s="24"/>
      <c r="P345" s="24"/>
      <c r="Q345" s="24"/>
      <c r="R345" s="24"/>
      <c r="S345" s="24"/>
      <c r="T345" s="24"/>
      <c r="U345" s="24"/>
      <c r="V345" s="24"/>
    </row>
    <row r="346" spans="1:22" ht="45">
      <c r="A346" s="67">
        <v>105</v>
      </c>
      <c r="B346" s="9" t="s">
        <v>31</v>
      </c>
      <c r="C346" s="9" t="s">
        <v>32</v>
      </c>
      <c r="D346" s="1326" t="s">
        <v>2303</v>
      </c>
      <c r="E346" s="24"/>
      <c r="F346" s="24"/>
      <c r="G346" s="1327"/>
      <c r="H346" s="24"/>
      <c r="I346" s="24"/>
      <c r="J346" s="24"/>
      <c r="K346" s="24"/>
      <c r="L346" s="24"/>
      <c r="M346" s="24"/>
      <c r="N346" s="24"/>
      <c r="O346" s="24"/>
      <c r="P346" s="24"/>
      <c r="Q346" s="24"/>
      <c r="R346" s="24"/>
      <c r="S346" s="24"/>
      <c r="T346" s="24"/>
      <c r="U346" s="24"/>
      <c r="V346" s="24"/>
    </row>
    <row r="347" spans="1:22" ht="45">
      <c r="A347" s="67">
        <v>106</v>
      </c>
      <c r="B347" s="9" t="s">
        <v>31</v>
      </c>
      <c r="C347" s="9" t="s">
        <v>32</v>
      </c>
      <c r="D347" s="1326" t="s">
        <v>2266</v>
      </c>
      <c r="E347" s="24"/>
      <c r="F347" s="24"/>
      <c r="G347" s="1327">
        <v>3815.9</v>
      </c>
      <c r="H347" s="24"/>
      <c r="I347" s="24"/>
      <c r="J347" s="24"/>
      <c r="K347" s="24"/>
      <c r="L347" s="24"/>
      <c r="M347" s="24"/>
      <c r="N347" s="24"/>
      <c r="O347" s="24"/>
      <c r="P347" s="24"/>
      <c r="Q347" s="24"/>
      <c r="R347" s="24"/>
      <c r="S347" s="24"/>
      <c r="T347" s="24"/>
      <c r="U347" s="24"/>
      <c r="V347" s="24"/>
    </row>
    <row r="348" spans="1:22" ht="45">
      <c r="A348" s="67">
        <v>107</v>
      </c>
      <c r="B348" s="9" t="s">
        <v>31</v>
      </c>
      <c r="C348" s="9" t="s">
        <v>32</v>
      </c>
      <c r="D348" s="1326" t="s">
        <v>2303</v>
      </c>
      <c r="E348" s="24"/>
      <c r="F348" s="24"/>
      <c r="G348" s="1327"/>
      <c r="H348" s="24"/>
      <c r="I348" s="24"/>
      <c r="J348" s="24"/>
      <c r="K348" s="24"/>
      <c r="L348" s="24"/>
      <c r="M348" s="24"/>
      <c r="N348" s="24"/>
      <c r="O348" s="24"/>
      <c r="P348" s="24"/>
      <c r="Q348" s="24"/>
      <c r="R348" s="24"/>
      <c r="S348" s="24"/>
      <c r="T348" s="24"/>
      <c r="U348" s="24"/>
      <c r="V348" s="24"/>
    </row>
    <row r="349" spans="1:22" ht="45">
      <c r="A349" s="67">
        <v>108</v>
      </c>
      <c r="B349" s="9" t="s">
        <v>31</v>
      </c>
      <c r="C349" s="9" t="s">
        <v>32</v>
      </c>
      <c r="D349" s="1332" t="s">
        <v>2266</v>
      </c>
      <c r="E349" s="24"/>
      <c r="F349" s="24"/>
      <c r="G349" s="1327">
        <v>5718.81</v>
      </c>
      <c r="H349" s="24"/>
      <c r="I349" s="24"/>
      <c r="J349" s="24"/>
      <c r="K349" s="24"/>
      <c r="L349" s="24"/>
      <c r="M349" s="24"/>
      <c r="N349" s="24"/>
      <c r="O349" s="24"/>
      <c r="P349" s="24"/>
      <c r="Q349" s="24"/>
      <c r="R349" s="24"/>
      <c r="S349" s="24"/>
      <c r="T349" s="24"/>
      <c r="U349" s="24"/>
      <c r="V349" s="24"/>
    </row>
    <row r="350" spans="1:22">
      <c r="B350" s="83"/>
      <c r="C350" s="83"/>
      <c r="D350" s="83"/>
      <c r="E350" s="83"/>
      <c r="F350" s="83"/>
      <c r="G350" s="83"/>
      <c r="H350" s="83"/>
      <c r="I350" s="83"/>
      <c r="J350" s="83"/>
      <c r="K350" s="83"/>
      <c r="L350" s="83"/>
      <c r="M350" s="83"/>
      <c r="N350" s="83"/>
      <c r="O350" s="83"/>
      <c r="P350" s="83"/>
      <c r="Q350" s="83"/>
      <c r="R350" s="83"/>
      <c r="T350" s="83"/>
      <c r="U350" s="83"/>
      <c r="V350" s="83"/>
    </row>
    <row r="351" spans="1:22">
      <c r="B351" s="83"/>
      <c r="C351" s="83"/>
      <c r="D351" s="83"/>
      <c r="E351" s="83"/>
      <c r="F351" s="83"/>
      <c r="G351" s="83"/>
      <c r="H351" s="83"/>
      <c r="I351" s="83"/>
      <c r="J351" s="83"/>
      <c r="K351" s="83"/>
      <c r="L351" s="83"/>
      <c r="M351" s="83"/>
      <c r="N351" s="83"/>
      <c r="O351" s="83"/>
      <c r="P351" s="83"/>
      <c r="Q351" s="83"/>
      <c r="R351" s="83"/>
      <c r="T351" s="83"/>
      <c r="U351" s="83"/>
      <c r="V351" s="83"/>
    </row>
    <row r="352" spans="1:22">
      <c r="B352" s="83"/>
      <c r="C352" s="83"/>
      <c r="D352" s="83"/>
      <c r="E352" s="83"/>
      <c r="F352" s="83"/>
      <c r="G352" s="83"/>
      <c r="H352" s="83"/>
      <c r="I352" s="83"/>
      <c r="J352" s="83"/>
      <c r="K352" s="83"/>
      <c r="L352" s="83"/>
      <c r="M352" s="83"/>
      <c r="N352" s="83"/>
      <c r="O352" s="83"/>
      <c r="P352" s="83"/>
      <c r="Q352" s="83"/>
      <c r="R352" s="83"/>
      <c r="T352" s="83"/>
      <c r="U352" s="83"/>
      <c r="V352" s="83"/>
    </row>
    <row r="353" spans="2:22">
      <c r="B353" s="83"/>
      <c r="C353" s="83"/>
      <c r="D353" s="83"/>
      <c r="E353" s="83"/>
      <c r="F353" s="83"/>
      <c r="G353" s="83"/>
      <c r="H353" s="83"/>
      <c r="I353" s="83"/>
      <c r="J353" s="83"/>
      <c r="K353" s="83"/>
      <c r="L353" s="83"/>
      <c r="M353" s="83"/>
      <c r="N353" s="83"/>
      <c r="O353" s="83"/>
      <c r="P353" s="83"/>
      <c r="Q353" s="83"/>
      <c r="R353" s="83"/>
      <c r="T353" s="83"/>
      <c r="U353" s="83"/>
      <c r="V353" s="83"/>
    </row>
    <row r="354" spans="2:22">
      <c r="B354" s="83"/>
      <c r="C354" s="83"/>
      <c r="D354" s="83"/>
      <c r="E354" s="83"/>
      <c r="F354" s="83"/>
      <c r="G354" s="83"/>
      <c r="H354" s="83"/>
      <c r="I354" s="83"/>
      <c r="J354" s="83"/>
      <c r="K354" s="83"/>
      <c r="L354" s="83"/>
      <c r="M354" s="83"/>
      <c r="N354" s="83"/>
      <c r="O354" s="83"/>
      <c r="P354" s="83"/>
      <c r="Q354" s="83"/>
      <c r="R354" s="83"/>
      <c r="T354" s="83"/>
      <c r="U354" s="83"/>
      <c r="V354" s="83"/>
    </row>
    <row r="355" spans="2:22">
      <c r="B355" s="83"/>
      <c r="C355" s="83"/>
      <c r="D355" s="83"/>
      <c r="E355" s="83"/>
      <c r="F355" s="83"/>
      <c r="G355" s="83"/>
      <c r="H355" s="83"/>
      <c r="I355" s="83"/>
      <c r="J355" s="83"/>
      <c r="K355" s="83"/>
      <c r="L355" s="83"/>
      <c r="M355" s="83"/>
      <c r="N355" s="83"/>
      <c r="O355" s="83"/>
      <c r="P355" s="83"/>
      <c r="Q355" s="83"/>
      <c r="R355" s="83"/>
      <c r="T355" s="83"/>
      <c r="U355" s="83"/>
      <c r="V355" s="83"/>
    </row>
    <row r="356" spans="2:22">
      <c r="B356" s="83"/>
      <c r="C356" s="83"/>
      <c r="D356" s="83"/>
      <c r="E356" s="83"/>
      <c r="F356" s="83"/>
      <c r="G356" s="83"/>
      <c r="H356" s="83"/>
      <c r="I356" s="83"/>
      <c r="J356" s="83"/>
      <c r="K356" s="83"/>
      <c r="L356" s="83"/>
      <c r="M356" s="83"/>
      <c r="N356" s="83"/>
      <c r="O356" s="83"/>
      <c r="P356" s="83"/>
      <c r="Q356" s="83"/>
      <c r="R356" s="83"/>
      <c r="T356" s="83"/>
      <c r="U356" s="83"/>
      <c r="V356" s="83"/>
    </row>
    <row r="357" spans="2:22">
      <c r="B357" s="83"/>
      <c r="C357" s="83"/>
      <c r="D357" s="83"/>
      <c r="E357" s="83"/>
      <c r="F357" s="83"/>
      <c r="G357" s="83"/>
      <c r="H357" s="83"/>
      <c r="I357" s="83"/>
      <c r="J357" s="83"/>
      <c r="K357" s="83"/>
      <c r="L357" s="83"/>
      <c r="M357" s="83"/>
      <c r="N357" s="83"/>
      <c r="O357" s="83"/>
      <c r="P357" s="83"/>
      <c r="Q357" s="83"/>
      <c r="R357" s="83"/>
      <c r="T357" s="83"/>
      <c r="U357" s="83"/>
      <c r="V357" s="83"/>
    </row>
    <row r="358" spans="2:22">
      <c r="B358" s="83"/>
      <c r="C358" s="83"/>
      <c r="D358" s="83"/>
      <c r="E358" s="83"/>
      <c r="F358" s="83"/>
      <c r="G358" s="83"/>
      <c r="H358" s="83"/>
      <c r="I358" s="83"/>
      <c r="J358" s="83"/>
      <c r="K358" s="83"/>
      <c r="L358" s="83"/>
      <c r="M358" s="83"/>
      <c r="N358" s="83"/>
      <c r="O358" s="83"/>
      <c r="P358" s="83"/>
      <c r="Q358" s="83"/>
      <c r="R358" s="83"/>
      <c r="T358" s="83"/>
      <c r="U358" s="83"/>
      <c r="V358" s="83"/>
    </row>
    <row r="359" spans="2:22">
      <c r="B359" s="83"/>
      <c r="C359" s="83"/>
      <c r="D359" s="83"/>
      <c r="E359" s="83"/>
      <c r="F359" s="83"/>
      <c r="G359" s="83"/>
      <c r="H359" s="83"/>
      <c r="I359" s="83"/>
      <c r="J359" s="83"/>
      <c r="K359" s="83"/>
      <c r="L359" s="83"/>
      <c r="M359" s="83"/>
      <c r="N359" s="83"/>
      <c r="O359" s="83"/>
      <c r="P359" s="83"/>
      <c r="Q359" s="83"/>
      <c r="R359" s="83"/>
      <c r="T359" s="83"/>
      <c r="U359" s="83"/>
      <c r="V359" s="83"/>
    </row>
    <row r="360" spans="2:22">
      <c r="B360" s="83"/>
      <c r="C360" s="83"/>
      <c r="D360" s="83"/>
      <c r="E360" s="83"/>
      <c r="F360" s="83"/>
      <c r="G360" s="83"/>
      <c r="H360" s="83"/>
      <c r="I360" s="83"/>
      <c r="J360" s="83"/>
      <c r="K360" s="83"/>
      <c r="L360" s="83"/>
      <c r="M360" s="83"/>
      <c r="N360" s="83"/>
      <c r="O360" s="83"/>
      <c r="P360" s="83"/>
      <c r="Q360" s="83"/>
      <c r="R360" s="83"/>
      <c r="T360" s="83"/>
      <c r="U360" s="83"/>
      <c r="V360" s="83"/>
    </row>
    <row r="361" spans="2:22">
      <c r="B361" s="83"/>
      <c r="C361" s="83"/>
      <c r="D361" s="83"/>
      <c r="E361" s="83"/>
      <c r="F361" s="83"/>
      <c r="G361" s="83"/>
      <c r="H361" s="83"/>
      <c r="I361" s="83"/>
      <c r="J361" s="83"/>
      <c r="K361" s="83"/>
      <c r="L361" s="83"/>
      <c r="M361" s="83"/>
      <c r="N361" s="83"/>
      <c r="O361" s="83"/>
      <c r="P361" s="83"/>
      <c r="Q361" s="83"/>
      <c r="R361" s="83"/>
      <c r="T361" s="83"/>
      <c r="U361" s="83"/>
      <c r="V361" s="83"/>
    </row>
    <row r="362" spans="2:22">
      <c r="B362" s="83"/>
      <c r="C362" s="83"/>
      <c r="D362" s="83"/>
      <c r="E362" s="83"/>
      <c r="F362" s="83"/>
      <c r="G362" s="83"/>
      <c r="H362" s="83"/>
      <c r="I362" s="83"/>
      <c r="J362" s="83"/>
      <c r="K362" s="83"/>
      <c r="L362" s="83"/>
      <c r="M362" s="83"/>
      <c r="N362" s="83"/>
      <c r="O362" s="83"/>
      <c r="P362" s="83"/>
      <c r="Q362" s="83"/>
      <c r="R362" s="83"/>
      <c r="T362" s="83"/>
      <c r="U362" s="83"/>
      <c r="V362" s="83"/>
    </row>
    <row r="363" spans="2:22">
      <c r="B363" s="83"/>
      <c r="C363" s="83"/>
      <c r="D363" s="83"/>
      <c r="E363" s="83"/>
      <c r="F363" s="83"/>
      <c r="G363" s="83"/>
      <c r="H363" s="83"/>
      <c r="I363" s="83"/>
      <c r="J363" s="83"/>
      <c r="K363" s="83"/>
      <c r="L363" s="83"/>
      <c r="M363" s="83"/>
      <c r="N363" s="83"/>
      <c r="O363" s="83"/>
      <c r="P363" s="83"/>
      <c r="Q363" s="83"/>
      <c r="R363" s="83"/>
      <c r="T363" s="83"/>
      <c r="U363" s="83"/>
      <c r="V363" s="83"/>
    </row>
    <row r="364" spans="2:22">
      <c r="B364" s="83"/>
      <c r="C364" s="83"/>
      <c r="D364" s="83"/>
      <c r="E364" s="83"/>
      <c r="F364" s="83"/>
      <c r="G364" s="83"/>
      <c r="H364" s="83"/>
      <c r="I364" s="83"/>
      <c r="J364" s="83"/>
      <c r="K364" s="83"/>
      <c r="L364" s="83"/>
      <c r="M364" s="83"/>
      <c r="N364" s="83"/>
      <c r="O364" s="83"/>
      <c r="P364" s="83"/>
      <c r="Q364" s="83"/>
      <c r="R364" s="83"/>
      <c r="T364" s="83"/>
      <c r="U364" s="83"/>
      <c r="V364" s="83"/>
    </row>
    <row r="365" spans="2:22">
      <c r="B365" s="83"/>
      <c r="C365" s="83"/>
      <c r="D365" s="83"/>
      <c r="E365" s="83"/>
      <c r="F365" s="83"/>
      <c r="G365" s="83"/>
      <c r="H365" s="83"/>
      <c r="I365" s="83"/>
      <c r="J365" s="83"/>
      <c r="K365" s="83"/>
      <c r="L365" s="83"/>
      <c r="M365" s="83"/>
      <c r="N365" s="83"/>
      <c r="O365" s="83"/>
      <c r="P365" s="83"/>
      <c r="Q365" s="83"/>
      <c r="R365" s="83"/>
      <c r="T365" s="83"/>
      <c r="U365" s="83"/>
      <c r="V365" s="83"/>
    </row>
    <row r="366" spans="2:22">
      <c r="B366" s="83"/>
      <c r="C366" s="83"/>
      <c r="D366" s="83"/>
      <c r="E366" s="83"/>
      <c r="F366" s="83"/>
      <c r="G366" s="83"/>
      <c r="H366" s="83"/>
      <c r="I366" s="83"/>
      <c r="J366" s="83"/>
      <c r="K366" s="83"/>
      <c r="L366" s="83"/>
      <c r="M366" s="83"/>
      <c r="N366" s="83"/>
      <c r="O366" s="83"/>
      <c r="P366" s="83"/>
      <c r="Q366" s="83"/>
      <c r="R366" s="83"/>
      <c r="T366" s="83"/>
      <c r="U366" s="83"/>
      <c r="V366" s="83"/>
    </row>
  </sheetData>
  <mergeCells count="32">
    <mergeCell ref="A195:U195"/>
    <mergeCell ref="A208:V208"/>
    <mergeCell ref="A229:V229"/>
    <mergeCell ref="A45:V45"/>
    <mergeCell ref="B81:F81"/>
    <mergeCell ref="A82:V82"/>
    <mergeCell ref="B160:P160"/>
    <mergeCell ref="B164:S164"/>
    <mergeCell ref="B185:V185"/>
    <mergeCell ref="N2:P2"/>
    <mergeCell ref="Q2:S2"/>
    <mergeCell ref="A5:V5"/>
    <mergeCell ref="B29:F29"/>
    <mergeCell ref="A30:V30"/>
    <mergeCell ref="V1:V3"/>
    <mergeCell ref="A1:A3"/>
    <mergeCell ref="A241:V241"/>
    <mergeCell ref="B43:F43"/>
    <mergeCell ref="G1:J1"/>
    <mergeCell ref="K1:S1"/>
    <mergeCell ref="T1:T3"/>
    <mergeCell ref="U1:U3"/>
    <mergeCell ref="G2:G3"/>
    <mergeCell ref="H2:H3"/>
    <mergeCell ref="I2:I3"/>
    <mergeCell ref="J2:J3"/>
    <mergeCell ref="K2:M2"/>
    <mergeCell ref="B1:B3"/>
    <mergeCell ref="C1:C3"/>
    <mergeCell ref="D1:D3"/>
    <mergeCell ref="E1:E3"/>
    <mergeCell ref="F1:F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2"/>
  <sheetViews>
    <sheetView topLeftCell="A19" workbookViewId="0">
      <selection activeCell="M53" sqref="M53"/>
    </sheetView>
  </sheetViews>
  <sheetFormatPr defaultColWidth="8.85546875" defaultRowHeight="15"/>
  <cols>
    <col min="1" max="1" width="8.85546875" style="103"/>
    <col min="2" max="2" width="25.140625" style="103" customWidth="1"/>
    <col min="3" max="3" width="29.42578125" style="103" customWidth="1"/>
    <col min="4" max="4" width="26.140625" style="103" customWidth="1"/>
    <col min="5" max="5" width="29.28515625" style="103" customWidth="1"/>
    <col min="6" max="6" width="16" style="103" customWidth="1"/>
    <col min="7" max="7" width="21" style="103" customWidth="1"/>
    <col min="8" max="8" width="18.28515625" style="103" bestFit="1" customWidth="1"/>
    <col min="9" max="9" width="14.140625" style="103" customWidth="1"/>
    <col min="10" max="10" width="9" style="103" bestFit="1" customWidth="1"/>
    <col min="11" max="12" width="9.140625" style="103" bestFit="1" customWidth="1"/>
    <col min="13" max="13" width="18.42578125" style="192" bestFit="1" customWidth="1"/>
    <col min="14" max="15" width="8.85546875" style="103"/>
    <col min="16" max="16" width="18.42578125" style="193" bestFit="1" customWidth="1"/>
    <col min="17" max="18" width="8.85546875" style="194"/>
    <col min="19" max="19" width="18.42578125" style="195" bestFit="1" customWidth="1"/>
    <col min="20" max="20" width="5.7109375" style="195" bestFit="1" customWidth="1"/>
    <col min="21" max="21" width="8.140625" style="195" bestFit="1" customWidth="1"/>
    <col min="22" max="22" width="14.5703125" style="195" bestFit="1" customWidth="1"/>
    <col min="23" max="23" width="21.140625" style="103" customWidth="1"/>
    <col min="24" max="24" width="21.85546875" style="103" customWidth="1"/>
    <col min="25" max="16384" width="8.85546875" style="103"/>
  </cols>
  <sheetData>
    <row r="1" spans="1:25">
      <c r="A1" s="1463" t="s">
        <v>0</v>
      </c>
      <c r="B1" s="1468" t="s">
        <v>1</v>
      </c>
      <c r="C1" s="1468" t="s">
        <v>2</v>
      </c>
      <c r="D1" s="1468" t="s">
        <v>3</v>
      </c>
      <c r="E1" s="1468" t="s">
        <v>4</v>
      </c>
      <c r="F1" s="1468" t="s">
        <v>5</v>
      </c>
      <c r="G1" s="1466" t="s">
        <v>6</v>
      </c>
      <c r="H1" s="1466"/>
      <c r="I1" s="1466"/>
      <c r="J1" s="1466"/>
      <c r="K1" s="1466" t="s">
        <v>7</v>
      </c>
      <c r="L1" s="1466"/>
      <c r="M1" s="1466"/>
      <c r="N1" s="1466"/>
      <c r="O1" s="1466"/>
      <c r="P1" s="1466"/>
      <c r="Q1" s="1466"/>
      <c r="R1" s="1466"/>
      <c r="S1" s="1466"/>
      <c r="T1" s="1308"/>
      <c r="U1" s="1308"/>
      <c r="V1" s="1308"/>
      <c r="W1" s="1467" t="s">
        <v>8</v>
      </c>
      <c r="X1" s="1468" t="s">
        <v>9</v>
      </c>
      <c r="Y1" s="1460" t="s">
        <v>10</v>
      </c>
    </row>
    <row r="2" spans="1:25">
      <c r="A2" s="1463"/>
      <c r="B2" s="1468"/>
      <c r="C2" s="1468"/>
      <c r="D2" s="1468"/>
      <c r="E2" s="1468"/>
      <c r="F2" s="1468"/>
      <c r="G2" s="1469" t="s">
        <v>11</v>
      </c>
      <c r="H2" s="1469" t="s">
        <v>12</v>
      </c>
      <c r="I2" s="1469" t="s">
        <v>13</v>
      </c>
      <c r="J2" s="1469" t="s">
        <v>14</v>
      </c>
      <c r="K2" s="1453" t="s">
        <v>15</v>
      </c>
      <c r="L2" s="1453"/>
      <c r="M2" s="1453"/>
      <c r="N2" s="1453" t="s">
        <v>16</v>
      </c>
      <c r="O2" s="1453"/>
      <c r="P2" s="1453"/>
      <c r="Q2" s="1453" t="s">
        <v>17</v>
      </c>
      <c r="R2" s="1453"/>
      <c r="S2" s="1453"/>
      <c r="T2" s="1453" t="s">
        <v>462</v>
      </c>
      <c r="U2" s="1453"/>
      <c r="V2" s="1453"/>
      <c r="W2" s="1467"/>
      <c r="X2" s="1468"/>
      <c r="Y2" s="1461"/>
    </row>
    <row r="3" spans="1:25" ht="28.5">
      <c r="A3" s="1463"/>
      <c r="B3" s="1468"/>
      <c r="C3" s="1468"/>
      <c r="D3" s="1468"/>
      <c r="E3" s="1468"/>
      <c r="F3" s="1468"/>
      <c r="G3" s="1469"/>
      <c r="H3" s="1469"/>
      <c r="I3" s="1469"/>
      <c r="J3" s="1469"/>
      <c r="K3" s="104" t="s">
        <v>18</v>
      </c>
      <c r="L3" s="104" t="s">
        <v>19</v>
      </c>
      <c r="M3" s="105" t="s">
        <v>20</v>
      </c>
      <c r="N3" s="104" t="s">
        <v>18</v>
      </c>
      <c r="O3" s="104" t="s">
        <v>19</v>
      </c>
      <c r="P3" s="106" t="s">
        <v>20</v>
      </c>
      <c r="Q3" s="107" t="s">
        <v>18</v>
      </c>
      <c r="R3" s="107" t="s">
        <v>19</v>
      </c>
      <c r="S3" s="108" t="s">
        <v>20</v>
      </c>
      <c r="T3" s="107" t="s">
        <v>18</v>
      </c>
      <c r="U3" s="107" t="s">
        <v>19</v>
      </c>
      <c r="V3" s="108" t="s">
        <v>20</v>
      </c>
      <c r="W3" s="1467"/>
      <c r="X3" s="1468"/>
      <c r="Y3" s="1462"/>
    </row>
    <row r="4" spans="1:25">
      <c r="A4" s="109"/>
      <c r="B4" s="110">
        <v>1</v>
      </c>
      <c r="C4" s="110">
        <v>2</v>
      </c>
      <c r="D4" s="110">
        <v>3</v>
      </c>
      <c r="E4" s="110">
        <v>4</v>
      </c>
      <c r="F4" s="110">
        <v>5</v>
      </c>
      <c r="G4" s="110">
        <v>6.1</v>
      </c>
      <c r="H4" s="110">
        <v>6.2</v>
      </c>
      <c r="I4" s="110">
        <v>6.3</v>
      </c>
      <c r="J4" s="110">
        <v>6.4</v>
      </c>
      <c r="K4" s="111" t="s">
        <v>21</v>
      </c>
      <c r="L4" s="111" t="s">
        <v>22</v>
      </c>
      <c r="M4" s="112" t="s">
        <v>23</v>
      </c>
      <c r="N4" s="111" t="s">
        <v>24</v>
      </c>
      <c r="O4" s="111" t="s">
        <v>25</v>
      </c>
      <c r="P4" s="113" t="s">
        <v>26</v>
      </c>
      <c r="Q4" s="114" t="s">
        <v>27</v>
      </c>
      <c r="R4" s="114" t="s">
        <v>28</v>
      </c>
      <c r="S4" s="115" t="s">
        <v>29</v>
      </c>
      <c r="T4" s="115"/>
      <c r="U4" s="115"/>
      <c r="V4" s="115"/>
      <c r="W4" s="110">
        <v>8</v>
      </c>
      <c r="X4" s="110">
        <v>9</v>
      </c>
      <c r="Y4" s="110">
        <v>10</v>
      </c>
    </row>
    <row r="5" spans="1:25">
      <c r="A5" s="1454" t="s">
        <v>463</v>
      </c>
      <c r="B5" s="1455"/>
      <c r="C5" s="1455"/>
      <c r="D5" s="1455"/>
      <c r="E5" s="1455"/>
      <c r="F5" s="1455"/>
      <c r="G5" s="1455"/>
      <c r="H5" s="1455"/>
      <c r="I5" s="1455"/>
      <c r="J5" s="1455"/>
      <c r="K5" s="1455"/>
      <c r="L5" s="1455"/>
      <c r="M5" s="1455"/>
      <c r="N5" s="1455"/>
      <c r="O5" s="1455"/>
      <c r="P5" s="1455"/>
      <c r="Q5" s="1455"/>
      <c r="R5" s="1455"/>
      <c r="S5" s="1455"/>
      <c r="T5" s="1455"/>
      <c r="U5" s="1455"/>
      <c r="V5" s="1455"/>
      <c r="W5" s="1455"/>
      <c r="X5" s="1455"/>
      <c r="Y5" s="1456"/>
    </row>
    <row r="6" spans="1:25" ht="165">
      <c r="A6" s="116">
        <v>1</v>
      </c>
      <c r="B6" s="117" t="s">
        <v>464</v>
      </c>
      <c r="C6" s="118" t="s">
        <v>465</v>
      </c>
      <c r="D6" s="119" t="s">
        <v>466</v>
      </c>
      <c r="E6" s="120" t="s">
        <v>467</v>
      </c>
      <c r="F6" s="120" t="s">
        <v>468</v>
      </c>
      <c r="G6" s="121">
        <f>M6*0.95</f>
        <v>577215.25</v>
      </c>
      <c r="H6" s="121">
        <f>M6*0.05</f>
        <v>30379.75</v>
      </c>
      <c r="I6" s="121"/>
      <c r="J6" s="121"/>
      <c r="K6" s="121" t="s">
        <v>469</v>
      </c>
      <c r="L6" s="121" t="s">
        <v>470</v>
      </c>
      <c r="M6" s="121">
        <v>607595</v>
      </c>
      <c r="N6" s="121"/>
      <c r="O6" s="121"/>
      <c r="P6" s="122"/>
      <c r="Q6" s="123"/>
      <c r="R6" s="123"/>
      <c r="S6" s="122"/>
      <c r="T6" s="122"/>
      <c r="U6" s="122"/>
      <c r="V6" s="122"/>
      <c r="W6" s="124" t="s">
        <v>471</v>
      </c>
      <c r="X6" s="125"/>
      <c r="Y6" s="125"/>
    </row>
    <row r="7" spans="1:25" ht="165">
      <c r="A7" s="116">
        <v>2</v>
      </c>
      <c r="B7" s="126" t="s">
        <v>464</v>
      </c>
      <c r="C7" s="118" t="s">
        <v>465</v>
      </c>
      <c r="D7" s="119" t="s">
        <v>472</v>
      </c>
      <c r="E7" s="120" t="s">
        <v>473</v>
      </c>
      <c r="F7" s="120" t="s">
        <v>474</v>
      </c>
      <c r="G7" s="121">
        <f t="shared" ref="G7:G10" si="0">M7*0.95</f>
        <v>76926.25</v>
      </c>
      <c r="H7" s="121">
        <f t="shared" ref="H7:H12" si="1">M7*0.05</f>
        <v>4048.75</v>
      </c>
      <c r="I7" s="121"/>
      <c r="J7" s="121"/>
      <c r="K7" s="123" t="s">
        <v>475</v>
      </c>
      <c r="L7" s="123" t="s">
        <v>476</v>
      </c>
      <c r="M7" s="121">
        <v>80975</v>
      </c>
      <c r="N7" s="121"/>
      <c r="O7" s="121"/>
      <c r="P7" s="122"/>
      <c r="Q7" s="123"/>
      <c r="R7" s="123"/>
      <c r="S7" s="122"/>
      <c r="T7" s="122"/>
      <c r="U7" s="122"/>
      <c r="V7" s="122"/>
      <c r="W7" s="124" t="s">
        <v>471</v>
      </c>
      <c r="X7" s="125"/>
      <c r="Y7" s="125"/>
    </row>
    <row r="8" spans="1:25" ht="165">
      <c r="A8" s="116">
        <v>3</v>
      </c>
      <c r="B8" s="126" t="s">
        <v>464</v>
      </c>
      <c r="C8" s="118" t="s">
        <v>465</v>
      </c>
      <c r="D8" s="119" t="s">
        <v>477</v>
      </c>
      <c r="E8" s="120" t="s">
        <v>478</v>
      </c>
      <c r="F8" s="124" t="s">
        <v>479</v>
      </c>
      <c r="G8" s="121">
        <f>M8*0.95</f>
        <v>359156.05</v>
      </c>
      <c r="H8" s="121">
        <f t="shared" si="1"/>
        <v>18902.95</v>
      </c>
      <c r="I8" s="121"/>
      <c r="J8" s="121"/>
      <c r="K8" s="121" t="s">
        <v>469</v>
      </c>
      <c r="L8" s="121" t="s">
        <v>470</v>
      </c>
      <c r="M8" s="122">
        <v>378059</v>
      </c>
      <c r="N8" s="123"/>
      <c r="O8" s="123"/>
      <c r="P8" s="122"/>
      <c r="Q8" s="123"/>
      <c r="R8" s="123"/>
      <c r="S8" s="122"/>
      <c r="T8" s="122"/>
      <c r="U8" s="122"/>
      <c r="V8" s="122"/>
      <c r="W8" s="124" t="s">
        <v>471</v>
      </c>
      <c r="X8" s="125"/>
      <c r="Y8" s="125"/>
    </row>
    <row r="9" spans="1:25" ht="165">
      <c r="A9" s="116">
        <v>4</v>
      </c>
      <c r="B9" s="126" t="s">
        <v>464</v>
      </c>
      <c r="C9" s="118" t="s">
        <v>465</v>
      </c>
      <c r="D9" s="119" t="s">
        <v>480</v>
      </c>
      <c r="E9" s="120" t="s">
        <v>481</v>
      </c>
      <c r="F9" s="127" t="s">
        <v>482</v>
      </c>
      <c r="G9" s="121">
        <f>(M9+P9+S9)*0.95</f>
        <v>1332339.8499999999</v>
      </c>
      <c r="H9" s="121">
        <f>(M9+P9+S9)*0.05</f>
        <v>70123.150000000009</v>
      </c>
      <c r="I9" s="121"/>
      <c r="J9" s="121"/>
      <c r="K9" s="121" t="s">
        <v>469</v>
      </c>
      <c r="L9" s="121" t="s">
        <v>470</v>
      </c>
      <c r="M9" s="122">
        <v>402463</v>
      </c>
      <c r="N9" s="123" t="s">
        <v>469</v>
      </c>
      <c r="O9" s="123" t="s">
        <v>470</v>
      </c>
      <c r="P9" s="122">
        <v>646000</v>
      </c>
      <c r="Q9" s="123" t="s">
        <v>483</v>
      </c>
      <c r="R9" s="123" t="s">
        <v>484</v>
      </c>
      <c r="S9" s="122">
        <v>354000</v>
      </c>
      <c r="T9" s="122"/>
      <c r="U9" s="122"/>
      <c r="V9" s="122"/>
      <c r="W9" s="124" t="s">
        <v>471</v>
      </c>
      <c r="X9" s="125"/>
      <c r="Y9" s="125"/>
    </row>
    <row r="10" spans="1:25" ht="165">
      <c r="A10" s="116">
        <v>5</v>
      </c>
      <c r="B10" s="126" t="s">
        <v>464</v>
      </c>
      <c r="C10" s="118" t="s">
        <v>465</v>
      </c>
      <c r="D10" s="119" t="s">
        <v>485</v>
      </c>
      <c r="E10" s="120" t="s">
        <v>486</v>
      </c>
      <c r="F10" s="127" t="s">
        <v>487</v>
      </c>
      <c r="G10" s="121">
        <f t="shared" si="0"/>
        <v>436829.94999999995</v>
      </c>
      <c r="H10" s="121">
        <f t="shared" si="1"/>
        <v>22991.050000000003</v>
      </c>
      <c r="I10" s="121"/>
      <c r="J10" s="121"/>
      <c r="K10" s="121" t="s">
        <v>469</v>
      </c>
      <c r="L10" s="121" t="s">
        <v>470</v>
      </c>
      <c r="M10" s="122">
        <v>459821</v>
      </c>
      <c r="N10" s="123"/>
      <c r="O10" s="123"/>
      <c r="P10" s="122"/>
      <c r="Q10" s="123"/>
      <c r="R10" s="123"/>
      <c r="S10" s="122"/>
      <c r="T10" s="122"/>
      <c r="U10" s="122"/>
      <c r="V10" s="122"/>
      <c r="W10" s="124" t="s">
        <v>471</v>
      </c>
      <c r="X10" s="125"/>
      <c r="Y10" s="125"/>
    </row>
    <row r="11" spans="1:25" ht="165">
      <c r="A11" s="116">
        <v>6</v>
      </c>
      <c r="B11" s="126" t="s">
        <v>464</v>
      </c>
      <c r="C11" s="118" t="s">
        <v>465</v>
      </c>
      <c r="D11" s="119" t="s">
        <v>488</v>
      </c>
      <c r="E11" s="120" t="s">
        <v>489</v>
      </c>
      <c r="F11" s="127" t="s">
        <v>490</v>
      </c>
      <c r="G11" s="121">
        <f>M11*0.95</f>
        <v>373608.39999999997</v>
      </c>
      <c r="H11" s="121">
        <f t="shared" si="1"/>
        <v>19663.600000000002</v>
      </c>
      <c r="I11" s="121"/>
      <c r="J11" s="121"/>
      <c r="K11" s="121" t="s">
        <v>469</v>
      </c>
      <c r="L11" s="121" t="s">
        <v>470</v>
      </c>
      <c r="M11" s="122">
        <v>393272</v>
      </c>
      <c r="N11" s="123"/>
      <c r="O11" s="123"/>
      <c r="P11" s="122"/>
      <c r="Q11" s="123"/>
      <c r="R11" s="123"/>
      <c r="S11" s="122"/>
      <c r="T11" s="122"/>
      <c r="U11" s="122"/>
      <c r="V11" s="122"/>
      <c r="W11" s="124" t="s">
        <v>471</v>
      </c>
      <c r="X11" s="125"/>
      <c r="Y11" s="125"/>
    </row>
    <row r="12" spans="1:25" ht="165">
      <c r="A12" s="116">
        <v>7</v>
      </c>
      <c r="B12" s="126" t="s">
        <v>464</v>
      </c>
      <c r="C12" s="118" t="s">
        <v>465</v>
      </c>
      <c r="D12" s="119" t="s">
        <v>491</v>
      </c>
      <c r="E12" s="120" t="s">
        <v>492</v>
      </c>
      <c r="F12" s="127" t="s">
        <v>493</v>
      </c>
      <c r="G12" s="121">
        <f>M12*0.95</f>
        <v>173747.4</v>
      </c>
      <c r="H12" s="121">
        <f t="shared" si="1"/>
        <v>9144.6</v>
      </c>
      <c r="I12" s="121"/>
      <c r="J12" s="121"/>
      <c r="K12" s="121" t="s">
        <v>469</v>
      </c>
      <c r="L12" s="121" t="s">
        <v>470</v>
      </c>
      <c r="M12" s="122">
        <v>182892</v>
      </c>
      <c r="N12" s="123"/>
      <c r="O12" s="123"/>
      <c r="P12" s="122"/>
      <c r="Q12" s="123"/>
      <c r="R12" s="123"/>
      <c r="S12" s="122"/>
      <c r="T12" s="122"/>
      <c r="U12" s="122"/>
      <c r="V12" s="122"/>
      <c r="W12" s="124" t="s">
        <v>471</v>
      </c>
      <c r="X12" s="125"/>
      <c r="Y12" s="125"/>
    </row>
    <row r="13" spans="1:25" ht="165">
      <c r="A13" s="116">
        <v>8</v>
      </c>
      <c r="B13" s="128" t="s">
        <v>464</v>
      </c>
      <c r="C13" s="129" t="s">
        <v>465</v>
      </c>
      <c r="D13" s="130" t="s">
        <v>494</v>
      </c>
      <c r="E13" s="131" t="s">
        <v>495</v>
      </c>
      <c r="F13" s="132" t="s">
        <v>496</v>
      </c>
      <c r="G13" s="133">
        <f>(M13+P13)*0.95</f>
        <v>834504.7</v>
      </c>
      <c r="H13" s="133">
        <f>(M13+P13)*0.05</f>
        <v>43921.3</v>
      </c>
      <c r="I13" s="134"/>
      <c r="J13" s="134"/>
      <c r="K13" s="121">
        <v>10</v>
      </c>
      <c r="L13" s="121">
        <v>12</v>
      </c>
      <c r="M13" s="135">
        <v>500000</v>
      </c>
      <c r="N13" s="123" t="s">
        <v>483</v>
      </c>
      <c r="O13" s="123" t="s">
        <v>469</v>
      </c>
      <c r="P13" s="122">
        <v>378426</v>
      </c>
      <c r="Q13" s="123"/>
      <c r="R13" s="123"/>
      <c r="S13" s="122"/>
      <c r="T13" s="122"/>
      <c r="U13" s="122"/>
      <c r="V13" s="122"/>
      <c r="W13" s="124" t="s">
        <v>471</v>
      </c>
      <c r="X13" s="125"/>
      <c r="Y13" s="125"/>
    </row>
    <row r="14" spans="1:25" ht="165">
      <c r="A14" s="116">
        <v>9</v>
      </c>
      <c r="B14" s="128" t="s">
        <v>464</v>
      </c>
      <c r="C14" s="129" t="s">
        <v>465</v>
      </c>
      <c r="D14" s="136" t="s">
        <v>497</v>
      </c>
      <c r="E14" s="131" t="s">
        <v>498</v>
      </c>
      <c r="F14" s="127" t="s">
        <v>499</v>
      </c>
      <c r="G14" s="121">
        <f t="shared" ref="G14:G19" si="2">(P14+S14)*0.95</f>
        <v>361905.35</v>
      </c>
      <c r="H14" s="121">
        <f t="shared" ref="H14:H19" si="3">(P14+S14)*0.05</f>
        <v>19047.650000000001</v>
      </c>
      <c r="I14" s="121"/>
      <c r="J14" s="121"/>
      <c r="K14" s="121"/>
      <c r="L14" s="121"/>
      <c r="M14" s="122"/>
      <c r="N14" s="123" t="s">
        <v>500</v>
      </c>
      <c r="O14" s="123" t="s">
        <v>501</v>
      </c>
      <c r="P14" s="122">
        <v>380953</v>
      </c>
      <c r="Q14" s="123"/>
      <c r="R14" s="123"/>
      <c r="S14" s="122"/>
      <c r="T14" s="122"/>
      <c r="U14" s="122"/>
      <c r="V14" s="122"/>
      <c r="W14" s="124" t="s">
        <v>471</v>
      </c>
      <c r="X14" s="125"/>
      <c r="Y14" s="125"/>
    </row>
    <row r="15" spans="1:25" ht="165">
      <c r="A15" s="116">
        <v>10</v>
      </c>
      <c r="B15" s="128" t="s">
        <v>464</v>
      </c>
      <c r="C15" s="129" t="s">
        <v>465</v>
      </c>
      <c r="D15" s="137" t="s">
        <v>502</v>
      </c>
      <c r="E15" s="131" t="s">
        <v>503</v>
      </c>
      <c r="F15" s="127" t="s">
        <v>504</v>
      </c>
      <c r="G15" s="121">
        <f t="shared" si="2"/>
        <v>940500</v>
      </c>
      <c r="H15" s="121">
        <f t="shared" si="3"/>
        <v>49500</v>
      </c>
      <c r="I15" s="121"/>
      <c r="J15" s="121"/>
      <c r="K15" s="121"/>
      <c r="L15" s="121"/>
      <c r="M15" s="122"/>
      <c r="N15" s="123" t="s">
        <v>469</v>
      </c>
      <c r="O15" s="123" t="s">
        <v>470</v>
      </c>
      <c r="P15" s="122">
        <v>500000</v>
      </c>
      <c r="Q15" s="123" t="s">
        <v>475</v>
      </c>
      <c r="R15" s="123" t="s">
        <v>505</v>
      </c>
      <c r="S15" s="122">
        <v>490000</v>
      </c>
      <c r="T15" s="122"/>
      <c r="U15" s="122"/>
      <c r="V15" s="122"/>
      <c r="W15" s="124" t="s">
        <v>471</v>
      </c>
      <c r="X15" s="125"/>
      <c r="Y15" s="125"/>
    </row>
    <row r="16" spans="1:25" ht="165">
      <c r="A16" s="116">
        <v>11</v>
      </c>
      <c r="B16" s="128" t="s">
        <v>464</v>
      </c>
      <c r="C16" s="129" t="s">
        <v>465</v>
      </c>
      <c r="D16" s="138" t="s">
        <v>506</v>
      </c>
      <c r="E16" s="131" t="s">
        <v>507</v>
      </c>
      <c r="F16" s="127" t="s">
        <v>508</v>
      </c>
      <c r="G16" s="121">
        <f t="shared" si="2"/>
        <v>1345934.3499999999</v>
      </c>
      <c r="H16" s="121">
        <f t="shared" si="3"/>
        <v>70838.650000000009</v>
      </c>
      <c r="I16" s="121"/>
      <c r="J16" s="121"/>
      <c r="K16" s="121"/>
      <c r="L16" s="121"/>
      <c r="M16" s="122"/>
      <c r="N16" s="123" t="s">
        <v>469</v>
      </c>
      <c r="O16" s="123" t="s">
        <v>470</v>
      </c>
      <c r="P16" s="122">
        <v>940000</v>
      </c>
      <c r="Q16" s="123" t="s">
        <v>469</v>
      </c>
      <c r="R16" s="123" t="s">
        <v>470</v>
      </c>
      <c r="S16" s="122">
        <v>476773</v>
      </c>
      <c r="T16" s="122"/>
      <c r="U16" s="122"/>
      <c r="V16" s="122"/>
      <c r="W16" s="124" t="s">
        <v>471</v>
      </c>
      <c r="X16" s="125"/>
      <c r="Y16" s="125"/>
    </row>
    <row r="17" spans="1:25" ht="165">
      <c r="A17" s="116">
        <v>12</v>
      </c>
      <c r="B17" s="128" t="s">
        <v>464</v>
      </c>
      <c r="C17" s="129" t="s">
        <v>465</v>
      </c>
      <c r="D17" s="139" t="s">
        <v>509</v>
      </c>
      <c r="E17" s="131" t="s">
        <v>510</v>
      </c>
      <c r="F17" s="127" t="s">
        <v>511</v>
      </c>
      <c r="G17" s="121">
        <f t="shared" si="2"/>
        <v>519672.8</v>
      </c>
      <c r="H17" s="121">
        <f t="shared" si="3"/>
        <v>27351.200000000001</v>
      </c>
      <c r="I17" s="121"/>
      <c r="J17" s="121"/>
      <c r="K17" s="121"/>
      <c r="L17" s="121"/>
      <c r="M17" s="122"/>
      <c r="N17" s="123" t="s">
        <v>469</v>
      </c>
      <c r="O17" s="123" t="s">
        <v>470</v>
      </c>
      <c r="P17" s="122">
        <v>314745</v>
      </c>
      <c r="Q17" s="123" t="s">
        <v>483</v>
      </c>
      <c r="R17" s="123" t="s">
        <v>501</v>
      </c>
      <c r="S17" s="122">
        <v>232279</v>
      </c>
      <c r="T17" s="122"/>
      <c r="U17" s="122"/>
      <c r="V17" s="122"/>
      <c r="W17" s="124" t="s">
        <v>471</v>
      </c>
      <c r="X17" s="125"/>
      <c r="Y17" s="125"/>
    </row>
    <row r="18" spans="1:25" ht="165">
      <c r="A18" s="116">
        <v>13</v>
      </c>
      <c r="B18" s="128" t="s">
        <v>464</v>
      </c>
      <c r="C18" s="129" t="s">
        <v>465</v>
      </c>
      <c r="D18" s="140" t="s">
        <v>512</v>
      </c>
      <c r="E18" s="131" t="s">
        <v>513</v>
      </c>
      <c r="F18" s="127" t="s">
        <v>514</v>
      </c>
      <c r="G18" s="121">
        <f t="shared" si="2"/>
        <v>1232335.25</v>
      </c>
      <c r="H18" s="121">
        <f t="shared" si="3"/>
        <v>64859.75</v>
      </c>
      <c r="I18" s="121"/>
      <c r="J18" s="121"/>
      <c r="K18" s="121"/>
      <c r="L18" s="121"/>
      <c r="M18" s="122"/>
      <c r="N18" s="123" t="s">
        <v>484</v>
      </c>
      <c r="O18" s="123" t="s">
        <v>515</v>
      </c>
      <c r="P18" s="122">
        <v>810526</v>
      </c>
      <c r="Q18" s="123" t="s">
        <v>469</v>
      </c>
      <c r="R18" s="123" t="s">
        <v>470</v>
      </c>
      <c r="S18" s="122">
        <v>486669</v>
      </c>
      <c r="T18" s="122"/>
      <c r="U18" s="122"/>
      <c r="V18" s="122"/>
      <c r="W18" s="124" t="s">
        <v>471</v>
      </c>
      <c r="X18" s="125"/>
      <c r="Y18" s="125"/>
    </row>
    <row r="19" spans="1:25" ht="105">
      <c r="A19" s="116">
        <v>14</v>
      </c>
      <c r="B19" s="128" t="s">
        <v>192</v>
      </c>
      <c r="C19" s="129" t="s">
        <v>516</v>
      </c>
      <c r="D19" s="141" t="s">
        <v>517</v>
      </c>
      <c r="E19" s="131" t="s">
        <v>518</v>
      </c>
      <c r="F19" s="127" t="s">
        <v>519</v>
      </c>
      <c r="G19" s="121">
        <f t="shared" si="2"/>
        <v>141037.94999999998</v>
      </c>
      <c r="H19" s="121">
        <f t="shared" si="3"/>
        <v>7423.05</v>
      </c>
      <c r="I19" s="121"/>
      <c r="J19" s="121"/>
      <c r="K19" s="121"/>
      <c r="L19" s="121"/>
      <c r="M19" s="122"/>
      <c r="N19" s="123" t="s">
        <v>484</v>
      </c>
      <c r="O19" s="123" t="s">
        <v>515</v>
      </c>
      <c r="P19" s="122">
        <v>148461</v>
      </c>
      <c r="Q19" s="123"/>
      <c r="R19" s="123"/>
      <c r="S19" s="122"/>
      <c r="T19" s="122"/>
      <c r="U19" s="122"/>
      <c r="V19" s="122"/>
      <c r="W19" s="124"/>
      <c r="X19" s="125"/>
      <c r="Y19" s="125"/>
    </row>
    <row r="20" spans="1:25" ht="165">
      <c r="A20" s="116">
        <v>15</v>
      </c>
      <c r="B20" s="128" t="s">
        <v>464</v>
      </c>
      <c r="C20" s="129" t="s">
        <v>465</v>
      </c>
      <c r="D20" s="142" t="s">
        <v>520</v>
      </c>
      <c r="E20" s="131" t="s">
        <v>521</v>
      </c>
      <c r="F20" s="127" t="s">
        <v>522</v>
      </c>
      <c r="G20" s="121">
        <f>(P20+S20+V20)*0.95</f>
        <v>1900000</v>
      </c>
      <c r="H20" s="121">
        <f>(P20+S20+V20)*0.05</f>
        <v>100000</v>
      </c>
      <c r="I20" s="121"/>
      <c r="J20" s="121"/>
      <c r="K20" s="121"/>
      <c r="L20" s="121"/>
      <c r="M20" s="122"/>
      <c r="N20" s="123"/>
      <c r="O20" s="123"/>
      <c r="P20" s="122"/>
      <c r="Q20" s="123" t="s">
        <v>469</v>
      </c>
      <c r="R20" s="123" t="s">
        <v>470</v>
      </c>
      <c r="S20" s="122">
        <v>1000000</v>
      </c>
      <c r="T20" s="123" t="s">
        <v>469</v>
      </c>
      <c r="U20" s="123" t="s">
        <v>470</v>
      </c>
      <c r="V20" s="122">
        <v>1000000</v>
      </c>
      <c r="W20" s="124" t="s">
        <v>471</v>
      </c>
      <c r="X20" s="125"/>
      <c r="Y20" s="125"/>
    </row>
    <row r="21" spans="1:25" ht="165">
      <c r="A21" s="116">
        <v>16</v>
      </c>
      <c r="B21" s="128" t="s">
        <v>464</v>
      </c>
      <c r="C21" s="129" t="s">
        <v>465</v>
      </c>
      <c r="D21" s="139" t="s">
        <v>523</v>
      </c>
      <c r="E21" s="131" t="s">
        <v>524</v>
      </c>
      <c r="F21" s="127" t="s">
        <v>525</v>
      </c>
      <c r="G21" s="121">
        <f>(P21+S21+V21)*0.95</f>
        <v>637925</v>
      </c>
      <c r="H21" s="121">
        <f>(P21+S21+V21)*0.05</f>
        <v>33575</v>
      </c>
      <c r="I21" s="121"/>
      <c r="J21" s="121"/>
      <c r="K21" s="121"/>
      <c r="L21" s="121"/>
      <c r="M21" s="122"/>
      <c r="N21" s="123"/>
      <c r="O21" s="123"/>
      <c r="P21" s="122"/>
      <c r="Q21" s="123" t="s">
        <v>469</v>
      </c>
      <c r="R21" s="123" t="s">
        <v>470</v>
      </c>
      <c r="S21" s="122">
        <v>671500</v>
      </c>
      <c r="T21" s="122"/>
      <c r="U21" s="122"/>
      <c r="V21" s="122"/>
      <c r="W21" s="124" t="s">
        <v>471</v>
      </c>
      <c r="X21" s="125"/>
      <c r="Y21" s="125"/>
    </row>
    <row r="22" spans="1:25" ht="165">
      <c r="A22" s="116">
        <v>17</v>
      </c>
      <c r="B22" s="128" t="s">
        <v>464</v>
      </c>
      <c r="C22" s="129" t="s">
        <v>465</v>
      </c>
      <c r="D22" s="139" t="s">
        <v>526</v>
      </c>
      <c r="E22" s="131" t="s">
        <v>527</v>
      </c>
      <c r="F22" s="127" t="s">
        <v>528</v>
      </c>
      <c r="G22" s="121">
        <f t="shared" ref="G22:G35" si="4">(P22+S22+V22)*0.95</f>
        <v>1425000</v>
      </c>
      <c r="H22" s="121">
        <f t="shared" ref="H22:H35" si="5">(P22+S22+V22)*0.05</f>
        <v>75000</v>
      </c>
      <c r="I22" s="121"/>
      <c r="J22" s="121"/>
      <c r="K22" s="121"/>
      <c r="L22" s="121"/>
      <c r="M22" s="122"/>
      <c r="N22" s="123"/>
      <c r="O22" s="123"/>
      <c r="P22" s="122"/>
      <c r="Q22" s="123" t="s">
        <v>469</v>
      </c>
      <c r="R22" s="123" t="s">
        <v>470</v>
      </c>
      <c r="S22" s="122">
        <v>1000000</v>
      </c>
      <c r="T22" s="123" t="s">
        <v>469</v>
      </c>
      <c r="U22" s="123" t="s">
        <v>470</v>
      </c>
      <c r="V22" s="122">
        <v>500000</v>
      </c>
      <c r="W22" s="124" t="s">
        <v>471</v>
      </c>
      <c r="X22" s="125"/>
      <c r="Y22" s="125"/>
    </row>
    <row r="23" spans="1:25" ht="165">
      <c r="A23" s="116">
        <v>18</v>
      </c>
      <c r="B23" s="128" t="s">
        <v>464</v>
      </c>
      <c r="C23" s="129" t="s">
        <v>465</v>
      </c>
      <c r="D23" s="139" t="s">
        <v>529</v>
      </c>
      <c r="E23" s="131" t="s">
        <v>530</v>
      </c>
      <c r="F23" s="127" t="s">
        <v>528</v>
      </c>
      <c r="G23" s="121">
        <f t="shared" si="4"/>
        <v>427500</v>
      </c>
      <c r="H23" s="121">
        <f t="shared" si="5"/>
        <v>22500</v>
      </c>
      <c r="I23" s="121"/>
      <c r="J23" s="121"/>
      <c r="K23" s="121"/>
      <c r="L23" s="121"/>
      <c r="M23" s="122"/>
      <c r="N23" s="123"/>
      <c r="O23" s="123"/>
      <c r="P23" s="122"/>
      <c r="Q23" s="123" t="s">
        <v>469</v>
      </c>
      <c r="R23" s="123" t="s">
        <v>470</v>
      </c>
      <c r="S23" s="122">
        <v>450000</v>
      </c>
      <c r="T23" s="122"/>
      <c r="U23" s="122"/>
      <c r="V23" s="122"/>
      <c r="W23" s="124" t="s">
        <v>471</v>
      </c>
      <c r="X23" s="125"/>
      <c r="Y23" s="125"/>
    </row>
    <row r="24" spans="1:25" ht="165">
      <c r="A24" s="116">
        <v>19</v>
      </c>
      <c r="B24" s="128" t="s">
        <v>464</v>
      </c>
      <c r="C24" s="129" t="s">
        <v>465</v>
      </c>
      <c r="D24" s="143" t="s">
        <v>531</v>
      </c>
      <c r="E24" s="131" t="s">
        <v>532</v>
      </c>
      <c r="F24" s="127" t="s">
        <v>533</v>
      </c>
      <c r="G24" s="121">
        <f t="shared" si="4"/>
        <v>285000</v>
      </c>
      <c r="H24" s="121">
        <f t="shared" si="5"/>
        <v>15000</v>
      </c>
      <c r="I24" s="121"/>
      <c r="J24" s="121"/>
      <c r="K24" s="121"/>
      <c r="L24" s="121"/>
      <c r="M24" s="122"/>
      <c r="N24" s="123"/>
      <c r="O24" s="123"/>
      <c r="P24" s="122"/>
      <c r="Q24" s="123" t="s">
        <v>469</v>
      </c>
      <c r="R24" s="123" t="s">
        <v>470</v>
      </c>
      <c r="S24" s="122">
        <v>300000</v>
      </c>
      <c r="T24" s="122"/>
      <c r="U24" s="122"/>
      <c r="V24" s="122"/>
      <c r="W24" s="124" t="s">
        <v>471</v>
      </c>
      <c r="X24" s="125"/>
      <c r="Y24" s="125"/>
    </row>
    <row r="25" spans="1:25" ht="165">
      <c r="A25" s="116">
        <v>20</v>
      </c>
      <c r="B25" s="128" t="s">
        <v>464</v>
      </c>
      <c r="C25" s="129" t="s">
        <v>465</v>
      </c>
      <c r="D25" s="139" t="s">
        <v>534</v>
      </c>
      <c r="E25" s="131" t="s">
        <v>535</v>
      </c>
      <c r="F25" s="127" t="s">
        <v>536</v>
      </c>
      <c r="G25" s="121">
        <f t="shared" si="4"/>
        <v>902500</v>
      </c>
      <c r="H25" s="121">
        <f t="shared" si="5"/>
        <v>47500</v>
      </c>
      <c r="I25" s="121"/>
      <c r="J25" s="121"/>
      <c r="K25" s="121"/>
      <c r="L25" s="121"/>
      <c r="M25" s="122"/>
      <c r="N25" s="123"/>
      <c r="O25" s="123"/>
      <c r="P25" s="122"/>
      <c r="Q25" s="123" t="s">
        <v>469</v>
      </c>
      <c r="R25" s="123" t="s">
        <v>470</v>
      </c>
      <c r="S25" s="122">
        <v>950000</v>
      </c>
      <c r="T25" s="122"/>
      <c r="U25" s="122"/>
      <c r="V25" s="122"/>
      <c r="W25" s="124" t="s">
        <v>471</v>
      </c>
      <c r="X25" s="125"/>
      <c r="Y25" s="125"/>
    </row>
    <row r="26" spans="1:25" ht="225">
      <c r="A26" s="116">
        <v>21</v>
      </c>
      <c r="B26" s="144" t="s">
        <v>537</v>
      </c>
      <c r="C26" s="145" t="s">
        <v>538</v>
      </c>
      <c r="D26" s="136" t="s">
        <v>539</v>
      </c>
      <c r="E26" s="131" t="s">
        <v>540</v>
      </c>
      <c r="F26" s="127" t="s">
        <v>541</v>
      </c>
      <c r="G26" s="121">
        <f t="shared" si="4"/>
        <v>2147000</v>
      </c>
      <c r="H26" s="121">
        <f t="shared" si="5"/>
        <v>113000</v>
      </c>
      <c r="I26" s="121"/>
      <c r="J26" s="121"/>
      <c r="K26" s="121"/>
      <c r="L26" s="121"/>
      <c r="M26" s="122"/>
      <c r="N26" s="123"/>
      <c r="O26" s="123"/>
      <c r="P26" s="122"/>
      <c r="Q26" s="123" t="s">
        <v>475</v>
      </c>
      <c r="R26" s="123" t="s">
        <v>515</v>
      </c>
      <c r="S26" s="122">
        <v>1130000</v>
      </c>
      <c r="T26" s="123" t="s">
        <v>475</v>
      </c>
      <c r="U26" s="123" t="s">
        <v>515</v>
      </c>
      <c r="V26" s="122">
        <v>1130000</v>
      </c>
      <c r="W26" s="124" t="s">
        <v>471</v>
      </c>
      <c r="X26" s="125"/>
      <c r="Y26" s="125"/>
    </row>
    <row r="27" spans="1:25" ht="165">
      <c r="A27" s="116">
        <v>22</v>
      </c>
      <c r="B27" s="128" t="s">
        <v>464</v>
      </c>
      <c r="C27" s="129" t="s">
        <v>465</v>
      </c>
      <c r="D27" s="146" t="s">
        <v>542</v>
      </c>
      <c r="E27" s="131" t="s">
        <v>543</v>
      </c>
      <c r="F27" s="127" t="s">
        <v>544</v>
      </c>
      <c r="G27" s="121">
        <f t="shared" si="4"/>
        <v>902500</v>
      </c>
      <c r="H27" s="121">
        <f t="shared" si="5"/>
        <v>47500</v>
      </c>
      <c r="I27" s="121"/>
      <c r="J27" s="121"/>
      <c r="K27" s="121"/>
      <c r="L27" s="121"/>
      <c r="M27" s="122"/>
      <c r="N27" s="123"/>
      <c r="O27" s="123"/>
      <c r="P27" s="122"/>
      <c r="Q27" s="123"/>
      <c r="R27" s="123"/>
      <c r="S27" s="122"/>
      <c r="T27" s="123" t="s">
        <v>469</v>
      </c>
      <c r="U27" s="123" t="s">
        <v>470</v>
      </c>
      <c r="V27" s="122">
        <v>950000</v>
      </c>
      <c r="W27" s="124" t="s">
        <v>471</v>
      </c>
      <c r="X27" s="125"/>
      <c r="Y27" s="125"/>
    </row>
    <row r="28" spans="1:25" ht="165">
      <c r="A28" s="116">
        <v>23</v>
      </c>
      <c r="B28" s="128" t="s">
        <v>464</v>
      </c>
      <c r="C28" s="129" t="s">
        <v>465</v>
      </c>
      <c r="D28" s="146" t="s">
        <v>545</v>
      </c>
      <c r="E28" s="131" t="s">
        <v>546</v>
      </c>
      <c r="F28" s="127" t="s">
        <v>547</v>
      </c>
      <c r="G28" s="121">
        <f t="shared" si="4"/>
        <v>418000</v>
      </c>
      <c r="H28" s="121">
        <f t="shared" si="5"/>
        <v>22000</v>
      </c>
      <c r="I28" s="121"/>
      <c r="J28" s="121"/>
      <c r="K28" s="121"/>
      <c r="L28" s="121"/>
      <c r="M28" s="122"/>
      <c r="N28" s="123"/>
      <c r="O28" s="123"/>
      <c r="P28" s="122"/>
      <c r="Q28" s="123"/>
      <c r="R28" s="123"/>
      <c r="S28" s="122"/>
      <c r="T28" s="123" t="s">
        <v>469</v>
      </c>
      <c r="U28" s="123" t="s">
        <v>470</v>
      </c>
      <c r="V28" s="122">
        <v>440000</v>
      </c>
      <c r="W28" s="124" t="s">
        <v>471</v>
      </c>
      <c r="X28" s="125"/>
      <c r="Y28" s="125"/>
    </row>
    <row r="29" spans="1:25" ht="165">
      <c r="A29" s="116">
        <v>24</v>
      </c>
      <c r="B29" s="128" t="s">
        <v>464</v>
      </c>
      <c r="C29" s="129" t="s">
        <v>465</v>
      </c>
      <c r="D29" s="147" t="s">
        <v>548</v>
      </c>
      <c r="E29" s="131" t="s">
        <v>549</v>
      </c>
      <c r="F29" s="127" t="s">
        <v>468</v>
      </c>
      <c r="G29" s="121">
        <f t="shared" si="4"/>
        <v>1900000</v>
      </c>
      <c r="H29" s="121">
        <f t="shared" si="5"/>
        <v>100000</v>
      </c>
      <c r="I29" s="121"/>
      <c r="J29" s="121"/>
      <c r="K29" s="121"/>
      <c r="L29" s="121"/>
      <c r="M29" s="122"/>
      <c r="N29" s="123"/>
      <c r="O29" s="123"/>
      <c r="P29" s="122"/>
      <c r="Q29" s="123"/>
      <c r="R29" s="123"/>
      <c r="S29" s="122"/>
      <c r="T29" s="123" t="s">
        <v>469</v>
      </c>
      <c r="U29" s="123" t="s">
        <v>505</v>
      </c>
      <c r="V29" s="122">
        <v>2000000</v>
      </c>
      <c r="W29" s="124" t="s">
        <v>471</v>
      </c>
      <c r="X29" s="125"/>
      <c r="Y29" s="125"/>
    </row>
    <row r="30" spans="1:25" ht="165">
      <c r="A30" s="116">
        <v>25</v>
      </c>
      <c r="B30" s="128" t="s">
        <v>464</v>
      </c>
      <c r="C30" s="129" t="s">
        <v>465</v>
      </c>
      <c r="D30" s="148" t="s">
        <v>550</v>
      </c>
      <c r="E30" s="131" t="s">
        <v>551</v>
      </c>
      <c r="F30" s="131" t="s">
        <v>552</v>
      </c>
      <c r="G30" s="121">
        <f t="shared" si="4"/>
        <v>1926698.7999999998</v>
      </c>
      <c r="H30" s="121">
        <f t="shared" si="5"/>
        <v>101405.20000000001</v>
      </c>
      <c r="I30" s="121"/>
      <c r="J30" s="121"/>
      <c r="K30" s="121"/>
      <c r="L30" s="121"/>
      <c r="M30" s="122"/>
      <c r="N30" s="123"/>
      <c r="O30" s="123"/>
      <c r="P30" s="122"/>
      <c r="Q30" s="123" t="s">
        <v>469</v>
      </c>
      <c r="R30" s="123" t="s">
        <v>515</v>
      </c>
      <c r="S30" s="122">
        <v>1389439</v>
      </c>
      <c r="T30" s="123" t="s">
        <v>483</v>
      </c>
      <c r="U30" s="123" t="s">
        <v>501</v>
      </c>
      <c r="V30" s="122">
        <v>638665</v>
      </c>
      <c r="W30" s="124" t="s">
        <v>471</v>
      </c>
      <c r="X30" s="125"/>
      <c r="Y30" s="125"/>
    </row>
    <row r="31" spans="1:25" ht="204.75">
      <c r="A31" s="116">
        <v>26</v>
      </c>
      <c r="B31" s="144" t="s">
        <v>537</v>
      </c>
      <c r="C31" s="149" t="s">
        <v>553</v>
      </c>
      <c r="D31" s="139" t="s">
        <v>554</v>
      </c>
      <c r="E31" s="131" t="s">
        <v>555</v>
      </c>
      <c r="F31" s="127" t="s">
        <v>519</v>
      </c>
      <c r="G31" s="121">
        <f t="shared" si="4"/>
        <v>427500</v>
      </c>
      <c r="H31" s="121">
        <f t="shared" si="5"/>
        <v>22500</v>
      </c>
      <c r="I31" s="121"/>
      <c r="J31" s="121"/>
      <c r="K31" s="121"/>
      <c r="L31" s="121"/>
      <c r="M31" s="122"/>
      <c r="N31" s="123" t="s">
        <v>475</v>
      </c>
      <c r="O31" s="123" t="s">
        <v>556</v>
      </c>
      <c r="P31" s="122">
        <v>450000</v>
      </c>
      <c r="Q31" s="123"/>
      <c r="R31" s="123"/>
      <c r="S31" s="122"/>
      <c r="T31" s="123"/>
      <c r="U31" s="123"/>
      <c r="V31" s="122"/>
      <c r="W31" s="124" t="s">
        <v>471</v>
      </c>
      <c r="X31" s="125"/>
      <c r="Y31" s="125"/>
    </row>
    <row r="32" spans="1:25" ht="204.75">
      <c r="A32" s="116">
        <v>27</v>
      </c>
      <c r="B32" s="144" t="s">
        <v>537</v>
      </c>
      <c r="C32" s="149" t="s">
        <v>553</v>
      </c>
      <c r="D32" s="139" t="s">
        <v>557</v>
      </c>
      <c r="E32" s="131" t="s">
        <v>555</v>
      </c>
      <c r="F32" s="127" t="s">
        <v>558</v>
      </c>
      <c r="G32" s="121">
        <f t="shared" si="4"/>
        <v>427500</v>
      </c>
      <c r="H32" s="121">
        <f t="shared" si="5"/>
        <v>22500</v>
      </c>
      <c r="I32" s="121"/>
      <c r="J32" s="121"/>
      <c r="K32" s="121"/>
      <c r="L32" s="121"/>
      <c r="M32" s="122"/>
      <c r="N32" s="123" t="s">
        <v>475</v>
      </c>
      <c r="O32" s="123" t="s">
        <v>556</v>
      </c>
      <c r="P32" s="122">
        <v>450000</v>
      </c>
      <c r="Q32" s="123"/>
      <c r="R32" s="123"/>
      <c r="S32" s="122"/>
      <c r="T32" s="123"/>
      <c r="U32" s="123"/>
      <c r="V32" s="122"/>
      <c r="W32" s="124"/>
      <c r="X32" s="125"/>
      <c r="Y32" s="125"/>
    </row>
    <row r="33" spans="1:25" ht="204.75">
      <c r="A33" s="116">
        <v>28</v>
      </c>
      <c r="B33" s="144" t="s">
        <v>537</v>
      </c>
      <c r="C33" s="149" t="s">
        <v>553</v>
      </c>
      <c r="D33" s="139" t="s">
        <v>559</v>
      </c>
      <c r="E33" s="131" t="s">
        <v>560</v>
      </c>
      <c r="F33" s="127" t="s">
        <v>561</v>
      </c>
      <c r="G33" s="121">
        <f t="shared" si="4"/>
        <v>317300</v>
      </c>
      <c r="H33" s="121">
        <f t="shared" si="5"/>
        <v>16700</v>
      </c>
      <c r="I33" s="121"/>
      <c r="J33" s="121"/>
      <c r="K33" s="121"/>
      <c r="L33" s="121"/>
      <c r="M33" s="122"/>
      <c r="N33" s="123" t="s">
        <v>475</v>
      </c>
      <c r="O33" s="123" t="s">
        <v>556</v>
      </c>
      <c r="P33" s="122">
        <v>334000</v>
      </c>
      <c r="Q33" s="123"/>
      <c r="R33" s="123"/>
      <c r="S33" s="122"/>
      <c r="T33" s="123"/>
      <c r="U33" s="123"/>
      <c r="V33" s="122"/>
      <c r="W33" s="124"/>
      <c r="X33" s="125"/>
      <c r="Y33" s="125"/>
    </row>
    <row r="34" spans="1:25" s="153" customFormat="1" ht="204.75">
      <c r="A34" s="116">
        <v>29</v>
      </c>
      <c r="B34" s="144" t="s">
        <v>537</v>
      </c>
      <c r="C34" s="149" t="s">
        <v>553</v>
      </c>
      <c r="D34" s="139" t="s">
        <v>562</v>
      </c>
      <c r="E34" s="131" t="s">
        <v>560</v>
      </c>
      <c r="F34" s="127" t="s">
        <v>563</v>
      </c>
      <c r="G34" s="121">
        <f t="shared" si="4"/>
        <v>317300</v>
      </c>
      <c r="H34" s="121">
        <f t="shared" si="5"/>
        <v>16700</v>
      </c>
      <c r="I34" s="121"/>
      <c r="J34" s="121"/>
      <c r="K34" s="121"/>
      <c r="L34" s="121"/>
      <c r="M34" s="150"/>
      <c r="N34" s="123" t="s">
        <v>475</v>
      </c>
      <c r="O34" s="123" t="s">
        <v>556</v>
      </c>
      <c r="P34" s="151">
        <v>334000</v>
      </c>
      <c r="Q34" s="123"/>
      <c r="R34" s="123"/>
      <c r="S34" s="152"/>
      <c r="T34" s="152"/>
      <c r="U34" s="152"/>
      <c r="V34" s="152"/>
      <c r="W34" s="124"/>
      <c r="X34" s="125"/>
      <c r="Y34" s="125"/>
    </row>
    <row r="35" spans="1:25" s="153" customFormat="1" ht="204.75">
      <c r="A35" s="116">
        <v>30</v>
      </c>
      <c r="B35" s="144" t="s">
        <v>537</v>
      </c>
      <c r="C35" s="149" t="s">
        <v>553</v>
      </c>
      <c r="D35" s="139" t="s">
        <v>564</v>
      </c>
      <c r="E35" s="131" t="s">
        <v>560</v>
      </c>
      <c r="F35" s="127" t="s">
        <v>565</v>
      </c>
      <c r="G35" s="121">
        <f t="shared" si="4"/>
        <v>317300</v>
      </c>
      <c r="H35" s="121">
        <f t="shared" si="5"/>
        <v>16700</v>
      </c>
      <c r="I35" s="121"/>
      <c r="J35" s="121"/>
      <c r="K35" s="121"/>
      <c r="L35" s="121"/>
      <c r="M35" s="150"/>
      <c r="N35" s="123" t="s">
        <v>475</v>
      </c>
      <c r="O35" s="123" t="s">
        <v>556</v>
      </c>
      <c r="P35" s="151">
        <v>334000</v>
      </c>
      <c r="Q35" s="154"/>
      <c r="R35" s="154"/>
      <c r="S35" s="152"/>
      <c r="T35" s="152"/>
      <c r="U35" s="152"/>
      <c r="V35" s="152"/>
      <c r="W35" s="124"/>
      <c r="X35" s="125"/>
      <c r="Y35" s="125"/>
    </row>
    <row r="36" spans="1:25">
      <c r="A36" s="155"/>
      <c r="B36" s="1457"/>
      <c r="C36" s="1458"/>
      <c r="D36" s="1458"/>
      <c r="E36" s="1458"/>
      <c r="F36" s="1459"/>
      <c r="G36" s="133"/>
      <c r="H36" s="156"/>
      <c r="I36" s="133"/>
      <c r="J36" s="133"/>
      <c r="K36" s="133"/>
      <c r="L36" s="133"/>
      <c r="M36" s="157"/>
      <c r="N36" s="133"/>
      <c r="O36" s="133"/>
      <c r="P36" s="151"/>
      <c r="Q36" s="154"/>
      <c r="R36" s="154"/>
      <c r="S36" s="152"/>
      <c r="T36" s="152"/>
      <c r="U36" s="152"/>
      <c r="V36" s="152"/>
      <c r="W36" s="158"/>
      <c r="X36" s="159"/>
      <c r="Y36" s="159"/>
    </row>
    <row r="37" spans="1:25" s="168" customFormat="1" ht="18.75">
      <c r="A37" s="160" t="s">
        <v>566</v>
      </c>
      <c r="B37" s="1464" t="s">
        <v>98</v>
      </c>
      <c r="C37" s="1465"/>
      <c r="D37" s="1465"/>
      <c r="E37" s="1465"/>
      <c r="F37" s="1451"/>
      <c r="G37" s="161">
        <f>SUM(G6:G36)</f>
        <v>23384737.349999998</v>
      </c>
      <c r="H37" s="161">
        <f>SUM(H6:H36)</f>
        <v>1230775.6500000001</v>
      </c>
      <c r="I37" s="160"/>
      <c r="J37" s="160"/>
      <c r="K37" s="160"/>
      <c r="L37" s="160"/>
      <c r="M37" s="162">
        <f>SUM(M6:M36)</f>
        <v>3005077</v>
      </c>
      <c r="N37" s="161"/>
      <c r="O37" s="161"/>
      <c r="P37" s="163">
        <f>SUM(P6:P35)</f>
        <v>6021111</v>
      </c>
      <c r="Q37" s="164"/>
      <c r="R37" s="164"/>
      <c r="S37" s="165">
        <f>SUM(S6:S35)</f>
        <v>8930660</v>
      </c>
      <c r="T37" s="165"/>
      <c r="U37" s="165"/>
      <c r="V37" s="165">
        <f>SUM(V6:V35)</f>
        <v>6658665</v>
      </c>
      <c r="W37" s="166"/>
      <c r="X37" s="167">
        <f>G37-M37-P37-S37</f>
        <v>5427889.3499999978</v>
      </c>
      <c r="Y37" s="166"/>
    </row>
    <row r="38" spans="1:25" s="168" customFormat="1" ht="18.75">
      <c r="A38" s="169"/>
      <c r="B38" s="170"/>
      <c r="C38" s="170"/>
      <c r="D38" s="170"/>
      <c r="E38" s="170"/>
      <c r="F38" s="170"/>
      <c r="G38" s="171"/>
      <c r="H38" s="171"/>
      <c r="I38" s="169"/>
      <c r="J38" s="169"/>
      <c r="K38" s="169"/>
      <c r="L38" s="169"/>
      <c r="M38" s="172"/>
      <c r="N38" s="171"/>
      <c r="O38" s="171"/>
      <c r="P38" s="173"/>
      <c r="Q38" s="174"/>
      <c r="R38" s="174"/>
      <c r="S38" s="175"/>
      <c r="T38" s="175"/>
      <c r="U38" s="175"/>
      <c r="V38" s="175"/>
      <c r="W38" s="176"/>
      <c r="X38" s="177"/>
      <c r="Y38" s="176"/>
    </row>
    <row r="39" spans="1:25" s="168" customFormat="1" ht="18.75">
      <c r="A39" s="169"/>
      <c r="B39" s="170"/>
      <c r="C39" s="170"/>
      <c r="D39" s="170"/>
      <c r="E39" s="1447" t="s">
        <v>567</v>
      </c>
      <c r="F39" s="1447"/>
      <c r="G39" s="1447"/>
      <c r="H39" s="1447"/>
      <c r="I39" s="1447"/>
      <c r="J39" s="169"/>
      <c r="K39" s="169"/>
      <c r="L39" s="169"/>
      <c r="M39" s="172"/>
      <c r="N39" s="171"/>
      <c r="O39" s="171"/>
      <c r="P39" s="173">
        <v>155795</v>
      </c>
      <c r="Q39" s="174"/>
      <c r="R39" s="174"/>
      <c r="S39" s="175"/>
      <c r="T39" s="175"/>
      <c r="U39" s="175"/>
      <c r="V39" s="175"/>
      <c r="W39" s="176"/>
      <c r="X39" s="177"/>
      <c r="Y39" s="176"/>
    </row>
    <row r="41" spans="1:25" s="179" customFormat="1" ht="18.75">
      <c r="A41" s="178"/>
      <c r="B41" s="1448" t="s">
        <v>568</v>
      </c>
      <c r="C41" s="1449"/>
      <c r="D41" s="1450"/>
      <c r="E41" s="1449"/>
      <c r="F41" s="1449"/>
      <c r="G41" s="1449"/>
      <c r="H41" s="1449"/>
      <c r="I41" s="1449"/>
      <c r="J41" s="1449"/>
      <c r="K41" s="1449"/>
      <c r="L41" s="1449"/>
      <c r="M41" s="1449"/>
      <c r="N41" s="1449"/>
      <c r="O41" s="1449"/>
      <c r="P41" s="1449"/>
      <c r="Q41" s="1449"/>
      <c r="R41" s="1449"/>
      <c r="S41" s="1449"/>
      <c r="T41" s="1449"/>
      <c r="U41" s="1449"/>
      <c r="V41" s="1449"/>
      <c r="W41" s="1449"/>
      <c r="X41" s="1449"/>
      <c r="Y41" s="1449"/>
    </row>
    <row r="42" spans="1:25" ht="165">
      <c r="A42" s="180">
        <v>1</v>
      </c>
      <c r="B42" s="128" t="s">
        <v>464</v>
      </c>
      <c r="C42" s="129" t="s">
        <v>465</v>
      </c>
      <c r="D42" s="181" t="s">
        <v>569</v>
      </c>
      <c r="E42" s="182" t="s">
        <v>570</v>
      </c>
      <c r="F42" s="132" t="s">
        <v>468</v>
      </c>
      <c r="G42" s="133">
        <f>P42*0.95</f>
        <v>42750</v>
      </c>
      <c r="H42" s="133">
        <f>P42*0.05</f>
        <v>2250</v>
      </c>
      <c r="I42" s="134"/>
      <c r="J42" s="134"/>
      <c r="K42" s="121"/>
      <c r="L42" s="121"/>
      <c r="M42" s="135"/>
      <c r="N42" s="183" t="s">
        <v>475</v>
      </c>
      <c r="O42" s="183" t="s">
        <v>515</v>
      </c>
      <c r="P42" s="184">
        <v>45000</v>
      </c>
      <c r="Q42" s="183"/>
      <c r="R42" s="183"/>
      <c r="S42" s="134"/>
      <c r="T42" s="134"/>
      <c r="U42" s="134"/>
      <c r="V42" s="134"/>
      <c r="W42" s="124" t="s">
        <v>471</v>
      </c>
      <c r="X42" s="134"/>
      <c r="Y42" s="134"/>
    </row>
    <row r="43" spans="1:25" ht="165">
      <c r="A43" s="180">
        <v>2</v>
      </c>
      <c r="B43" s="128" t="s">
        <v>464</v>
      </c>
      <c r="C43" s="129" t="s">
        <v>465</v>
      </c>
      <c r="D43" s="181" t="s">
        <v>571</v>
      </c>
      <c r="E43" s="182" t="s">
        <v>572</v>
      </c>
      <c r="F43" s="132" t="s">
        <v>547</v>
      </c>
      <c r="G43" s="133">
        <f t="shared" ref="G43:G44" si="6">P43*0.95</f>
        <v>43320</v>
      </c>
      <c r="H43" s="133">
        <f t="shared" ref="H43:H44" si="7">P43*0.05</f>
        <v>2280</v>
      </c>
      <c r="I43" s="133"/>
      <c r="J43" s="133"/>
      <c r="K43" s="121"/>
      <c r="L43" s="121"/>
      <c r="M43" s="135"/>
      <c r="N43" s="154" t="s">
        <v>475</v>
      </c>
      <c r="O43" s="154" t="s">
        <v>515</v>
      </c>
      <c r="P43" s="184">
        <v>45600</v>
      </c>
      <c r="Q43" s="154"/>
      <c r="R43" s="154"/>
      <c r="S43" s="135"/>
      <c r="T43" s="135"/>
      <c r="U43" s="135"/>
      <c r="V43" s="135"/>
      <c r="W43" s="124" t="s">
        <v>471</v>
      </c>
      <c r="X43" s="125"/>
      <c r="Y43" s="125"/>
    </row>
    <row r="44" spans="1:25" ht="165">
      <c r="A44" s="180">
        <v>3</v>
      </c>
      <c r="B44" s="128" t="s">
        <v>464</v>
      </c>
      <c r="C44" s="129" t="s">
        <v>465</v>
      </c>
      <c r="D44" s="181" t="s">
        <v>573</v>
      </c>
      <c r="E44" s="182" t="s">
        <v>574</v>
      </c>
      <c r="F44" s="132" t="s">
        <v>575</v>
      </c>
      <c r="G44" s="133">
        <f t="shared" si="6"/>
        <v>28500</v>
      </c>
      <c r="H44" s="133">
        <f t="shared" si="7"/>
        <v>1500</v>
      </c>
      <c r="I44" s="133"/>
      <c r="J44" s="133"/>
      <c r="K44" s="121"/>
      <c r="L44" s="121"/>
      <c r="M44" s="135"/>
      <c r="N44" s="154" t="s">
        <v>475</v>
      </c>
      <c r="O44" s="154" t="s">
        <v>515</v>
      </c>
      <c r="P44" s="184">
        <v>30000</v>
      </c>
      <c r="Q44" s="154"/>
      <c r="R44" s="154"/>
      <c r="S44" s="135"/>
      <c r="T44" s="135"/>
      <c r="U44" s="135"/>
      <c r="V44" s="135"/>
      <c r="W44" s="124" t="s">
        <v>471</v>
      </c>
      <c r="X44" s="159"/>
      <c r="Y44" s="159"/>
    </row>
    <row r="45" spans="1:25">
      <c r="A45" s="180"/>
      <c r="B45" s="185"/>
      <c r="C45" s="145"/>
      <c r="D45" s="186"/>
      <c r="E45" s="131"/>
      <c r="F45" s="132"/>
      <c r="G45" s="133"/>
      <c r="H45" s="133"/>
      <c r="I45" s="133"/>
      <c r="J45" s="133"/>
      <c r="K45" s="121"/>
      <c r="L45" s="121"/>
      <c r="M45" s="135"/>
      <c r="N45" s="133"/>
      <c r="O45" s="133"/>
      <c r="P45" s="184"/>
      <c r="Q45" s="154"/>
      <c r="R45" s="154"/>
      <c r="S45" s="135"/>
      <c r="T45" s="135"/>
      <c r="U45" s="135"/>
      <c r="V45" s="135"/>
      <c r="W45" s="124"/>
      <c r="X45" s="159"/>
      <c r="Y45" s="159"/>
    </row>
    <row r="46" spans="1:25">
      <c r="A46" s="180"/>
      <c r="B46" s="185"/>
      <c r="C46" s="145"/>
      <c r="D46" s="137"/>
      <c r="E46" s="131"/>
      <c r="F46" s="187"/>
      <c r="G46" s="133"/>
      <c r="H46" s="133"/>
      <c r="I46" s="133"/>
      <c r="J46" s="133"/>
      <c r="K46" s="121"/>
      <c r="L46" s="121"/>
      <c r="M46" s="135"/>
      <c r="N46" s="133"/>
      <c r="O46" s="133"/>
      <c r="P46" s="184"/>
      <c r="Q46" s="154"/>
      <c r="R46" s="154"/>
      <c r="S46" s="135"/>
      <c r="T46" s="135"/>
      <c r="U46" s="135"/>
      <c r="V46" s="135"/>
      <c r="W46" s="124"/>
      <c r="X46" s="159"/>
      <c r="Y46" s="159"/>
    </row>
    <row r="47" spans="1:25" ht="18.75">
      <c r="A47" s="180"/>
      <c r="B47" s="1451" t="s">
        <v>98</v>
      </c>
      <c r="C47" s="1452"/>
      <c r="D47" s="1452"/>
      <c r="E47" s="1452"/>
      <c r="F47" s="1452"/>
      <c r="G47" s="133">
        <f>SUM(G42:G46)</f>
        <v>114570</v>
      </c>
      <c r="H47" s="133">
        <f>SUM(H42:H46)</f>
        <v>6030</v>
      </c>
      <c r="I47" s="133">
        <f t="shared" ref="I47:S47" si="8">SUM(I43:I45)</f>
        <v>0</v>
      </c>
      <c r="J47" s="133">
        <f t="shared" si="8"/>
        <v>0</v>
      </c>
      <c r="K47" s="133">
        <f t="shared" si="8"/>
        <v>0</v>
      </c>
      <c r="L47" s="133">
        <f t="shared" si="8"/>
        <v>0</v>
      </c>
      <c r="M47" s="133">
        <f>SUM(M42:M46)</f>
        <v>0</v>
      </c>
      <c r="N47" s="133">
        <f t="shared" si="8"/>
        <v>0</v>
      </c>
      <c r="O47" s="133">
        <f t="shared" si="8"/>
        <v>0</v>
      </c>
      <c r="P47" s="133">
        <f>SUM(P42:P45)</f>
        <v>120600</v>
      </c>
      <c r="Q47" s="154">
        <f t="shared" si="8"/>
        <v>0</v>
      </c>
      <c r="R47" s="154"/>
      <c r="S47" s="133">
        <f t="shared" si="8"/>
        <v>0</v>
      </c>
      <c r="T47" s="133"/>
      <c r="U47" s="133"/>
      <c r="V47" s="133"/>
      <c r="W47" s="158"/>
      <c r="X47" s="159"/>
      <c r="Y47" s="159"/>
    </row>
    <row r="49" spans="1:25" s="179" customFormat="1" ht="18.75">
      <c r="A49" s="178"/>
      <c r="B49" s="1448" t="s">
        <v>576</v>
      </c>
      <c r="C49" s="1449"/>
      <c r="D49" s="1450"/>
      <c r="E49" s="1449"/>
      <c r="F49" s="1449"/>
      <c r="G49" s="1449"/>
      <c r="H49" s="1449"/>
      <c r="I49" s="1449"/>
      <c r="J49" s="1449"/>
      <c r="K49" s="1449"/>
      <c r="L49" s="1449"/>
      <c r="M49" s="1449"/>
      <c r="N49" s="1449"/>
      <c r="O49" s="1449"/>
      <c r="P49" s="1449"/>
      <c r="Q49" s="1449"/>
      <c r="R49" s="1449"/>
      <c r="S49" s="1449"/>
      <c r="T49" s="1449"/>
      <c r="U49" s="1449"/>
      <c r="V49" s="1449"/>
      <c r="W49" s="1449"/>
      <c r="X49" s="1449"/>
      <c r="Y49" s="1449"/>
    </row>
    <row r="50" spans="1:25" ht="105">
      <c r="A50" s="180">
        <v>1</v>
      </c>
      <c r="B50" s="128" t="s">
        <v>192</v>
      </c>
      <c r="C50" s="129" t="s">
        <v>516</v>
      </c>
      <c r="D50" s="181" t="s">
        <v>577</v>
      </c>
      <c r="E50" s="182" t="s">
        <v>578</v>
      </c>
      <c r="F50" s="132" t="s">
        <v>579</v>
      </c>
      <c r="G50" s="133">
        <f>P50</f>
        <v>37497</v>
      </c>
      <c r="H50" s="133"/>
      <c r="I50" s="134"/>
      <c r="J50" s="134"/>
      <c r="K50" s="121"/>
      <c r="L50" s="121"/>
      <c r="M50" s="135"/>
      <c r="N50" s="183" t="s">
        <v>475</v>
      </c>
      <c r="O50" s="183" t="s">
        <v>515</v>
      </c>
      <c r="P50" s="184">
        <v>37497</v>
      </c>
      <c r="Q50" s="183"/>
      <c r="R50" s="183"/>
      <c r="S50" s="134"/>
      <c r="T50" s="134"/>
      <c r="U50" s="134"/>
      <c r="V50" s="134"/>
      <c r="W50" s="124" t="s">
        <v>471</v>
      </c>
      <c r="X50" s="134"/>
      <c r="Y50" s="134"/>
    </row>
    <row r="51" spans="1:25" ht="105">
      <c r="A51" s="180">
        <v>2</v>
      </c>
      <c r="B51" s="128" t="s">
        <v>192</v>
      </c>
      <c r="C51" s="129" t="s">
        <v>516</v>
      </c>
      <c r="D51" s="181" t="s">
        <v>580</v>
      </c>
      <c r="E51" s="182" t="s">
        <v>578</v>
      </c>
      <c r="F51" s="132" t="s">
        <v>581</v>
      </c>
      <c r="G51" s="133">
        <f t="shared" ref="G51:G53" si="9">P51</f>
        <v>0</v>
      </c>
      <c r="H51" s="133"/>
      <c r="I51" s="133"/>
      <c r="J51" s="133"/>
      <c r="K51" s="121"/>
      <c r="L51" s="121"/>
      <c r="M51" s="135"/>
      <c r="N51" s="154"/>
      <c r="O51" s="154"/>
      <c r="P51" s="184"/>
      <c r="Q51" s="154" t="s">
        <v>475</v>
      </c>
      <c r="R51" s="154" t="s">
        <v>515</v>
      </c>
      <c r="S51" s="184">
        <v>30000</v>
      </c>
      <c r="T51" s="135"/>
      <c r="U51" s="135"/>
      <c r="V51" s="135"/>
      <c r="W51" s="124" t="s">
        <v>471</v>
      </c>
      <c r="X51" s="125"/>
      <c r="Y51" s="125"/>
    </row>
    <row r="52" spans="1:25" ht="105">
      <c r="A52" s="180">
        <v>3</v>
      </c>
      <c r="B52" s="128" t="s">
        <v>192</v>
      </c>
      <c r="C52" s="129" t="s">
        <v>516</v>
      </c>
      <c r="D52" s="181" t="s">
        <v>582</v>
      </c>
      <c r="E52" s="182" t="s">
        <v>578</v>
      </c>
      <c r="F52" s="132" t="s">
        <v>565</v>
      </c>
      <c r="G52" s="133">
        <f t="shared" si="9"/>
        <v>11308</v>
      </c>
      <c r="H52" s="133"/>
      <c r="I52" s="133"/>
      <c r="J52" s="133" t="s">
        <v>123</v>
      </c>
      <c r="K52" s="121"/>
      <c r="L52" s="121"/>
      <c r="M52" s="135"/>
      <c r="N52" s="154" t="s">
        <v>475</v>
      </c>
      <c r="O52" s="154" t="s">
        <v>515</v>
      </c>
      <c r="P52" s="184">
        <v>11308</v>
      </c>
      <c r="Q52" s="154"/>
      <c r="R52" s="154"/>
      <c r="S52" s="135"/>
      <c r="T52" s="135"/>
      <c r="U52" s="135"/>
      <c r="V52" s="135"/>
      <c r="W52" s="124" t="s">
        <v>471</v>
      </c>
      <c r="X52" s="159"/>
      <c r="Y52" s="159"/>
    </row>
    <row r="53" spans="1:25" ht="105">
      <c r="A53" s="180">
        <v>4</v>
      </c>
      <c r="B53" s="128" t="s">
        <v>192</v>
      </c>
      <c r="C53" s="129" t="s">
        <v>516</v>
      </c>
      <c r="D53" s="181" t="s">
        <v>583</v>
      </c>
      <c r="E53" s="182" t="s">
        <v>578</v>
      </c>
      <c r="F53" s="132" t="s">
        <v>584</v>
      </c>
      <c r="G53" s="133">
        <f t="shared" si="9"/>
        <v>16174</v>
      </c>
      <c r="H53" s="133"/>
      <c r="I53" s="133"/>
      <c r="J53" s="133"/>
      <c r="K53" s="121"/>
      <c r="L53" s="121"/>
      <c r="M53" s="135"/>
      <c r="N53" s="133"/>
      <c r="O53" s="133"/>
      <c r="P53" s="184">
        <v>16174</v>
      </c>
      <c r="Q53" s="154"/>
      <c r="R53" s="154"/>
      <c r="S53" s="135"/>
      <c r="T53" s="135"/>
      <c r="U53" s="135"/>
      <c r="V53" s="135"/>
      <c r="W53" s="124" t="s">
        <v>471</v>
      </c>
      <c r="X53" s="159"/>
      <c r="Y53" s="159"/>
    </row>
    <row r="54" spans="1:25">
      <c r="A54" s="180"/>
      <c r="B54" s="185"/>
      <c r="C54" s="145"/>
      <c r="D54" s="137"/>
      <c r="E54" s="131"/>
      <c r="F54" s="187"/>
      <c r="G54" s="133"/>
      <c r="H54" s="133"/>
      <c r="I54" s="133"/>
      <c r="J54" s="133"/>
      <c r="K54" s="121"/>
      <c r="L54" s="121"/>
      <c r="M54" s="135"/>
      <c r="N54" s="133"/>
      <c r="O54" s="133"/>
      <c r="P54" s="184"/>
      <c r="Q54" s="154"/>
      <c r="R54" s="154"/>
      <c r="S54" s="135"/>
      <c r="T54" s="135"/>
      <c r="U54" s="135"/>
      <c r="V54" s="135"/>
      <c r="W54" s="124"/>
      <c r="X54" s="159"/>
      <c r="Y54" s="159"/>
    </row>
    <row r="55" spans="1:25" ht="18.75">
      <c r="A55" s="180"/>
      <c r="B55" s="1451" t="s">
        <v>98</v>
      </c>
      <c r="C55" s="1452"/>
      <c r="D55" s="1452"/>
      <c r="E55" s="1452"/>
      <c r="F55" s="1452"/>
      <c r="G55" s="133">
        <f>SUM(G50:G54)</f>
        <v>64979</v>
      </c>
      <c r="H55" s="133">
        <f>SUM(H50:H54)</f>
        <v>0</v>
      </c>
      <c r="I55" s="133">
        <f t="shared" ref="I55:L55" si="10">SUM(I51:I53)</f>
        <v>0</v>
      </c>
      <c r="J55" s="133">
        <f t="shared" si="10"/>
        <v>0</v>
      </c>
      <c r="K55" s="133">
        <f t="shared" si="10"/>
        <v>0</v>
      </c>
      <c r="L55" s="133">
        <f t="shared" si="10"/>
        <v>0</v>
      </c>
      <c r="M55" s="133">
        <f>SUM(M50:M54)</f>
        <v>0</v>
      </c>
      <c r="N55" s="133">
        <f t="shared" ref="N55:O55" si="11">SUM(N51:N53)</f>
        <v>0</v>
      </c>
      <c r="O55" s="133">
        <f t="shared" si="11"/>
        <v>0</v>
      </c>
      <c r="P55" s="133">
        <f>SUM(P50:P53)</f>
        <v>64979</v>
      </c>
      <c r="Q55" s="154">
        <f t="shared" ref="Q55" si="12">SUM(Q51:Q53)</f>
        <v>0</v>
      </c>
      <c r="R55" s="154"/>
      <c r="S55" s="133">
        <f t="shared" ref="S55" si="13">SUM(S51:S53)</f>
        <v>30000</v>
      </c>
      <c r="T55" s="133"/>
      <c r="U55" s="133"/>
      <c r="V55" s="133"/>
      <c r="W55" s="158"/>
      <c r="X55" s="159"/>
      <c r="Y55" s="159"/>
    </row>
    <row r="56" spans="1:25" s="192" customFormat="1" ht="15.75">
      <c r="E56" s="1411"/>
      <c r="F56" s="1411" t="s">
        <v>2918</v>
      </c>
      <c r="Q56" s="1410"/>
      <c r="R56" s="1410"/>
    </row>
    <row r="57" spans="1:25" ht="225">
      <c r="A57" s="180">
        <v>1</v>
      </c>
      <c r="B57" s="144" t="s">
        <v>537</v>
      </c>
      <c r="C57" s="129" t="s">
        <v>538</v>
      </c>
      <c r="D57" s="188" t="s">
        <v>585</v>
      </c>
      <c r="E57" s="131" t="s">
        <v>540</v>
      </c>
      <c r="F57" s="180"/>
      <c r="G57" s="180"/>
      <c r="H57" s="180"/>
      <c r="I57" s="180"/>
      <c r="J57" s="180"/>
      <c r="K57" s="180"/>
      <c r="L57" s="180"/>
      <c r="M57" s="189"/>
      <c r="N57" s="190" t="s">
        <v>470</v>
      </c>
      <c r="O57" s="190" t="s">
        <v>515</v>
      </c>
      <c r="P57" s="1333">
        <v>68734</v>
      </c>
      <c r="Q57" s="190"/>
      <c r="R57" s="190"/>
      <c r="S57" s="191"/>
      <c r="T57" s="191"/>
      <c r="U57" s="191"/>
      <c r="V57" s="191"/>
      <c r="W57" s="124" t="s">
        <v>471</v>
      </c>
      <c r="X57" s="180"/>
      <c r="Y57" s="180"/>
    </row>
    <row r="58" spans="1:25" ht="225">
      <c r="A58" s="180">
        <v>2</v>
      </c>
      <c r="B58" s="144" t="s">
        <v>537</v>
      </c>
      <c r="C58" s="129" t="s">
        <v>538</v>
      </c>
      <c r="D58" s="188" t="s">
        <v>586</v>
      </c>
      <c r="E58" s="131" t="s">
        <v>540</v>
      </c>
      <c r="F58" s="180"/>
      <c r="G58" s="180"/>
      <c r="H58" s="180"/>
      <c r="I58" s="180"/>
      <c r="J58" s="180"/>
      <c r="K58" s="180"/>
      <c r="L58" s="180"/>
      <c r="M58" s="189"/>
      <c r="N58" s="190" t="s">
        <v>470</v>
      </c>
      <c r="O58" s="190" t="s">
        <v>515</v>
      </c>
      <c r="P58" s="1333">
        <v>60450</v>
      </c>
      <c r="Q58" s="190"/>
      <c r="R58" s="190"/>
      <c r="S58" s="191"/>
      <c r="T58" s="191"/>
      <c r="U58" s="191"/>
      <c r="V58" s="191"/>
      <c r="W58" s="124" t="s">
        <v>471</v>
      </c>
      <c r="X58" s="180"/>
      <c r="Y58" s="180"/>
    </row>
    <row r="59" spans="1:25" ht="225">
      <c r="A59" s="180">
        <v>3</v>
      </c>
      <c r="B59" s="144" t="s">
        <v>537</v>
      </c>
      <c r="C59" s="129" t="s">
        <v>538</v>
      </c>
      <c r="D59" s="188" t="s">
        <v>587</v>
      </c>
      <c r="E59" s="131" t="s">
        <v>540</v>
      </c>
      <c r="F59" s="180"/>
      <c r="G59" s="180"/>
      <c r="H59" s="180"/>
      <c r="I59" s="180"/>
      <c r="J59" s="180"/>
      <c r="K59" s="180"/>
      <c r="L59" s="180"/>
      <c r="M59" s="189"/>
      <c r="N59" s="190" t="s">
        <v>470</v>
      </c>
      <c r="O59" s="190" t="s">
        <v>515</v>
      </c>
      <c r="P59" s="1333">
        <v>32302</v>
      </c>
      <c r="Q59" s="190"/>
      <c r="R59" s="190"/>
      <c r="S59" s="191"/>
      <c r="T59" s="191"/>
      <c r="U59" s="191"/>
      <c r="V59" s="191"/>
      <c r="W59" s="124" t="s">
        <v>471</v>
      </c>
      <c r="X59" s="180"/>
      <c r="Y59" s="180"/>
    </row>
    <row r="60" spans="1:25" ht="225">
      <c r="A60" s="180">
        <v>4</v>
      </c>
      <c r="B60" s="144" t="s">
        <v>537</v>
      </c>
      <c r="C60" s="129" t="s">
        <v>538</v>
      </c>
      <c r="D60" s="188" t="s">
        <v>588</v>
      </c>
      <c r="E60" s="131" t="s">
        <v>540</v>
      </c>
      <c r="F60" s="180"/>
      <c r="G60" s="180"/>
      <c r="H60" s="180"/>
      <c r="I60" s="180"/>
      <c r="J60" s="180"/>
      <c r="K60" s="180"/>
      <c r="L60" s="180"/>
      <c r="M60" s="189"/>
      <c r="N60" s="190" t="s">
        <v>470</v>
      </c>
      <c r="O60" s="190" t="s">
        <v>515</v>
      </c>
      <c r="P60" s="1333">
        <v>34680</v>
      </c>
      <c r="Q60" s="190"/>
      <c r="R60" s="190"/>
      <c r="S60" s="191"/>
      <c r="T60" s="191"/>
      <c r="U60" s="191"/>
      <c r="V60" s="191"/>
      <c r="W60" s="124" t="s">
        <v>471</v>
      </c>
      <c r="X60" s="180"/>
      <c r="Y60" s="180"/>
    </row>
    <row r="61" spans="1:25" ht="225">
      <c r="A61" s="180">
        <v>5</v>
      </c>
      <c r="B61" s="144" t="s">
        <v>537</v>
      </c>
      <c r="C61" s="129" t="s">
        <v>538</v>
      </c>
      <c r="D61" s="188" t="s">
        <v>589</v>
      </c>
      <c r="E61" s="131" t="s">
        <v>540</v>
      </c>
      <c r="F61" s="180"/>
      <c r="G61" s="180"/>
      <c r="H61" s="180"/>
      <c r="I61" s="180"/>
      <c r="J61" s="180"/>
      <c r="K61" s="180"/>
      <c r="L61" s="180"/>
      <c r="M61" s="189"/>
      <c r="N61" s="190" t="s">
        <v>470</v>
      </c>
      <c r="O61" s="190" t="s">
        <v>515</v>
      </c>
      <c r="P61" s="1333">
        <v>22939</v>
      </c>
      <c r="Q61" s="190"/>
      <c r="R61" s="190"/>
      <c r="S61" s="191"/>
      <c r="T61" s="191"/>
      <c r="U61" s="191"/>
      <c r="V61" s="191"/>
      <c r="W61" s="124" t="s">
        <v>471</v>
      </c>
      <c r="X61" s="180"/>
      <c r="Y61" s="180"/>
    </row>
    <row r="62" spans="1:25" ht="225">
      <c r="A62" s="180">
        <v>6</v>
      </c>
      <c r="B62" s="144" t="s">
        <v>537</v>
      </c>
      <c r="C62" s="129" t="s">
        <v>538</v>
      </c>
      <c r="D62" s="188" t="s">
        <v>590</v>
      </c>
      <c r="E62" s="131" t="s">
        <v>540</v>
      </c>
      <c r="F62" s="180"/>
      <c r="G62" s="180"/>
      <c r="H62" s="180"/>
      <c r="I62" s="180"/>
      <c r="J62" s="180"/>
      <c r="K62" s="180"/>
      <c r="L62" s="180"/>
      <c r="M62" s="189"/>
      <c r="N62" s="190" t="s">
        <v>470</v>
      </c>
      <c r="O62" s="190" t="s">
        <v>515</v>
      </c>
      <c r="P62" s="1333">
        <v>7221</v>
      </c>
      <c r="Q62" s="190"/>
      <c r="R62" s="190"/>
      <c r="S62" s="191"/>
      <c r="T62" s="191"/>
      <c r="U62" s="191"/>
      <c r="V62" s="191"/>
      <c r="W62" s="124" t="s">
        <v>471</v>
      </c>
      <c r="X62" s="180"/>
      <c r="Y62" s="180"/>
    </row>
    <row r="63" spans="1:25" ht="225">
      <c r="A63" s="180">
        <v>7</v>
      </c>
      <c r="B63" s="144" t="s">
        <v>537</v>
      </c>
      <c r="C63" s="129" t="s">
        <v>538</v>
      </c>
      <c r="D63" s="188" t="s">
        <v>591</v>
      </c>
      <c r="E63" s="131" t="s">
        <v>540</v>
      </c>
      <c r="F63" s="180"/>
      <c r="G63" s="180"/>
      <c r="H63" s="180"/>
      <c r="I63" s="180"/>
      <c r="J63" s="180"/>
      <c r="K63" s="180"/>
      <c r="L63" s="180"/>
      <c r="M63" s="189"/>
      <c r="N63" s="190" t="s">
        <v>470</v>
      </c>
      <c r="O63" s="190" t="s">
        <v>515</v>
      </c>
      <c r="P63" s="1333">
        <v>29207</v>
      </c>
      <c r="Q63" s="190"/>
      <c r="R63" s="190"/>
      <c r="S63" s="191"/>
      <c r="T63" s="191"/>
      <c r="U63" s="191"/>
      <c r="V63" s="191"/>
      <c r="W63" s="124" t="s">
        <v>471</v>
      </c>
      <c r="X63" s="180"/>
      <c r="Y63" s="180"/>
    </row>
    <row r="64" spans="1:25" ht="225">
      <c r="A64" s="180">
        <v>8</v>
      </c>
      <c r="B64" s="144" t="s">
        <v>537</v>
      </c>
      <c r="C64" s="129" t="s">
        <v>538</v>
      </c>
      <c r="D64" s="188" t="s">
        <v>592</v>
      </c>
      <c r="E64" s="131" t="s">
        <v>540</v>
      </c>
      <c r="F64" s="180"/>
      <c r="G64" s="180"/>
      <c r="H64" s="180"/>
      <c r="I64" s="180"/>
      <c r="J64" s="180"/>
      <c r="K64" s="180"/>
      <c r="L64" s="180"/>
      <c r="M64" s="189"/>
      <c r="N64" s="190" t="s">
        <v>470</v>
      </c>
      <c r="O64" s="190" t="s">
        <v>515</v>
      </c>
      <c r="P64" s="1333">
        <v>34155</v>
      </c>
      <c r="Q64" s="190"/>
      <c r="R64" s="190"/>
      <c r="S64" s="191"/>
      <c r="T64" s="191"/>
      <c r="U64" s="191"/>
      <c r="V64" s="191"/>
      <c r="W64" s="124" t="s">
        <v>471</v>
      </c>
      <c r="X64" s="180"/>
      <c r="Y64" s="180"/>
    </row>
    <row r="65" spans="1:25" ht="225">
      <c r="A65" s="180">
        <v>9</v>
      </c>
      <c r="B65" s="144" t="s">
        <v>537</v>
      </c>
      <c r="C65" s="129" t="s">
        <v>538</v>
      </c>
      <c r="D65" s="188" t="s">
        <v>593</v>
      </c>
      <c r="E65" s="131" t="s">
        <v>540</v>
      </c>
      <c r="F65" s="180"/>
      <c r="G65" s="180"/>
      <c r="H65" s="180"/>
      <c r="I65" s="180"/>
      <c r="J65" s="180"/>
      <c r="K65" s="180"/>
      <c r="L65" s="180"/>
      <c r="M65" s="189"/>
      <c r="N65" s="190" t="s">
        <v>470</v>
      </c>
      <c r="O65" s="190" t="s">
        <v>515</v>
      </c>
      <c r="P65" s="1333">
        <v>7200</v>
      </c>
      <c r="Q65" s="190"/>
      <c r="R65" s="190"/>
      <c r="S65" s="191"/>
      <c r="T65" s="191"/>
      <c r="U65" s="191"/>
      <c r="V65" s="191"/>
      <c r="W65" s="124" t="s">
        <v>471</v>
      </c>
      <c r="X65" s="180"/>
      <c r="Y65" s="180"/>
    </row>
    <row r="66" spans="1:25" ht="225">
      <c r="A66" s="180">
        <v>10</v>
      </c>
      <c r="B66" s="144" t="s">
        <v>537</v>
      </c>
      <c r="C66" s="129" t="s">
        <v>538</v>
      </c>
      <c r="D66" s="188" t="s">
        <v>594</v>
      </c>
      <c r="E66" s="131" t="s">
        <v>540</v>
      </c>
      <c r="F66" s="180"/>
      <c r="G66" s="180"/>
      <c r="H66" s="180"/>
      <c r="I66" s="180"/>
      <c r="J66" s="180"/>
      <c r="K66" s="180"/>
      <c r="L66" s="180"/>
      <c r="M66" s="189"/>
      <c r="N66" s="190" t="s">
        <v>470</v>
      </c>
      <c r="O66" s="190" t="s">
        <v>515</v>
      </c>
      <c r="P66" s="1333">
        <v>8231</v>
      </c>
      <c r="Q66" s="190"/>
      <c r="R66" s="190"/>
      <c r="S66" s="191"/>
      <c r="T66" s="191"/>
      <c r="U66" s="191"/>
      <c r="V66" s="191"/>
      <c r="W66" s="124" t="s">
        <v>471</v>
      </c>
      <c r="X66" s="180"/>
      <c r="Y66" s="180"/>
    </row>
    <row r="67" spans="1:25" ht="225">
      <c r="A67" s="180">
        <v>11</v>
      </c>
      <c r="B67" s="144" t="s">
        <v>537</v>
      </c>
      <c r="C67" s="129" t="s">
        <v>538</v>
      </c>
      <c r="D67" s="188" t="s">
        <v>595</v>
      </c>
      <c r="E67" s="131" t="s">
        <v>540</v>
      </c>
      <c r="F67" s="180"/>
      <c r="G67" s="180"/>
      <c r="H67" s="180"/>
      <c r="I67" s="180"/>
      <c r="J67" s="180"/>
      <c r="K67" s="180"/>
      <c r="L67" s="180"/>
      <c r="M67" s="189"/>
      <c r="N67" s="190" t="s">
        <v>470</v>
      </c>
      <c r="O67" s="190" t="s">
        <v>515</v>
      </c>
      <c r="P67" s="1333">
        <v>21887</v>
      </c>
      <c r="Q67" s="190"/>
      <c r="R67" s="190"/>
      <c r="S67" s="191"/>
      <c r="T67" s="191"/>
      <c r="U67" s="191"/>
      <c r="V67" s="191"/>
      <c r="W67" s="124" t="s">
        <v>471</v>
      </c>
      <c r="X67" s="180"/>
      <c r="Y67" s="180"/>
    </row>
    <row r="68" spans="1:25" ht="225">
      <c r="A68" s="180">
        <v>12</v>
      </c>
      <c r="B68" s="144" t="s">
        <v>537</v>
      </c>
      <c r="C68" s="129" t="s">
        <v>538</v>
      </c>
      <c r="D68" s="188" t="s">
        <v>596</v>
      </c>
      <c r="E68" s="131" t="s">
        <v>540</v>
      </c>
      <c r="F68" s="180"/>
      <c r="G68" s="180"/>
      <c r="H68" s="180"/>
      <c r="I68" s="180"/>
      <c r="J68" s="180"/>
      <c r="K68" s="180"/>
      <c r="L68" s="180"/>
      <c r="M68" s="189"/>
      <c r="N68" s="190" t="s">
        <v>470</v>
      </c>
      <c r="O68" s="190" t="s">
        <v>515</v>
      </c>
      <c r="P68" s="1333">
        <v>16223</v>
      </c>
      <c r="Q68" s="190"/>
      <c r="R68" s="190"/>
      <c r="S68" s="191"/>
      <c r="T68" s="191"/>
      <c r="U68" s="191"/>
      <c r="V68" s="191"/>
      <c r="W68" s="124" t="s">
        <v>471</v>
      </c>
      <c r="X68" s="180"/>
      <c r="Y68" s="180"/>
    </row>
    <row r="69" spans="1:25" ht="225">
      <c r="A69" s="180">
        <v>13</v>
      </c>
      <c r="B69" s="144" t="s">
        <v>537</v>
      </c>
      <c r="C69" s="129" t="s">
        <v>538</v>
      </c>
      <c r="D69" s="188" t="s">
        <v>597</v>
      </c>
      <c r="E69" s="131" t="s">
        <v>540</v>
      </c>
      <c r="F69" s="180"/>
      <c r="G69" s="180"/>
      <c r="H69" s="180"/>
      <c r="I69" s="180"/>
      <c r="J69" s="180"/>
      <c r="K69" s="180"/>
      <c r="L69" s="180"/>
      <c r="M69" s="189"/>
      <c r="N69" s="190" t="s">
        <v>470</v>
      </c>
      <c r="O69" s="190" t="s">
        <v>515</v>
      </c>
      <c r="P69" s="1334">
        <v>21723</v>
      </c>
      <c r="Q69" s="190"/>
      <c r="R69" s="190"/>
      <c r="S69" s="191"/>
      <c r="T69" s="191"/>
      <c r="U69" s="191"/>
      <c r="V69" s="191"/>
      <c r="W69" s="124" t="s">
        <v>471</v>
      </c>
      <c r="X69" s="180"/>
      <c r="Y69" s="180"/>
    </row>
    <row r="70" spans="1:25" ht="225">
      <c r="A70" s="180">
        <v>14</v>
      </c>
      <c r="B70" s="144" t="s">
        <v>537</v>
      </c>
      <c r="C70" s="129" t="s">
        <v>538</v>
      </c>
      <c r="D70" s="188" t="s">
        <v>598</v>
      </c>
      <c r="E70" s="131" t="s">
        <v>540</v>
      </c>
      <c r="F70" s="180"/>
      <c r="G70" s="180"/>
      <c r="H70" s="180"/>
      <c r="I70" s="180"/>
      <c r="J70" s="180"/>
      <c r="K70" s="180"/>
      <c r="L70" s="180"/>
      <c r="M70" s="189"/>
      <c r="N70" s="190" t="s">
        <v>470</v>
      </c>
      <c r="O70" s="190" t="s">
        <v>515</v>
      </c>
      <c r="P70" s="1334">
        <v>17473</v>
      </c>
      <c r="Q70" s="190"/>
      <c r="R70" s="190"/>
      <c r="S70" s="191"/>
      <c r="T70" s="191"/>
      <c r="U70" s="191"/>
      <c r="V70" s="191"/>
      <c r="W70" s="124" t="s">
        <v>471</v>
      </c>
      <c r="X70" s="180"/>
      <c r="Y70" s="180"/>
    </row>
    <row r="71" spans="1:25" ht="225">
      <c r="A71" s="180">
        <v>15</v>
      </c>
      <c r="B71" s="144" t="s">
        <v>537</v>
      </c>
      <c r="C71" s="129" t="s">
        <v>538</v>
      </c>
      <c r="D71" s="188" t="s">
        <v>599</v>
      </c>
      <c r="E71" s="131" t="s">
        <v>540</v>
      </c>
      <c r="F71" s="180"/>
      <c r="G71" s="180"/>
      <c r="H71" s="180"/>
      <c r="I71" s="180"/>
      <c r="J71" s="180"/>
      <c r="K71" s="180"/>
      <c r="L71" s="180"/>
      <c r="M71" s="189"/>
      <c r="N71" s="190" t="s">
        <v>470</v>
      </c>
      <c r="O71" s="190" t="s">
        <v>515</v>
      </c>
      <c r="P71" s="1334">
        <v>101876</v>
      </c>
      <c r="Q71" s="190"/>
      <c r="R71" s="190"/>
      <c r="S71" s="191"/>
      <c r="T71" s="191"/>
      <c r="U71" s="191"/>
      <c r="V71" s="191"/>
      <c r="W71" s="124" t="s">
        <v>471</v>
      </c>
      <c r="X71" s="180"/>
      <c r="Y71" s="180"/>
    </row>
    <row r="72" spans="1:25" ht="225">
      <c r="A72" s="180">
        <v>16</v>
      </c>
      <c r="B72" s="144" t="s">
        <v>537</v>
      </c>
      <c r="C72" s="129" t="s">
        <v>538</v>
      </c>
      <c r="D72" s="188" t="s">
        <v>600</v>
      </c>
      <c r="E72" s="131" t="s">
        <v>540</v>
      </c>
      <c r="F72" s="180"/>
      <c r="G72" s="180"/>
      <c r="H72" s="180"/>
      <c r="I72" s="180"/>
      <c r="J72" s="180"/>
      <c r="K72" s="180"/>
      <c r="L72" s="180"/>
      <c r="M72" s="189"/>
      <c r="N72" s="190" t="s">
        <v>470</v>
      </c>
      <c r="O72" s="190" t="s">
        <v>515</v>
      </c>
      <c r="P72" s="1334">
        <v>60175</v>
      </c>
      <c r="Q72" s="190"/>
      <c r="R72" s="190"/>
      <c r="S72" s="191"/>
      <c r="T72" s="191"/>
      <c r="U72" s="191"/>
      <c r="V72" s="191"/>
      <c r="W72" s="124" t="s">
        <v>471</v>
      </c>
      <c r="X72" s="180"/>
      <c r="Y72" s="180"/>
    </row>
    <row r="73" spans="1:25" ht="60.75" customHeight="1">
      <c r="A73" s="1444" t="s">
        <v>2224</v>
      </c>
      <c r="B73" s="1445"/>
      <c r="C73" s="1445"/>
      <c r="D73" s="1445"/>
      <c r="E73" s="1445"/>
      <c r="F73" s="1445"/>
      <c r="G73" s="1445"/>
      <c r="H73" s="1445"/>
      <c r="I73" s="1445"/>
      <c r="J73" s="1445"/>
      <c r="K73" s="1445"/>
      <c r="L73" s="1445"/>
      <c r="M73" s="1445"/>
      <c r="N73" s="1445"/>
      <c r="O73" s="1445"/>
      <c r="P73" s="1445"/>
      <c r="Q73" s="1445"/>
      <c r="R73" s="1445"/>
      <c r="S73" s="1445"/>
      <c r="T73" s="1445"/>
      <c r="U73" s="1445"/>
      <c r="V73" s="1445"/>
      <c r="W73" s="1445"/>
      <c r="X73" s="1445"/>
      <c r="Y73" s="1446"/>
    </row>
    <row r="74" spans="1:25" ht="165">
      <c r="A74" s="91">
        <v>1</v>
      </c>
      <c r="B74" s="128" t="s">
        <v>464</v>
      </c>
      <c r="C74" s="129" t="s">
        <v>465</v>
      </c>
      <c r="D74" s="180"/>
      <c r="E74" s="1335" t="s">
        <v>2304</v>
      </c>
      <c r="F74" s="180"/>
      <c r="G74" s="180"/>
      <c r="H74" s="180"/>
      <c r="I74" s="180"/>
      <c r="J74" s="180"/>
      <c r="K74" s="180"/>
      <c r="L74" s="180"/>
      <c r="M74" s="189"/>
      <c r="N74" s="180"/>
      <c r="O74" s="180"/>
      <c r="P74" s="1336">
        <v>6519</v>
      </c>
      <c r="Q74" s="190"/>
      <c r="R74" s="190"/>
      <c r="S74" s="191"/>
      <c r="T74" s="191"/>
      <c r="U74" s="191"/>
      <c r="V74" s="191"/>
      <c r="W74" s="180"/>
      <c r="X74" s="180"/>
      <c r="Y74" s="180"/>
    </row>
    <row r="75" spans="1:25" ht="165">
      <c r="A75" s="91">
        <v>2</v>
      </c>
      <c r="B75" s="128" t="s">
        <v>464</v>
      </c>
      <c r="C75" s="129" t="s">
        <v>465</v>
      </c>
      <c r="D75" s="180"/>
      <c r="E75" s="1335" t="s">
        <v>2305</v>
      </c>
      <c r="F75" s="180"/>
      <c r="G75" s="180"/>
      <c r="H75" s="180"/>
      <c r="I75" s="180"/>
      <c r="J75" s="180"/>
      <c r="K75" s="180"/>
      <c r="L75" s="180"/>
      <c r="M75" s="189"/>
      <c r="N75" s="180"/>
      <c r="O75" s="180"/>
      <c r="P75" s="1336">
        <v>2055</v>
      </c>
      <c r="Q75" s="190"/>
      <c r="R75" s="190"/>
      <c r="S75" s="191"/>
      <c r="T75" s="191"/>
      <c r="U75" s="191"/>
      <c r="V75" s="191"/>
      <c r="W75" s="180"/>
      <c r="X75" s="180"/>
      <c r="Y75" s="180"/>
    </row>
    <row r="76" spans="1:25" ht="165">
      <c r="A76" s="91">
        <v>3</v>
      </c>
      <c r="B76" s="128" t="s">
        <v>464</v>
      </c>
      <c r="C76" s="129" t="s">
        <v>465</v>
      </c>
      <c r="D76" s="180"/>
      <c r="E76" s="1335" t="s">
        <v>2306</v>
      </c>
      <c r="F76" s="180"/>
      <c r="G76" s="180"/>
      <c r="H76" s="180"/>
      <c r="I76" s="180"/>
      <c r="J76" s="180"/>
      <c r="K76" s="180"/>
      <c r="L76" s="180"/>
      <c r="M76" s="189"/>
      <c r="N76" s="180"/>
      <c r="O76" s="180"/>
      <c r="P76" s="1336">
        <v>7932</v>
      </c>
      <c r="Q76" s="190"/>
      <c r="R76" s="190"/>
      <c r="S76" s="191"/>
      <c r="T76" s="191"/>
      <c r="U76" s="191"/>
      <c r="V76" s="191"/>
      <c r="W76" s="180"/>
      <c r="X76" s="180"/>
      <c r="Y76" s="180"/>
    </row>
    <row r="77" spans="1:25" ht="165">
      <c r="A77" s="91">
        <v>4</v>
      </c>
      <c r="B77" s="128" t="s">
        <v>464</v>
      </c>
      <c r="C77" s="129" t="s">
        <v>465</v>
      </c>
      <c r="D77" s="180"/>
      <c r="E77" s="1335" t="s">
        <v>2290</v>
      </c>
      <c r="F77" s="180"/>
      <c r="G77" s="180"/>
      <c r="H77" s="180"/>
      <c r="I77" s="180"/>
      <c r="J77" s="180"/>
      <c r="K77" s="180"/>
      <c r="L77" s="180"/>
      <c r="M77" s="189"/>
      <c r="N77" s="180"/>
      <c r="O77" s="180"/>
      <c r="P77" s="1336">
        <v>3304</v>
      </c>
      <c r="Q77" s="190"/>
      <c r="R77" s="190"/>
      <c r="S77" s="191"/>
      <c r="T77" s="191"/>
      <c r="U77" s="191"/>
      <c r="V77" s="191"/>
      <c r="W77" s="180"/>
      <c r="X77" s="180"/>
      <c r="Y77" s="180"/>
    </row>
    <row r="78" spans="1:25" ht="165">
      <c r="A78" s="91">
        <v>5</v>
      </c>
      <c r="B78" s="128" t="s">
        <v>464</v>
      </c>
      <c r="C78" s="129" t="s">
        <v>465</v>
      </c>
      <c r="D78" s="180"/>
      <c r="E78" s="1335" t="s">
        <v>2307</v>
      </c>
      <c r="F78" s="180"/>
      <c r="G78" s="180"/>
      <c r="H78" s="180"/>
      <c r="I78" s="180"/>
      <c r="J78" s="180"/>
      <c r="K78" s="180"/>
      <c r="L78" s="180"/>
      <c r="M78" s="189"/>
      <c r="N78" s="180"/>
      <c r="O78" s="180"/>
      <c r="P78" s="1336">
        <v>7090</v>
      </c>
      <c r="Q78" s="190"/>
      <c r="R78" s="190"/>
      <c r="S78" s="191"/>
      <c r="T78" s="191"/>
      <c r="U78" s="191"/>
      <c r="V78" s="191"/>
      <c r="W78" s="180"/>
      <c r="X78" s="180"/>
      <c r="Y78" s="180"/>
    </row>
    <row r="79" spans="1:25" ht="165">
      <c r="A79" s="91">
        <v>6</v>
      </c>
      <c r="B79" s="128" t="s">
        <v>464</v>
      </c>
      <c r="C79" s="129" t="s">
        <v>465</v>
      </c>
      <c r="D79" s="180"/>
      <c r="E79" s="1335" t="s">
        <v>2290</v>
      </c>
      <c r="F79" s="180"/>
      <c r="G79" s="180"/>
      <c r="H79" s="180"/>
      <c r="I79" s="180"/>
      <c r="J79" s="180"/>
      <c r="K79" s="180"/>
      <c r="L79" s="180"/>
      <c r="M79" s="189"/>
      <c r="N79" s="180"/>
      <c r="O79" s="180"/>
      <c r="P79" s="1336">
        <v>8136</v>
      </c>
      <c r="Q79" s="190"/>
      <c r="R79" s="190"/>
      <c r="S79" s="191"/>
      <c r="T79" s="191"/>
      <c r="U79" s="191"/>
      <c r="V79" s="191"/>
      <c r="W79" s="180"/>
      <c r="X79" s="180"/>
      <c r="Y79" s="180"/>
    </row>
    <row r="80" spans="1:25" ht="165">
      <c r="A80" s="91">
        <v>7</v>
      </c>
      <c r="B80" s="128" t="s">
        <v>464</v>
      </c>
      <c r="C80" s="129" t="s">
        <v>465</v>
      </c>
      <c r="D80" s="180"/>
      <c r="E80" s="1335" t="s">
        <v>2308</v>
      </c>
      <c r="F80" s="180"/>
      <c r="G80" s="180"/>
      <c r="H80" s="180"/>
      <c r="I80" s="180"/>
      <c r="J80" s="180"/>
      <c r="K80" s="180"/>
      <c r="L80" s="180"/>
      <c r="M80" s="189"/>
      <c r="N80" s="180"/>
      <c r="O80" s="180"/>
      <c r="P80" s="1336">
        <v>2055</v>
      </c>
      <c r="Q80" s="190"/>
      <c r="R80" s="190"/>
      <c r="S80" s="191"/>
      <c r="T80" s="191"/>
      <c r="U80" s="191"/>
      <c r="V80" s="191"/>
      <c r="W80" s="180"/>
      <c r="X80" s="180"/>
      <c r="Y80" s="180"/>
    </row>
    <row r="81" spans="1:25" ht="165">
      <c r="A81" s="91">
        <v>8</v>
      </c>
      <c r="B81" s="128" t="s">
        <v>464</v>
      </c>
      <c r="C81" s="129" t="s">
        <v>465</v>
      </c>
      <c r="D81" s="180"/>
      <c r="E81" s="1335" t="s">
        <v>2309</v>
      </c>
      <c r="F81" s="180"/>
      <c r="G81" s="180"/>
      <c r="H81" s="180"/>
      <c r="I81" s="180"/>
      <c r="J81" s="180"/>
      <c r="K81" s="180"/>
      <c r="L81" s="180"/>
      <c r="M81" s="189"/>
      <c r="N81" s="180"/>
      <c r="O81" s="180"/>
      <c r="P81" s="1336">
        <v>2795</v>
      </c>
      <c r="Q81" s="190"/>
      <c r="R81" s="190"/>
      <c r="S81" s="191"/>
      <c r="T81" s="191"/>
      <c r="U81" s="191"/>
      <c r="V81" s="191"/>
      <c r="W81" s="180"/>
      <c r="X81" s="180"/>
      <c r="Y81" s="180"/>
    </row>
    <row r="82" spans="1:25" ht="165">
      <c r="A82" s="91">
        <v>9</v>
      </c>
      <c r="B82" s="128" t="s">
        <v>464</v>
      </c>
      <c r="C82" s="129" t="s">
        <v>465</v>
      </c>
      <c r="D82" s="180"/>
      <c r="E82" s="1335" t="s">
        <v>2310</v>
      </c>
      <c r="F82" s="180"/>
      <c r="G82" s="180"/>
      <c r="H82" s="180"/>
      <c r="I82" s="180"/>
      <c r="J82" s="180"/>
      <c r="K82" s="180"/>
      <c r="L82" s="180"/>
      <c r="M82" s="189"/>
      <c r="N82" s="180"/>
      <c r="O82" s="180"/>
      <c r="P82" s="1336">
        <v>4925</v>
      </c>
      <c r="Q82" s="190"/>
      <c r="R82" s="190"/>
      <c r="S82" s="191"/>
      <c r="T82" s="191"/>
      <c r="U82" s="191"/>
      <c r="V82" s="191"/>
      <c r="W82" s="180"/>
      <c r="X82" s="180"/>
      <c r="Y82" s="180"/>
    </row>
    <row r="83" spans="1:25" ht="165">
      <c r="A83" s="91">
        <v>10</v>
      </c>
      <c r="B83" s="128" t="s">
        <v>464</v>
      </c>
      <c r="C83" s="129" t="s">
        <v>465</v>
      </c>
      <c r="D83" s="180"/>
      <c r="E83" s="1335" t="s">
        <v>2311</v>
      </c>
      <c r="F83" s="180"/>
      <c r="G83" s="180"/>
      <c r="H83" s="180"/>
      <c r="I83" s="180"/>
      <c r="J83" s="180"/>
      <c r="K83" s="180"/>
      <c r="L83" s="180"/>
      <c r="M83" s="189"/>
      <c r="N83" s="180"/>
      <c r="O83" s="180"/>
      <c r="P83" s="1336">
        <v>3480</v>
      </c>
      <c r="Q83" s="190"/>
      <c r="R83" s="190"/>
      <c r="S83" s="191"/>
      <c r="T83" s="191"/>
      <c r="U83" s="191"/>
      <c r="V83" s="191"/>
      <c r="W83" s="180"/>
      <c r="X83" s="180"/>
      <c r="Y83" s="180"/>
    </row>
    <row r="84" spans="1:25" ht="165">
      <c r="A84" s="91">
        <v>11</v>
      </c>
      <c r="B84" s="128" t="s">
        <v>464</v>
      </c>
      <c r="C84" s="129" t="s">
        <v>465</v>
      </c>
      <c r="D84" s="180"/>
      <c r="E84" s="1335" t="s">
        <v>2312</v>
      </c>
      <c r="F84" s="180"/>
      <c r="G84" s="180"/>
      <c r="H84" s="180"/>
      <c r="I84" s="180"/>
      <c r="J84" s="180"/>
      <c r="K84" s="180"/>
      <c r="L84" s="180"/>
      <c r="M84" s="189"/>
      <c r="N84" s="180"/>
      <c r="O84" s="180"/>
      <c r="P84" s="1336">
        <v>4802</v>
      </c>
      <c r="Q84" s="190"/>
      <c r="R84" s="190"/>
      <c r="S84" s="191"/>
      <c r="T84" s="191"/>
      <c r="U84" s="191"/>
      <c r="V84" s="191"/>
      <c r="W84" s="180"/>
      <c r="X84" s="180"/>
      <c r="Y84" s="180"/>
    </row>
    <row r="85" spans="1:25" ht="165">
      <c r="A85" s="91">
        <v>12</v>
      </c>
      <c r="B85" s="128" t="s">
        <v>464</v>
      </c>
      <c r="C85" s="129" t="s">
        <v>465</v>
      </c>
      <c r="D85" s="180"/>
      <c r="E85" s="1335" t="s">
        <v>2313</v>
      </c>
      <c r="F85" s="180"/>
      <c r="G85" s="180"/>
      <c r="H85" s="180"/>
      <c r="I85" s="180"/>
      <c r="J85" s="180"/>
      <c r="K85" s="180"/>
      <c r="L85" s="180"/>
      <c r="M85" s="189"/>
      <c r="N85" s="180"/>
      <c r="O85" s="180"/>
      <c r="P85" s="1336">
        <v>873</v>
      </c>
      <c r="Q85" s="190"/>
      <c r="R85" s="190"/>
      <c r="S85" s="191"/>
      <c r="T85" s="191"/>
      <c r="U85" s="191"/>
      <c r="V85" s="191"/>
      <c r="W85" s="180"/>
      <c r="X85" s="180"/>
      <c r="Y85" s="180"/>
    </row>
    <row r="86" spans="1:25" ht="165">
      <c r="A86" s="91">
        <v>13</v>
      </c>
      <c r="B86" s="128" t="s">
        <v>464</v>
      </c>
      <c r="C86" s="129" t="s">
        <v>465</v>
      </c>
      <c r="D86" s="180"/>
      <c r="E86" s="1335" t="s">
        <v>2314</v>
      </c>
      <c r="F86" s="180"/>
      <c r="G86" s="180"/>
      <c r="H86" s="180"/>
      <c r="I86" s="180"/>
      <c r="J86" s="180"/>
      <c r="K86" s="180"/>
      <c r="L86" s="180"/>
      <c r="M86" s="189"/>
      <c r="N86" s="180"/>
      <c r="O86" s="180"/>
      <c r="P86" s="1336">
        <v>8944</v>
      </c>
      <c r="Q86" s="190"/>
      <c r="R86" s="190"/>
      <c r="S86" s="191"/>
      <c r="T86" s="191"/>
      <c r="U86" s="191"/>
      <c r="V86" s="191"/>
      <c r="W86" s="180"/>
      <c r="X86" s="180"/>
      <c r="Y86" s="180"/>
    </row>
    <row r="87" spans="1:25" ht="165">
      <c r="A87" s="91">
        <v>14</v>
      </c>
      <c r="B87" s="128" t="s">
        <v>464</v>
      </c>
      <c r="C87" s="129" t="s">
        <v>465</v>
      </c>
      <c r="D87" s="180"/>
      <c r="E87" s="1335" t="s">
        <v>2315</v>
      </c>
      <c r="F87" s="180"/>
      <c r="G87" s="180"/>
      <c r="H87" s="180"/>
      <c r="I87" s="180"/>
      <c r="J87" s="180"/>
      <c r="K87" s="180"/>
      <c r="L87" s="180"/>
      <c r="M87" s="189"/>
      <c r="N87" s="180"/>
      <c r="O87" s="180"/>
      <c r="P87" s="1336">
        <v>10127</v>
      </c>
      <c r="Q87" s="190"/>
      <c r="R87" s="190"/>
      <c r="S87" s="191"/>
      <c r="T87" s="191"/>
      <c r="U87" s="191"/>
      <c r="V87" s="191"/>
      <c r="W87" s="180"/>
      <c r="X87" s="180"/>
      <c r="Y87" s="180"/>
    </row>
    <row r="88" spans="1:25" ht="165">
      <c r="A88" s="91">
        <v>15</v>
      </c>
      <c r="B88" s="128" t="s">
        <v>464</v>
      </c>
      <c r="C88" s="129" t="s">
        <v>465</v>
      </c>
      <c r="D88" s="180"/>
      <c r="E88" s="1335" t="s">
        <v>2316</v>
      </c>
      <c r="F88" s="180"/>
      <c r="G88" s="180"/>
      <c r="H88" s="180"/>
      <c r="I88" s="180"/>
      <c r="J88" s="180"/>
      <c r="K88" s="180"/>
      <c r="L88" s="180"/>
      <c r="M88" s="189"/>
      <c r="N88" s="180"/>
      <c r="O88" s="180"/>
      <c r="P88" s="1336">
        <v>4049</v>
      </c>
      <c r="Q88" s="190"/>
      <c r="R88" s="190"/>
      <c r="S88" s="191"/>
      <c r="T88" s="191"/>
      <c r="U88" s="191"/>
      <c r="V88" s="191"/>
      <c r="W88" s="180"/>
      <c r="X88" s="180"/>
      <c r="Y88" s="180"/>
    </row>
    <row r="89" spans="1:25" ht="165">
      <c r="A89" s="91">
        <v>16</v>
      </c>
      <c r="B89" s="128" t="s">
        <v>464</v>
      </c>
      <c r="C89" s="129" t="s">
        <v>465</v>
      </c>
      <c r="D89" s="180"/>
      <c r="E89" s="1335" t="s">
        <v>2317</v>
      </c>
      <c r="F89" s="180"/>
      <c r="G89" s="180"/>
      <c r="H89" s="180"/>
      <c r="I89" s="180"/>
      <c r="J89" s="180"/>
      <c r="K89" s="180"/>
      <c r="L89" s="180"/>
      <c r="M89" s="189"/>
      <c r="N89" s="180"/>
      <c r="O89" s="180"/>
      <c r="P89" s="1336">
        <v>9997</v>
      </c>
      <c r="Q89" s="190"/>
      <c r="R89" s="190"/>
      <c r="S89" s="191"/>
      <c r="T89" s="191"/>
      <c r="U89" s="191"/>
      <c r="V89" s="191"/>
      <c r="W89" s="180"/>
      <c r="X89" s="180"/>
      <c r="Y89" s="180"/>
    </row>
    <row r="90" spans="1:25" ht="165">
      <c r="A90" s="91">
        <v>17</v>
      </c>
      <c r="B90" s="128" t="s">
        <v>464</v>
      </c>
      <c r="C90" s="129" t="s">
        <v>465</v>
      </c>
      <c r="D90" s="180"/>
      <c r="E90" s="1335" t="s">
        <v>2318</v>
      </c>
      <c r="F90" s="180"/>
      <c r="G90" s="180"/>
      <c r="H90" s="180"/>
      <c r="I90" s="180"/>
      <c r="J90" s="180"/>
      <c r="K90" s="180"/>
      <c r="L90" s="180"/>
      <c r="M90" s="189"/>
      <c r="N90" s="180"/>
      <c r="O90" s="180"/>
      <c r="P90" s="1336">
        <v>2453</v>
      </c>
      <c r="Q90" s="190"/>
      <c r="R90" s="190"/>
      <c r="S90" s="191"/>
      <c r="T90" s="191"/>
      <c r="U90" s="191"/>
      <c r="V90" s="191"/>
      <c r="W90" s="180"/>
      <c r="X90" s="180"/>
      <c r="Y90" s="180"/>
    </row>
    <row r="91" spans="1:25" ht="165">
      <c r="A91" s="91">
        <v>18</v>
      </c>
      <c r="B91" s="128" t="s">
        <v>464</v>
      </c>
      <c r="C91" s="129" t="s">
        <v>465</v>
      </c>
      <c r="D91" s="180"/>
      <c r="E91" s="1335" t="s">
        <v>2319</v>
      </c>
      <c r="F91" s="180"/>
      <c r="G91" s="180"/>
      <c r="H91" s="180"/>
      <c r="I91" s="180"/>
      <c r="J91" s="180"/>
      <c r="K91" s="180"/>
      <c r="L91" s="180"/>
      <c r="M91" s="189"/>
      <c r="N91" s="180"/>
      <c r="O91" s="180"/>
      <c r="P91" s="1336">
        <v>1260</v>
      </c>
      <c r="Q91" s="190"/>
      <c r="R91" s="190"/>
      <c r="S91" s="191"/>
      <c r="T91" s="191"/>
      <c r="U91" s="191"/>
      <c r="V91" s="191"/>
      <c r="W91" s="180"/>
      <c r="X91" s="180"/>
      <c r="Y91" s="180"/>
    </row>
    <row r="92" spans="1:25" ht="165">
      <c r="A92" s="91">
        <v>19</v>
      </c>
      <c r="B92" s="128" t="s">
        <v>464</v>
      </c>
      <c r="C92" s="129" t="s">
        <v>465</v>
      </c>
      <c r="D92" s="180"/>
      <c r="E92" s="1335" t="s">
        <v>2320</v>
      </c>
      <c r="F92" s="180"/>
      <c r="G92" s="180"/>
      <c r="H92" s="180"/>
      <c r="I92" s="180"/>
      <c r="J92" s="180"/>
      <c r="K92" s="180"/>
      <c r="L92" s="180"/>
      <c r="M92" s="189"/>
      <c r="N92" s="180"/>
      <c r="O92" s="180"/>
      <c r="P92" s="1336">
        <v>2012</v>
      </c>
      <c r="Q92" s="190"/>
      <c r="R92" s="190"/>
      <c r="S92" s="191"/>
      <c r="T92" s="191"/>
      <c r="U92" s="191"/>
      <c r="V92" s="191"/>
      <c r="W92" s="180"/>
      <c r="X92" s="180"/>
      <c r="Y92" s="180"/>
    </row>
    <row r="93" spans="1:25" ht="165">
      <c r="A93" s="91">
        <v>20</v>
      </c>
      <c r="B93" s="128" t="s">
        <v>464</v>
      </c>
      <c r="C93" s="129" t="s">
        <v>465</v>
      </c>
      <c r="D93" s="180"/>
      <c r="E93" s="1335" t="s">
        <v>2321</v>
      </c>
      <c r="F93" s="180"/>
      <c r="G93" s="180"/>
      <c r="H93" s="180"/>
      <c r="I93" s="180"/>
      <c r="J93" s="180"/>
      <c r="K93" s="180"/>
      <c r="L93" s="180"/>
      <c r="M93" s="189"/>
      <c r="N93" s="180"/>
      <c r="O93" s="180"/>
      <c r="P93" s="1336">
        <v>1890</v>
      </c>
      <c r="Q93" s="190"/>
      <c r="R93" s="190"/>
      <c r="S93" s="191"/>
      <c r="T93" s="191"/>
      <c r="U93" s="191"/>
      <c r="V93" s="191"/>
      <c r="W93" s="180"/>
      <c r="X93" s="180"/>
      <c r="Y93" s="180"/>
    </row>
    <row r="94" spans="1:25" ht="165">
      <c r="A94" s="91">
        <v>21</v>
      </c>
      <c r="B94" s="128" t="s">
        <v>464</v>
      </c>
      <c r="C94" s="129" t="s">
        <v>465</v>
      </c>
      <c r="D94" s="180"/>
      <c r="E94" s="1335" t="s">
        <v>2322</v>
      </c>
      <c r="F94" s="180"/>
      <c r="G94" s="180"/>
      <c r="H94" s="180"/>
      <c r="I94" s="180"/>
      <c r="J94" s="180"/>
      <c r="K94" s="180"/>
      <c r="L94" s="180"/>
      <c r="M94" s="189"/>
      <c r="N94" s="180"/>
      <c r="O94" s="180"/>
      <c r="P94" s="1336">
        <v>6997</v>
      </c>
      <c r="Q94" s="190"/>
      <c r="R94" s="190"/>
      <c r="S94" s="191"/>
      <c r="T94" s="191"/>
      <c r="U94" s="191"/>
      <c r="V94" s="191"/>
      <c r="W94" s="180"/>
      <c r="X94" s="180"/>
      <c r="Y94" s="180"/>
    </row>
    <row r="95" spans="1:25" ht="165">
      <c r="A95" s="91">
        <v>22</v>
      </c>
      <c r="B95" s="128" t="s">
        <v>464</v>
      </c>
      <c r="C95" s="129" t="s">
        <v>465</v>
      </c>
      <c r="D95" s="180"/>
      <c r="E95" s="1335" t="s">
        <v>2323</v>
      </c>
      <c r="F95" s="180"/>
      <c r="G95" s="180"/>
      <c r="H95" s="180"/>
      <c r="I95" s="180"/>
      <c r="J95" s="180"/>
      <c r="K95" s="180"/>
      <c r="L95" s="180"/>
      <c r="M95" s="189"/>
      <c r="N95" s="180"/>
      <c r="O95" s="180"/>
      <c r="P95" s="1336">
        <v>5631</v>
      </c>
      <c r="Q95" s="190"/>
      <c r="R95" s="190"/>
      <c r="S95" s="191"/>
      <c r="T95" s="191"/>
      <c r="U95" s="191"/>
      <c r="V95" s="191"/>
      <c r="W95" s="180"/>
      <c r="X95" s="180"/>
      <c r="Y95" s="180"/>
    </row>
    <row r="96" spans="1:25" ht="165">
      <c r="A96" s="91">
        <v>23</v>
      </c>
      <c r="B96" s="128" t="s">
        <v>464</v>
      </c>
      <c r="C96" s="129" t="s">
        <v>465</v>
      </c>
      <c r="D96" s="180"/>
      <c r="E96" s="1335" t="s">
        <v>2324</v>
      </c>
      <c r="F96" s="180"/>
      <c r="G96" s="180"/>
      <c r="H96" s="180"/>
      <c r="I96" s="180"/>
      <c r="J96" s="180"/>
      <c r="K96" s="180"/>
      <c r="L96" s="180"/>
      <c r="M96" s="189"/>
      <c r="N96" s="180"/>
      <c r="O96" s="180"/>
      <c r="P96" s="1337">
        <v>1000</v>
      </c>
      <c r="Q96" s="190"/>
      <c r="R96" s="190"/>
      <c r="S96" s="191"/>
      <c r="T96" s="191"/>
      <c r="U96" s="191"/>
      <c r="V96" s="191"/>
      <c r="W96" s="180"/>
      <c r="X96" s="180"/>
      <c r="Y96" s="180"/>
    </row>
    <row r="97" spans="1:25" ht="165">
      <c r="A97" s="91">
        <v>24</v>
      </c>
      <c r="B97" s="128" t="s">
        <v>464</v>
      </c>
      <c r="C97" s="129" t="s">
        <v>465</v>
      </c>
      <c r="D97" s="180"/>
      <c r="E97" s="1335" t="s">
        <v>2325</v>
      </c>
      <c r="F97" s="180"/>
      <c r="G97" s="180"/>
      <c r="H97" s="180"/>
      <c r="I97" s="180"/>
      <c r="J97" s="180"/>
      <c r="K97" s="180"/>
      <c r="L97" s="180"/>
      <c r="M97" s="189"/>
      <c r="N97" s="180"/>
      <c r="O97" s="180"/>
      <c r="P97" s="1338">
        <v>159</v>
      </c>
      <c r="Q97" s="190"/>
      <c r="R97" s="190"/>
      <c r="S97" s="191"/>
      <c r="T97" s="191"/>
      <c r="U97" s="191"/>
      <c r="V97" s="191"/>
      <c r="W97" s="180"/>
      <c r="X97" s="180"/>
      <c r="Y97" s="180"/>
    </row>
    <row r="98" spans="1:25" ht="165">
      <c r="A98" s="91">
        <v>25</v>
      </c>
      <c r="B98" s="128" t="s">
        <v>464</v>
      </c>
      <c r="C98" s="129" t="s">
        <v>465</v>
      </c>
      <c r="D98" s="180"/>
      <c r="E98" s="1335" t="s">
        <v>2326</v>
      </c>
      <c r="F98" s="180"/>
      <c r="G98" s="180"/>
      <c r="H98" s="180"/>
      <c r="I98" s="180"/>
      <c r="J98" s="180"/>
      <c r="K98" s="180"/>
      <c r="L98" s="180"/>
      <c r="M98" s="189"/>
      <c r="N98" s="180"/>
      <c r="O98" s="180"/>
      <c r="P98" s="1336">
        <v>1619</v>
      </c>
      <c r="Q98" s="190"/>
      <c r="R98" s="190"/>
      <c r="S98" s="191"/>
      <c r="T98" s="191"/>
      <c r="U98" s="191"/>
      <c r="V98" s="191"/>
      <c r="W98" s="180"/>
      <c r="X98" s="180"/>
      <c r="Y98" s="180"/>
    </row>
    <row r="99" spans="1:25" ht="165">
      <c r="A99" s="91">
        <v>26</v>
      </c>
      <c r="B99" s="128" t="s">
        <v>464</v>
      </c>
      <c r="C99" s="129" t="s">
        <v>465</v>
      </c>
      <c r="D99" s="180"/>
      <c r="E99" s="1335" t="s">
        <v>2327</v>
      </c>
      <c r="F99" s="180"/>
      <c r="G99" s="180"/>
      <c r="H99" s="180"/>
      <c r="I99" s="180"/>
      <c r="J99" s="180"/>
      <c r="K99" s="180"/>
      <c r="L99" s="180"/>
      <c r="M99" s="189"/>
      <c r="N99" s="180"/>
      <c r="O99" s="180"/>
      <c r="P99" s="1336">
        <v>3216</v>
      </c>
      <c r="Q99" s="190"/>
      <c r="R99" s="190"/>
      <c r="S99" s="191"/>
      <c r="T99" s="191"/>
      <c r="U99" s="191"/>
      <c r="V99" s="191"/>
      <c r="W99" s="180"/>
      <c r="X99" s="180"/>
      <c r="Y99" s="180"/>
    </row>
    <row r="100" spans="1:25" ht="165">
      <c r="A100" s="91">
        <v>27</v>
      </c>
      <c r="B100" s="128" t="s">
        <v>464</v>
      </c>
      <c r="C100" s="129" t="s">
        <v>465</v>
      </c>
      <c r="D100" s="180"/>
      <c r="E100" s="1335" t="s">
        <v>2328</v>
      </c>
      <c r="F100" s="180"/>
      <c r="G100" s="180"/>
      <c r="H100" s="180"/>
      <c r="I100" s="180"/>
      <c r="J100" s="180"/>
      <c r="K100" s="180"/>
      <c r="L100" s="180"/>
      <c r="M100" s="189"/>
      <c r="N100" s="180"/>
      <c r="O100" s="180"/>
      <c r="P100" s="1336">
        <v>3270</v>
      </c>
      <c r="Q100" s="190"/>
      <c r="R100" s="190"/>
      <c r="S100" s="191"/>
      <c r="T100" s="191"/>
      <c r="U100" s="191"/>
      <c r="V100" s="191"/>
      <c r="W100" s="180"/>
      <c r="X100" s="180"/>
      <c r="Y100" s="180"/>
    </row>
    <row r="101" spans="1:25" ht="165">
      <c r="A101" s="91">
        <v>28</v>
      </c>
      <c r="B101" s="128" t="s">
        <v>464</v>
      </c>
      <c r="C101" s="129" t="s">
        <v>465</v>
      </c>
      <c r="D101" s="180"/>
      <c r="E101" s="1335" t="s">
        <v>2329</v>
      </c>
      <c r="F101" s="180"/>
      <c r="G101" s="180"/>
      <c r="H101" s="180"/>
      <c r="I101" s="180"/>
      <c r="J101" s="180"/>
      <c r="K101" s="180"/>
      <c r="L101" s="180"/>
      <c r="M101" s="189"/>
      <c r="N101" s="180"/>
      <c r="O101" s="180"/>
      <c r="P101" s="1336">
        <v>1638</v>
      </c>
      <c r="Q101" s="190"/>
      <c r="R101" s="190"/>
      <c r="S101" s="191"/>
      <c r="T101" s="191"/>
      <c r="U101" s="191"/>
      <c r="V101" s="191"/>
      <c r="W101" s="180"/>
      <c r="X101" s="180"/>
      <c r="Y101" s="180"/>
    </row>
    <row r="102" spans="1:25" ht="165">
      <c r="A102" s="91">
        <v>29</v>
      </c>
      <c r="B102" s="128" t="s">
        <v>464</v>
      </c>
      <c r="C102" s="129" t="s">
        <v>465</v>
      </c>
      <c r="D102" s="180"/>
      <c r="E102" s="1335" t="s">
        <v>2330</v>
      </c>
      <c r="F102" s="180"/>
      <c r="G102" s="180"/>
      <c r="H102" s="180"/>
      <c r="I102" s="180"/>
      <c r="J102" s="180"/>
      <c r="K102" s="180"/>
      <c r="L102" s="180"/>
      <c r="M102" s="189"/>
      <c r="N102" s="180"/>
      <c r="O102" s="180"/>
      <c r="P102" s="1336"/>
      <c r="Q102" s="190"/>
      <c r="R102" s="190"/>
      <c r="S102" s="191"/>
      <c r="T102" s="191"/>
      <c r="U102" s="191"/>
      <c r="V102" s="191"/>
      <c r="W102" s="180"/>
      <c r="X102" s="180"/>
      <c r="Y102" s="180"/>
    </row>
    <row r="103" spans="1:25" ht="165">
      <c r="A103" s="91">
        <v>30</v>
      </c>
      <c r="B103" s="128" t="s">
        <v>464</v>
      </c>
      <c r="C103" s="129" t="s">
        <v>465</v>
      </c>
      <c r="D103" s="180"/>
      <c r="E103" s="1335" t="s">
        <v>2331</v>
      </c>
      <c r="F103" s="180"/>
      <c r="G103" s="180"/>
      <c r="H103" s="180"/>
      <c r="I103" s="180"/>
      <c r="J103" s="180"/>
      <c r="K103" s="180"/>
      <c r="L103" s="180"/>
      <c r="M103" s="189"/>
      <c r="N103" s="180"/>
      <c r="O103" s="180"/>
      <c r="P103" s="1336">
        <v>5045</v>
      </c>
      <c r="Q103" s="190"/>
      <c r="R103" s="190"/>
      <c r="S103" s="191"/>
      <c r="T103" s="191"/>
      <c r="U103" s="191"/>
      <c r="V103" s="191"/>
      <c r="W103" s="180"/>
      <c r="X103" s="180"/>
      <c r="Y103" s="180"/>
    </row>
    <row r="104" spans="1:25" ht="165">
      <c r="A104" s="91">
        <v>31</v>
      </c>
      <c r="B104" s="128" t="s">
        <v>464</v>
      </c>
      <c r="C104" s="129" t="s">
        <v>465</v>
      </c>
      <c r="D104" s="180"/>
      <c r="E104" s="1335" t="s">
        <v>2332</v>
      </c>
      <c r="F104" s="180"/>
      <c r="G104" s="180"/>
      <c r="H104" s="180"/>
      <c r="I104" s="180"/>
      <c r="J104" s="180"/>
      <c r="K104" s="180"/>
      <c r="L104" s="180"/>
      <c r="M104" s="189"/>
      <c r="N104" s="180"/>
      <c r="O104" s="180"/>
      <c r="P104" s="1336">
        <v>5640</v>
      </c>
      <c r="Q104" s="190"/>
      <c r="R104" s="190"/>
      <c r="S104" s="191"/>
      <c r="T104" s="191"/>
      <c r="U104" s="191"/>
      <c r="V104" s="191"/>
      <c r="W104" s="180"/>
      <c r="X104" s="180"/>
      <c r="Y104" s="180"/>
    </row>
    <row r="105" spans="1:25" ht="165">
      <c r="A105" s="91">
        <v>32</v>
      </c>
      <c r="B105" s="128" t="s">
        <v>464</v>
      </c>
      <c r="C105" s="129" t="s">
        <v>465</v>
      </c>
      <c r="D105" s="180"/>
      <c r="E105" s="1335" t="s">
        <v>2333</v>
      </c>
      <c r="F105" s="180"/>
      <c r="G105" s="180"/>
      <c r="H105" s="180"/>
      <c r="I105" s="180"/>
      <c r="J105" s="180"/>
      <c r="K105" s="180"/>
      <c r="L105" s="180"/>
      <c r="M105" s="189"/>
      <c r="N105" s="180"/>
      <c r="O105" s="180"/>
      <c r="P105" s="1336">
        <v>4920</v>
      </c>
      <c r="Q105" s="190"/>
      <c r="R105" s="190"/>
      <c r="S105" s="191"/>
      <c r="T105" s="191"/>
      <c r="U105" s="191"/>
      <c r="V105" s="191"/>
      <c r="W105" s="180"/>
      <c r="X105" s="180"/>
      <c r="Y105" s="180"/>
    </row>
    <row r="106" spans="1:25" ht="165">
      <c r="A106" s="91">
        <v>33</v>
      </c>
      <c r="B106" s="128" t="s">
        <v>464</v>
      </c>
      <c r="C106" s="129" t="s">
        <v>465</v>
      </c>
      <c r="D106" s="180"/>
      <c r="E106" s="1335" t="s">
        <v>2334</v>
      </c>
      <c r="F106" s="180"/>
      <c r="G106" s="180"/>
      <c r="H106" s="180"/>
      <c r="I106" s="180"/>
      <c r="J106" s="180"/>
      <c r="K106" s="180"/>
      <c r="L106" s="180"/>
      <c r="M106" s="189"/>
      <c r="N106" s="180"/>
      <c r="O106" s="180"/>
      <c r="P106" s="1336">
        <v>3443</v>
      </c>
      <c r="Q106" s="190"/>
      <c r="R106" s="190"/>
      <c r="S106" s="191"/>
      <c r="T106" s="191"/>
      <c r="U106" s="191"/>
      <c r="V106" s="191"/>
      <c r="W106" s="180"/>
      <c r="X106" s="180"/>
      <c r="Y106" s="180"/>
    </row>
    <row r="107" spans="1:25" ht="165">
      <c r="A107" s="91">
        <v>34</v>
      </c>
      <c r="B107" s="128" t="s">
        <v>464</v>
      </c>
      <c r="C107" s="129" t="s">
        <v>465</v>
      </c>
      <c r="D107" s="180"/>
      <c r="E107" s="1335" t="s">
        <v>2335</v>
      </c>
      <c r="F107" s="180"/>
      <c r="G107" s="180"/>
      <c r="H107" s="180"/>
      <c r="I107" s="180"/>
      <c r="J107" s="180"/>
      <c r="K107" s="180"/>
      <c r="L107" s="180"/>
      <c r="M107" s="189"/>
      <c r="N107" s="180"/>
      <c r="O107" s="180"/>
      <c r="P107" s="1336">
        <v>1078</v>
      </c>
      <c r="Q107" s="190"/>
      <c r="R107" s="190"/>
      <c r="S107" s="191"/>
      <c r="T107" s="191"/>
      <c r="U107" s="191"/>
      <c r="V107" s="191"/>
      <c r="W107" s="180"/>
      <c r="X107" s="180"/>
      <c r="Y107" s="180"/>
    </row>
    <row r="108" spans="1:25" ht="165">
      <c r="A108" s="91">
        <v>35</v>
      </c>
      <c r="B108" s="128" t="s">
        <v>464</v>
      </c>
      <c r="C108" s="129" t="s">
        <v>465</v>
      </c>
      <c r="D108" s="180"/>
      <c r="E108" s="1335" t="s">
        <v>2336</v>
      </c>
      <c r="F108" s="180"/>
      <c r="G108" s="180"/>
      <c r="H108" s="180"/>
      <c r="I108" s="180"/>
      <c r="J108" s="180"/>
      <c r="K108" s="180"/>
      <c r="L108" s="180"/>
      <c r="M108" s="189"/>
      <c r="N108" s="180"/>
      <c r="O108" s="180"/>
      <c r="P108" s="1336">
        <v>4530</v>
      </c>
      <c r="Q108" s="190"/>
      <c r="R108" s="190"/>
      <c r="S108" s="191"/>
      <c r="T108" s="191"/>
      <c r="U108" s="191"/>
      <c r="V108" s="191"/>
      <c r="W108" s="180"/>
      <c r="X108" s="180"/>
      <c r="Y108" s="180"/>
    </row>
    <row r="109" spans="1:25" ht="165">
      <c r="A109" s="91">
        <v>36</v>
      </c>
      <c r="B109" s="128" t="s">
        <v>464</v>
      </c>
      <c r="C109" s="129" t="s">
        <v>465</v>
      </c>
      <c r="D109" s="180"/>
      <c r="E109" s="1335" t="s">
        <v>2337</v>
      </c>
      <c r="F109" s="180"/>
      <c r="G109" s="180"/>
      <c r="H109" s="180"/>
      <c r="I109" s="180"/>
      <c r="J109" s="180"/>
      <c r="K109" s="180"/>
      <c r="L109" s="180"/>
      <c r="M109" s="189"/>
      <c r="N109" s="180"/>
      <c r="O109" s="180"/>
      <c r="P109" s="1336">
        <v>8670</v>
      </c>
      <c r="Q109" s="190"/>
      <c r="R109" s="190"/>
      <c r="S109" s="191"/>
      <c r="T109" s="191"/>
      <c r="U109" s="191"/>
      <c r="V109" s="191"/>
      <c r="W109" s="180"/>
      <c r="X109" s="180"/>
      <c r="Y109" s="180"/>
    </row>
    <row r="110" spans="1:25" ht="165">
      <c r="A110" s="91">
        <v>37</v>
      </c>
      <c r="B110" s="128" t="s">
        <v>464</v>
      </c>
      <c r="C110" s="129" t="s">
        <v>465</v>
      </c>
      <c r="D110" s="180"/>
      <c r="E110" s="1335" t="s">
        <v>2338</v>
      </c>
      <c r="F110" s="180"/>
      <c r="G110" s="180"/>
      <c r="H110" s="180"/>
      <c r="I110" s="180"/>
      <c r="J110" s="180"/>
      <c r="K110" s="180"/>
      <c r="L110" s="180"/>
      <c r="M110" s="189"/>
      <c r="N110" s="180"/>
      <c r="O110" s="180"/>
      <c r="P110" s="1336">
        <v>1219</v>
      </c>
      <c r="Q110" s="190"/>
      <c r="R110" s="190"/>
      <c r="S110" s="191"/>
      <c r="T110" s="191"/>
      <c r="U110" s="191"/>
      <c r="V110" s="191"/>
      <c r="W110" s="180"/>
      <c r="X110" s="180"/>
      <c r="Y110" s="180"/>
    </row>
    <row r="111" spans="1:25" ht="165">
      <c r="A111" s="91">
        <v>38</v>
      </c>
      <c r="B111" s="128" t="s">
        <v>464</v>
      </c>
      <c r="C111" s="129" t="s">
        <v>465</v>
      </c>
      <c r="D111" s="180"/>
      <c r="E111" s="1335" t="s">
        <v>2339</v>
      </c>
      <c r="F111" s="180"/>
      <c r="G111" s="180"/>
      <c r="H111" s="180"/>
      <c r="I111" s="180"/>
      <c r="J111" s="180"/>
      <c r="K111" s="180"/>
      <c r="L111" s="180"/>
      <c r="M111" s="189"/>
      <c r="N111" s="180"/>
      <c r="O111" s="180"/>
      <c r="P111" s="1336">
        <v>8442</v>
      </c>
      <c r="Q111" s="190"/>
      <c r="R111" s="190"/>
      <c r="S111" s="191"/>
      <c r="T111" s="191"/>
      <c r="U111" s="191"/>
      <c r="V111" s="191"/>
      <c r="W111" s="180"/>
      <c r="X111" s="180"/>
      <c r="Y111" s="180"/>
    </row>
    <row r="112" spans="1:25" ht="165">
      <c r="A112" s="91">
        <v>39</v>
      </c>
      <c r="B112" s="128" t="s">
        <v>464</v>
      </c>
      <c r="C112" s="129" t="s">
        <v>465</v>
      </c>
      <c r="D112" s="180"/>
      <c r="E112" s="1335" t="s">
        <v>2340</v>
      </c>
      <c r="F112" s="180"/>
      <c r="G112" s="180"/>
      <c r="H112" s="180"/>
      <c r="I112" s="180"/>
      <c r="J112" s="180"/>
      <c r="K112" s="180"/>
      <c r="L112" s="180"/>
      <c r="M112" s="189"/>
      <c r="N112" s="180"/>
      <c r="O112" s="180"/>
      <c r="P112" s="1336">
        <v>5426</v>
      </c>
      <c r="Q112" s="190"/>
      <c r="R112" s="190"/>
      <c r="S112" s="191"/>
      <c r="T112" s="191"/>
      <c r="U112" s="191"/>
      <c r="V112" s="191"/>
      <c r="W112" s="180"/>
      <c r="X112" s="180"/>
      <c r="Y112" s="180"/>
    </row>
    <row r="113" spans="1:25" ht="165">
      <c r="A113" s="91">
        <v>40</v>
      </c>
      <c r="B113" s="128" t="s">
        <v>464</v>
      </c>
      <c r="C113" s="129" t="s">
        <v>465</v>
      </c>
      <c r="D113" s="180"/>
      <c r="E113" s="1335" t="s">
        <v>2341</v>
      </c>
      <c r="F113" s="180"/>
      <c r="G113" s="180"/>
      <c r="H113" s="180"/>
      <c r="I113" s="180"/>
      <c r="J113" s="180"/>
      <c r="K113" s="180"/>
      <c r="L113" s="180"/>
      <c r="M113" s="189"/>
      <c r="N113" s="180"/>
      <c r="O113" s="180"/>
      <c r="P113" s="1336">
        <v>5898</v>
      </c>
      <c r="Q113" s="190"/>
      <c r="R113" s="190"/>
      <c r="S113" s="191"/>
      <c r="T113" s="191"/>
      <c r="U113" s="191"/>
      <c r="V113" s="191"/>
      <c r="W113" s="180"/>
      <c r="X113" s="180"/>
      <c r="Y113" s="180"/>
    </row>
    <row r="114" spans="1:25" ht="165">
      <c r="A114" s="91">
        <v>41</v>
      </c>
      <c r="B114" s="128" t="s">
        <v>464</v>
      </c>
      <c r="C114" s="129" t="s">
        <v>465</v>
      </c>
      <c r="D114" s="180"/>
      <c r="E114" s="1335" t="s">
        <v>2342</v>
      </c>
      <c r="F114" s="180"/>
      <c r="G114" s="180"/>
      <c r="H114" s="180"/>
      <c r="I114" s="180"/>
      <c r="J114" s="180"/>
      <c r="K114" s="180"/>
      <c r="L114" s="180"/>
      <c r="M114" s="189"/>
      <c r="N114" s="180"/>
      <c r="O114" s="180"/>
      <c r="P114" s="1336">
        <v>942</v>
      </c>
      <c r="Q114" s="190"/>
      <c r="R114" s="190"/>
      <c r="S114" s="191"/>
      <c r="T114" s="191"/>
      <c r="U114" s="191"/>
      <c r="V114" s="191"/>
      <c r="W114" s="180"/>
      <c r="X114" s="180"/>
      <c r="Y114" s="180"/>
    </row>
    <row r="115" spans="1:25" ht="165">
      <c r="A115" s="91">
        <v>42</v>
      </c>
      <c r="B115" s="128" t="s">
        <v>464</v>
      </c>
      <c r="C115" s="129" t="s">
        <v>465</v>
      </c>
      <c r="D115" s="180"/>
      <c r="E115" s="1335" t="s">
        <v>2343</v>
      </c>
      <c r="F115" s="180"/>
      <c r="G115" s="180"/>
      <c r="H115" s="180"/>
      <c r="I115" s="180"/>
      <c r="J115" s="180"/>
      <c r="K115" s="180"/>
      <c r="L115" s="180"/>
      <c r="M115" s="189"/>
      <c r="N115" s="180"/>
      <c r="O115" s="180"/>
      <c r="P115" s="1336">
        <v>1226</v>
      </c>
      <c r="Q115" s="190"/>
      <c r="R115" s="190"/>
      <c r="S115" s="191"/>
      <c r="T115" s="191"/>
      <c r="U115" s="191"/>
      <c r="V115" s="191"/>
      <c r="W115" s="180"/>
      <c r="X115" s="180"/>
      <c r="Y115" s="180"/>
    </row>
    <row r="116" spans="1:25" ht="165">
      <c r="A116" s="91">
        <v>43</v>
      </c>
      <c r="B116" s="128" t="s">
        <v>464</v>
      </c>
      <c r="C116" s="129" t="s">
        <v>465</v>
      </c>
      <c r="D116" s="180"/>
      <c r="E116" s="1335" t="s">
        <v>2344</v>
      </c>
      <c r="F116" s="180"/>
      <c r="G116" s="180"/>
      <c r="H116" s="180"/>
      <c r="I116" s="180"/>
      <c r="J116" s="180"/>
      <c r="K116" s="180"/>
      <c r="L116" s="180"/>
      <c r="M116" s="189"/>
      <c r="N116" s="180"/>
      <c r="O116" s="180"/>
      <c r="P116" s="1336">
        <v>15609</v>
      </c>
      <c r="Q116" s="190"/>
      <c r="R116" s="190"/>
      <c r="S116" s="191"/>
      <c r="T116" s="191"/>
      <c r="U116" s="191"/>
      <c r="V116" s="191"/>
      <c r="W116" s="180"/>
      <c r="X116" s="180"/>
      <c r="Y116" s="180"/>
    </row>
    <row r="117" spans="1:25" ht="165">
      <c r="A117" s="91">
        <v>44</v>
      </c>
      <c r="B117" s="128" t="s">
        <v>464</v>
      </c>
      <c r="C117" s="129" t="s">
        <v>465</v>
      </c>
      <c r="D117" s="180"/>
      <c r="E117" s="1335" t="s">
        <v>2345</v>
      </c>
      <c r="F117" s="180"/>
      <c r="G117" s="180"/>
      <c r="H117" s="180"/>
      <c r="I117" s="180"/>
      <c r="J117" s="180"/>
      <c r="K117" s="180"/>
      <c r="L117" s="180"/>
      <c r="M117" s="189"/>
      <c r="N117" s="180"/>
      <c r="O117" s="180"/>
      <c r="P117" s="1336">
        <v>1510</v>
      </c>
      <c r="Q117" s="190"/>
      <c r="R117" s="190"/>
      <c r="S117" s="191"/>
      <c r="T117" s="191"/>
      <c r="U117" s="191"/>
      <c r="V117" s="191"/>
      <c r="W117" s="180"/>
      <c r="X117" s="180"/>
      <c r="Y117" s="180"/>
    </row>
    <row r="118" spans="1:25" ht="165">
      <c r="A118" s="91">
        <v>45</v>
      </c>
      <c r="B118" s="128" t="s">
        <v>464</v>
      </c>
      <c r="C118" s="129" t="s">
        <v>465</v>
      </c>
      <c r="D118" s="180"/>
      <c r="E118" s="1335" t="s">
        <v>2266</v>
      </c>
      <c r="F118" s="180"/>
      <c r="G118" s="180"/>
      <c r="H118" s="180"/>
      <c r="I118" s="180"/>
      <c r="J118" s="180"/>
      <c r="K118" s="180"/>
      <c r="L118" s="180"/>
      <c r="M118" s="189"/>
      <c r="N118" s="180"/>
      <c r="O118" s="180"/>
      <c r="P118" s="1336">
        <v>7431</v>
      </c>
      <c r="Q118" s="190"/>
      <c r="R118" s="190"/>
      <c r="S118" s="191"/>
      <c r="T118" s="191"/>
      <c r="U118" s="191"/>
      <c r="V118" s="191"/>
      <c r="W118" s="180"/>
      <c r="X118" s="180"/>
      <c r="Y118" s="180"/>
    </row>
    <row r="119" spans="1:25" ht="165">
      <c r="A119" s="91">
        <v>46</v>
      </c>
      <c r="B119" s="128" t="s">
        <v>464</v>
      </c>
      <c r="C119" s="129" t="s">
        <v>465</v>
      </c>
      <c r="D119" s="180"/>
      <c r="E119" s="1335" t="s">
        <v>2346</v>
      </c>
      <c r="F119" s="180"/>
      <c r="G119" s="180"/>
      <c r="H119" s="180"/>
      <c r="I119" s="180"/>
      <c r="J119" s="180"/>
      <c r="K119" s="180"/>
      <c r="L119" s="180"/>
      <c r="M119" s="189"/>
      <c r="N119" s="180"/>
      <c r="O119" s="180"/>
      <c r="P119" s="1336">
        <v>4236</v>
      </c>
      <c r="Q119" s="190"/>
      <c r="R119" s="190"/>
      <c r="S119" s="191"/>
      <c r="T119" s="191"/>
      <c r="U119" s="191"/>
      <c r="V119" s="191"/>
      <c r="W119" s="180"/>
      <c r="X119" s="180"/>
      <c r="Y119" s="180"/>
    </row>
    <row r="120" spans="1:25" ht="165">
      <c r="A120" s="91">
        <v>47</v>
      </c>
      <c r="B120" s="128" t="s">
        <v>464</v>
      </c>
      <c r="C120" s="129" t="s">
        <v>465</v>
      </c>
      <c r="D120" s="180"/>
      <c r="E120" s="1335" t="s">
        <v>2347</v>
      </c>
      <c r="F120" s="180"/>
      <c r="G120" s="180"/>
      <c r="H120" s="180"/>
      <c r="I120" s="180"/>
      <c r="J120" s="180"/>
      <c r="K120" s="180"/>
      <c r="L120" s="180"/>
      <c r="M120" s="189"/>
      <c r="N120" s="180"/>
      <c r="O120" s="180"/>
      <c r="P120" s="1336">
        <v>8236</v>
      </c>
      <c r="Q120" s="190"/>
      <c r="R120" s="190"/>
      <c r="S120" s="191"/>
      <c r="T120" s="191"/>
      <c r="U120" s="191"/>
      <c r="V120" s="191"/>
      <c r="W120" s="180"/>
      <c r="X120" s="180"/>
      <c r="Y120" s="180"/>
    </row>
    <row r="121" spans="1:25" ht="165">
      <c r="A121" s="91">
        <v>48</v>
      </c>
      <c r="B121" s="128" t="s">
        <v>464</v>
      </c>
      <c r="C121" s="129" t="s">
        <v>465</v>
      </c>
      <c r="D121" s="180"/>
      <c r="E121" s="1335" t="s">
        <v>2348</v>
      </c>
      <c r="F121" s="180"/>
      <c r="G121" s="180"/>
      <c r="H121" s="180"/>
      <c r="I121" s="180"/>
      <c r="J121" s="180"/>
      <c r="K121" s="180"/>
      <c r="L121" s="180"/>
      <c r="M121" s="189"/>
      <c r="N121" s="180"/>
      <c r="O121" s="180"/>
      <c r="P121" s="1336">
        <v>3205</v>
      </c>
      <c r="Q121" s="190"/>
      <c r="R121" s="190"/>
      <c r="S121" s="191"/>
      <c r="T121" s="191"/>
      <c r="U121" s="191"/>
      <c r="V121" s="191"/>
      <c r="W121" s="180"/>
      <c r="X121" s="180"/>
      <c r="Y121" s="180"/>
    </row>
    <row r="122" spans="1:25" ht="165">
      <c r="A122" s="91">
        <v>49</v>
      </c>
      <c r="B122" s="128" t="s">
        <v>464</v>
      </c>
      <c r="C122" s="129" t="s">
        <v>465</v>
      </c>
      <c r="D122" s="180"/>
      <c r="E122" s="1335" t="s">
        <v>2266</v>
      </c>
      <c r="F122" s="180"/>
      <c r="G122" s="180"/>
      <c r="H122" s="180"/>
      <c r="I122" s="180"/>
      <c r="J122" s="180"/>
      <c r="K122" s="180"/>
      <c r="L122" s="180"/>
      <c r="M122" s="189"/>
      <c r="N122" s="180"/>
      <c r="O122" s="180"/>
      <c r="P122" s="1336">
        <v>1740</v>
      </c>
      <c r="Q122" s="190"/>
      <c r="R122" s="190"/>
      <c r="S122" s="191"/>
      <c r="T122" s="191"/>
      <c r="U122" s="191"/>
      <c r="V122" s="191"/>
      <c r="W122" s="180"/>
      <c r="X122" s="180"/>
      <c r="Y122" s="180"/>
    </row>
    <row r="123" spans="1:25" ht="165">
      <c r="A123" s="91">
        <v>50</v>
      </c>
      <c r="B123" s="128" t="s">
        <v>464</v>
      </c>
      <c r="C123" s="129" t="s">
        <v>465</v>
      </c>
      <c r="D123" s="180"/>
      <c r="E123" s="1335" t="s">
        <v>2349</v>
      </c>
      <c r="F123" s="180"/>
      <c r="G123" s="180"/>
      <c r="H123" s="180"/>
      <c r="I123" s="180"/>
      <c r="J123" s="180"/>
      <c r="K123" s="180"/>
      <c r="L123" s="180"/>
      <c r="M123" s="189"/>
      <c r="N123" s="180"/>
      <c r="O123" s="180"/>
      <c r="P123" s="1336">
        <v>6596</v>
      </c>
      <c r="Q123" s="190"/>
      <c r="R123" s="190"/>
      <c r="S123" s="191"/>
      <c r="T123" s="191"/>
      <c r="U123" s="191"/>
      <c r="V123" s="191"/>
      <c r="W123" s="180"/>
      <c r="X123" s="180"/>
      <c r="Y123" s="180"/>
    </row>
    <row r="124" spans="1:25" ht="165">
      <c r="A124" s="91">
        <v>51</v>
      </c>
      <c r="B124" s="128" t="s">
        <v>464</v>
      </c>
      <c r="C124" s="129" t="s">
        <v>465</v>
      </c>
      <c r="D124" s="180"/>
      <c r="E124" s="1335" t="s">
        <v>2350</v>
      </c>
      <c r="F124" s="180"/>
      <c r="G124" s="180"/>
      <c r="H124" s="180"/>
      <c r="I124" s="180"/>
      <c r="J124" s="180"/>
      <c r="K124" s="180"/>
      <c r="L124" s="180"/>
      <c r="M124" s="189"/>
      <c r="N124" s="180"/>
      <c r="O124" s="180"/>
      <c r="P124" s="1336">
        <v>2626</v>
      </c>
      <c r="Q124" s="190"/>
      <c r="R124" s="190"/>
      <c r="S124" s="191"/>
      <c r="T124" s="191"/>
      <c r="U124" s="191"/>
      <c r="V124" s="191"/>
      <c r="W124" s="180"/>
      <c r="X124" s="180"/>
      <c r="Y124" s="180"/>
    </row>
    <row r="125" spans="1:25" ht="165">
      <c r="A125" s="91">
        <v>52</v>
      </c>
      <c r="B125" s="128" t="s">
        <v>464</v>
      </c>
      <c r="C125" s="129" t="s">
        <v>465</v>
      </c>
      <c r="D125" s="180"/>
      <c r="E125" s="1335" t="s">
        <v>2351</v>
      </c>
      <c r="F125" s="180"/>
      <c r="G125" s="180"/>
      <c r="H125" s="180"/>
      <c r="I125" s="180"/>
      <c r="J125" s="180"/>
      <c r="K125" s="180"/>
      <c r="L125" s="180"/>
      <c r="M125" s="189"/>
      <c r="N125" s="180"/>
      <c r="O125" s="180"/>
      <c r="P125" s="1336">
        <v>624</v>
      </c>
      <c r="Q125" s="190"/>
      <c r="R125" s="190"/>
      <c r="S125" s="191"/>
      <c r="T125" s="191"/>
      <c r="U125" s="191"/>
      <c r="V125" s="191"/>
      <c r="W125" s="180"/>
      <c r="X125" s="180"/>
      <c r="Y125" s="180"/>
    </row>
    <row r="126" spans="1:25" ht="165">
      <c r="A126" s="91">
        <v>53</v>
      </c>
      <c r="B126" s="128" t="s">
        <v>464</v>
      </c>
      <c r="C126" s="129" t="s">
        <v>465</v>
      </c>
      <c r="D126" s="180"/>
      <c r="E126" s="1335" t="s">
        <v>2352</v>
      </c>
      <c r="F126" s="180"/>
      <c r="G126" s="180"/>
      <c r="H126" s="180"/>
      <c r="I126" s="180"/>
      <c r="J126" s="180"/>
      <c r="K126" s="180"/>
      <c r="L126" s="180"/>
      <c r="M126" s="189"/>
      <c r="N126" s="180"/>
      <c r="O126" s="180"/>
      <c r="P126" s="1336">
        <v>8360</v>
      </c>
      <c r="Q126" s="190"/>
      <c r="R126" s="190"/>
      <c r="S126" s="191"/>
      <c r="T126" s="191"/>
      <c r="U126" s="191"/>
      <c r="V126" s="191"/>
      <c r="W126" s="180"/>
      <c r="X126" s="180"/>
      <c r="Y126" s="180"/>
    </row>
    <row r="127" spans="1:25" ht="165">
      <c r="A127" s="91">
        <v>54</v>
      </c>
      <c r="B127" s="128" t="s">
        <v>464</v>
      </c>
      <c r="C127" s="129" t="s">
        <v>465</v>
      </c>
      <c r="D127" s="180"/>
      <c r="E127" s="1335" t="s">
        <v>2353</v>
      </c>
      <c r="F127" s="180"/>
      <c r="G127" s="180"/>
      <c r="H127" s="180"/>
      <c r="I127" s="180"/>
      <c r="J127" s="180"/>
      <c r="K127" s="180"/>
      <c r="L127" s="180"/>
      <c r="M127" s="189"/>
      <c r="N127" s="180"/>
      <c r="O127" s="180"/>
      <c r="P127" s="1336"/>
      <c r="Q127" s="190"/>
      <c r="R127" s="190"/>
      <c r="S127" s="191"/>
      <c r="T127" s="191"/>
      <c r="U127" s="191"/>
      <c r="V127" s="191"/>
      <c r="W127" s="180"/>
      <c r="X127" s="180"/>
      <c r="Y127" s="180"/>
    </row>
    <row r="128" spans="1:25" ht="165">
      <c r="A128" s="91">
        <v>55</v>
      </c>
      <c r="B128" s="128" t="s">
        <v>464</v>
      </c>
      <c r="C128" s="129" t="s">
        <v>465</v>
      </c>
      <c r="D128" s="180"/>
      <c r="E128" s="1335" t="s">
        <v>2354</v>
      </c>
      <c r="F128" s="180"/>
      <c r="G128" s="180"/>
      <c r="H128" s="180"/>
      <c r="I128" s="180"/>
      <c r="J128" s="180"/>
      <c r="K128" s="180"/>
      <c r="L128" s="180"/>
      <c r="M128" s="189"/>
      <c r="N128" s="180"/>
      <c r="O128" s="180"/>
      <c r="P128" s="1336">
        <v>784</v>
      </c>
      <c r="Q128" s="190"/>
      <c r="R128" s="190"/>
      <c r="S128" s="191"/>
      <c r="T128" s="191"/>
      <c r="U128" s="191"/>
      <c r="V128" s="191"/>
      <c r="W128" s="180"/>
      <c r="X128" s="180"/>
      <c r="Y128" s="180"/>
    </row>
    <row r="129" spans="1:25" ht="165">
      <c r="A129" s="91">
        <v>56</v>
      </c>
      <c r="B129" s="128" t="s">
        <v>464</v>
      </c>
      <c r="C129" s="129" t="s">
        <v>465</v>
      </c>
      <c r="D129" s="180"/>
      <c r="E129" s="1335" t="s">
        <v>2355</v>
      </c>
      <c r="F129" s="180"/>
      <c r="G129" s="180"/>
      <c r="H129" s="180"/>
      <c r="I129" s="180"/>
      <c r="J129" s="180"/>
      <c r="K129" s="180"/>
      <c r="L129" s="180"/>
      <c r="M129" s="189"/>
      <c r="N129" s="180"/>
      <c r="O129" s="180"/>
      <c r="P129" s="1336">
        <v>5779</v>
      </c>
      <c r="Q129" s="190"/>
      <c r="R129" s="190"/>
      <c r="S129" s="191"/>
      <c r="T129" s="191"/>
      <c r="U129" s="191"/>
      <c r="V129" s="191"/>
      <c r="W129" s="180"/>
      <c r="X129" s="180"/>
      <c r="Y129" s="180"/>
    </row>
    <row r="130" spans="1:25" ht="165">
      <c r="A130" s="91">
        <v>57</v>
      </c>
      <c r="B130" s="128" t="s">
        <v>464</v>
      </c>
      <c r="C130" s="129" t="s">
        <v>465</v>
      </c>
      <c r="D130" s="180"/>
      <c r="E130" s="1335" t="s">
        <v>2356</v>
      </c>
      <c r="F130" s="180"/>
      <c r="G130" s="180"/>
      <c r="H130" s="180"/>
      <c r="I130" s="180"/>
      <c r="J130" s="180"/>
      <c r="K130" s="180"/>
      <c r="L130" s="180"/>
      <c r="M130" s="189"/>
      <c r="N130" s="180"/>
      <c r="O130" s="180"/>
      <c r="P130" s="1336">
        <v>747</v>
      </c>
      <c r="Q130" s="190"/>
      <c r="R130" s="190"/>
      <c r="S130" s="191"/>
      <c r="T130" s="191"/>
      <c r="U130" s="191"/>
      <c r="V130" s="191"/>
      <c r="W130" s="180"/>
      <c r="X130" s="180"/>
      <c r="Y130" s="180"/>
    </row>
    <row r="131" spans="1:25" ht="165">
      <c r="A131" s="91">
        <v>58</v>
      </c>
      <c r="B131" s="128" t="s">
        <v>464</v>
      </c>
      <c r="C131" s="129" t="s">
        <v>465</v>
      </c>
      <c r="D131" s="180"/>
      <c r="E131" s="1335" t="s">
        <v>2332</v>
      </c>
      <c r="F131" s="180"/>
      <c r="G131" s="180"/>
      <c r="H131" s="180"/>
      <c r="I131" s="180"/>
      <c r="J131" s="180"/>
      <c r="K131" s="180"/>
      <c r="L131" s="180"/>
      <c r="M131" s="189"/>
      <c r="N131" s="180"/>
      <c r="O131" s="180"/>
      <c r="P131" s="1336">
        <v>1768</v>
      </c>
      <c r="Q131" s="190"/>
      <c r="R131" s="190"/>
      <c r="S131" s="191"/>
      <c r="T131" s="191"/>
      <c r="U131" s="191"/>
      <c r="V131" s="191"/>
      <c r="W131" s="180"/>
      <c r="X131" s="180"/>
      <c r="Y131" s="180"/>
    </row>
    <row r="132" spans="1:25" ht="165">
      <c r="A132" s="91">
        <v>59</v>
      </c>
      <c r="B132" s="128" t="s">
        <v>464</v>
      </c>
      <c r="C132" s="129" t="s">
        <v>465</v>
      </c>
      <c r="D132" s="180"/>
      <c r="E132" s="1335" t="s">
        <v>2357</v>
      </c>
      <c r="F132" s="180"/>
      <c r="G132" s="180"/>
      <c r="H132" s="180"/>
      <c r="I132" s="180"/>
      <c r="J132" s="180"/>
      <c r="K132" s="180"/>
      <c r="L132" s="180"/>
      <c r="M132" s="189"/>
      <c r="N132" s="180"/>
      <c r="O132" s="180"/>
      <c r="P132" s="1336">
        <v>3298</v>
      </c>
      <c r="Q132" s="190"/>
      <c r="R132" s="190"/>
      <c r="S132" s="191"/>
      <c r="T132" s="191"/>
      <c r="U132" s="191"/>
      <c r="V132" s="191"/>
      <c r="W132" s="180"/>
      <c r="X132" s="180"/>
      <c r="Y132" s="180"/>
    </row>
    <row r="133" spans="1:25" ht="165">
      <c r="A133" s="91">
        <v>60</v>
      </c>
      <c r="B133" s="128" t="s">
        <v>464</v>
      </c>
      <c r="C133" s="129" t="s">
        <v>465</v>
      </c>
      <c r="D133" s="180"/>
      <c r="E133" s="1335" t="s">
        <v>2358</v>
      </c>
      <c r="F133" s="180"/>
      <c r="G133" s="180"/>
      <c r="H133" s="180"/>
      <c r="I133" s="180"/>
      <c r="J133" s="180"/>
      <c r="K133" s="180"/>
      <c r="L133" s="180"/>
      <c r="M133" s="189"/>
      <c r="N133" s="180"/>
      <c r="O133" s="180"/>
      <c r="P133" s="1336">
        <v>2477</v>
      </c>
      <c r="Q133" s="190"/>
      <c r="R133" s="190"/>
      <c r="S133" s="191"/>
      <c r="T133" s="191"/>
      <c r="U133" s="191"/>
      <c r="V133" s="191"/>
      <c r="W133" s="180"/>
      <c r="X133" s="180"/>
      <c r="Y133" s="180"/>
    </row>
    <row r="134" spans="1:25" ht="165">
      <c r="A134" s="91">
        <v>61</v>
      </c>
      <c r="B134" s="128" t="s">
        <v>464</v>
      </c>
      <c r="C134" s="129" t="s">
        <v>465</v>
      </c>
      <c r="D134" s="180"/>
      <c r="E134" s="1335" t="s">
        <v>2359</v>
      </c>
      <c r="F134" s="180"/>
      <c r="G134" s="180"/>
      <c r="H134" s="180"/>
      <c r="I134" s="180"/>
      <c r="J134" s="180"/>
      <c r="K134" s="180"/>
      <c r="L134" s="180"/>
      <c r="M134" s="189"/>
      <c r="N134" s="180"/>
      <c r="O134" s="180"/>
      <c r="P134" s="1336">
        <v>2234</v>
      </c>
      <c r="Q134" s="190"/>
      <c r="R134" s="190"/>
      <c r="S134" s="191"/>
      <c r="T134" s="191"/>
      <c r="U134" s="191"/>
      <c r="V134" s="191"/>
      <c r="W134" s="180"/>
      <c r="X134" s="180"/>
      <c r="Y134" s="180"/>
    </row>
    <row r="135" spans="1:25" ht="165">
      <c r="A135" s="91">
        <v>62</v>
      </c>
      <c r="B135" s="128" t="s">
        <v>464</v>
      </c>
      <c r="C135" s="129" t="s">
        <v>465</v>
      </c>
      <c r="D135" s="180"/>
      <c r="E135" s="1335" t="s">
        <v>2360</v>
      </c>
      <c r="F135" s="180"/>
      <c r="G135" s="180"/>
      <c r="H135" s="180"/>
      <c r="I135" s="180"/>
      <c r="J135" s="180"/>
      <c r="K135" s="180"/>
      <c r="L135" s="180"/>
      <c r="M135" s="189"/>
      <c r="N135" s="180"/>
      <c r="O135" s="180"/>
      <c r="P135" s="1336">
        <v>5777</v>
      </c>
      <c r="Q135" s="190"/>
      <c r="R135" s="190"/>
      <c r="S135" s="191"/>
      <c r="T135" s="191"/>
      <c r="U135" s="191"/>
      <c r="V135" s="191"/>
      <c r="W135" s="180"/>
      <c r="X135" s="180"/>
      <c r="Y135" s="180"/>
    </row>
    <row r="136" spans="1:25" ht="165">
      <c r="A136" s="91">
        <v>63</v>
      </c>
      <c r="B136" s="128" t="s">
        <v>464</v>
      </c>
      <c r="C136" s="129" t="s">
        <v>465</v>
      </c>
      <c r="D136" s="180"/>
      <c r="E136" s="1335" t="s">
        <v>2361</v>
      </c>
      <c r="F136" s="180"/>
      <c r="G136" s="180"/>
      <c r="H136" s="180"/>
      <c r="I136" s="180"/>
      <c r="J136" s="180"/>
      <c r="K136" s="180"/>
      <c r="L136" s="180"/>
      <c r="M136" s="189"/>
      <c r="N136" s="180"/>
      <c r="O136" s="180"/>
      <c r="P136" s="1336">
        <v>1636</v>
      </c>
      <c r="Q136" s="190"/>
      <c r="R136" s="190"/>
      <c r="S136" s="191"/>
      <c r="T136" s="191"/>
      <c r="U136" s="191"/>
      <c r="V136" s="191"/>
      <c r="W136" s="180"/>
      <c r="X136" s="180"/>
      <c r="Y136" s="180"/>
    </row>
    <row r="137" spans="1:25" ht="165">
      <c r="A137" s="91">
        <v>64</v>
      </c>
      <c r="B137" s="128" t="s">
        <v>464</v>
      </c>
      <c r="C137" s="129" t="s">
        <v>465</v>
      </c>
      <c r="D137" s="180"/>
      <c r="E137" s="1335" t="s">
        <v>2362</v>
      </c>
      <c r="F137" s="180"/>
      <c r="G137" s="180"/>
      <c r="H137" s="180"/>
      <c r="I137" s="180"/>
      <c r="J137" s="180"/>
      <c r="K137" s="180"/>
      <c r="L137" s="180"/>
      <c r="M137" s="189"/>
      <c r="N137" s="180"/>
      <c r="O137" s="180"/>
      <c r="P137" s="1336">
        <v>2262</v>
      </c>
      <c r="Q137" s="190"/>
      <c r="R137" s="190"/>
      <c r="S137" s="191"/>
      <c r="T137" s="191"/>
      <c r="U137" s="191"/>
      <c r="V137" s="191"/>
      <c r="W137" s="180"/>
      <c r="X137" s="180"/>
      <c r="Y137" s="180"/>
    </row>
    <row r="138" spans="1:25" ht="165">
      <c r="A138" s="91">
        <v>65</v>
      </c>
      <c r="B138" s="128" t="s">
        <v>464</v>
      </c>
      <c r="C138" s="129" t="s">
        <v>465</v>
      </c>
      <c r="D138" s="180"/>
      <c r="E138" s="1335" t="s">
        <v>2363</v>
      </c>
      <c r="F138" s="180"/>
      <c r="G138" s="180"/>
      <c r="H138" s="180"/>
      <c r="I138" s="180"/>
      <c r="J138" s="180"/>
      <c r="K138" s="180"/>
      <c r="L138" s="180"/>
      <c r="M138" s="189"/>
      <c r="N138" s="180"/>
      <c r="O138" s="180"/>
      <c r="P138" s="1336">
        <v>4437</v>
      </c>
      <c r="Q138" s="190"/>
      <c r="R138" s="190"/>
      <c r="S138" s="191"/>
      <c r="T138" s="191"/>
      <c r="U138" s="191"/>
      <c r="V138" s="191"/>
      <c r="W138" s="180"/>
      <c r="X138" s="180"/>
      <c r="Y138" s="180"/>
    </row>
    <row r="139" spans="1:25" ht="165">
      <c r="A139" s="91">
        <v>66</v>
      </c>
      <c r="B139" s="128" t="s">
        <v>464</v>
      </c>
      <c r="C139" s="129" t="s">
        <v>465</v>
      </c>
      <c r="D139" s="180"/>
      <c r="E139" s="1335" t="s">
        <v>2364</v>
      </c>
      <c r="F139" s="180"/>
      <c r="G139" s="180"/>
      <c r="H139" s="180"/>
      <c r="I139" s="180"/>
      <c r="J139" s="180"/>
      <c r="K139" s="180"/>
      <c r="L139" s="180"/>
      <c r="M139" s="189"/>
      <c r="N139" s="180"/>
      <c r="O139" s="180"/>
      <c r="P139" s="1336">
        <v>6136</v>
      </c>
      <c r="Q139" s="190"/>
      <c r="R139" s="190"/>
      <c r="S139" s="191"/>
      <c r="T139" s="191"/>
      <c r="U139" s="191"/>
      <c r="V139" s="191"/>
      <c r="W139" s="180"/>
      <c r="X139" s="180"/>
      <c r="Y139" s="180"/>
    </row>
    <row r="140" spans="1:25" ht="165">
      <c r="A140" s="91">
        <v>67</v>
      </c>
      <c r="B140" s="128" t="s">
        <v>464</v>
      </c>
      <c r="C140" s="129" t="s">
        <v>465</v>
      </c>
      <c r="D140" s="180"/>
      <c r="E140" s="1335" t="s">
        <v>2365</v>
      </c>
      <c r="F140" s="180"/>
      <c r="G140" s="180"/>
      <c r="H140" s="180"/>
      <c r="I140" s="180"/>
      <c r="J140" s="180"/>
      <c r="K140" s="180"/>
      <c r="L140" s="180"/>
      <c r="M140" s="189"/>
      <c r="N140" s="180"/>
      <c r="O140" s="180"/>
      <c r="P140" s="1336">
        <v>2896</v>
      </c>
      <c r="Q140" s="190"/>
      <c r="R140" s="190"/>
      <c r="S140" s="191"/>
      <c r="T140" s="191"/>
      <c r="U140" s="191"/>
      <c r="V140" s="191"/>
      <c r="W140" s="180"/>
      <c r="X140" s="180"/>
      <c r="Y140" s="180"/>
    </row>
    <row r="141" spans="1:25" ht="165">
      <c r="A141" s="91">
        <v>68</v>
      </c>
      <c r="B141" s="128" t="s">
        <v>464</v>
      </c>
      <c r="C141" s="129" t="s">
        <v>465</v>
      </c>
      <c r="D141" s="180"/>
      <c r="E141" s="1335" t="s">
        <v>2366</v>
      </c>
      <c r="F141" s="180"/>
      <c r="G141" s="180"/>
      <c r="H141" s="180"/>
      <c r="I141" s="180"/>
      <c r="J141" s="180"/>
      <c r="K141" s="180"/>
      <c r="L141" s="180"/>
      <c r="M141" s="189"/>
      <c r="N141" s="180"/>
      <c r="O141" s="180"/>
      <c r="P141" s="1336"/>
      <c r="Q141" s="190"/>
      <c r="R141" s="190"/>
      <c r="S141" s="191"/>
      <c r="T141" s="191"/>
      <c r="U141" s="191"/>
      <c r="V141" s="191"/>
      <c r="W141" s="180"/>
      <c r="X141" s="180"/>
      <c r="Y141" s="180"/>
    </row>
    <row r="142" spans="1:25" ht="165">
      <c r="A142" s="91">
        <v>69</v>
      </c>
      <c r="B142" s="128" t="s">
        <v>464</v>
      </c>
      <c r="C142" s="129" t="s">
        <v>465</v>
      </c>
      <c r="D142" s="180"/>
      <c r="E142" s="1335" t="s">
        <v>2367</v>
      </c>
      <c r="F142" s="180"/>
      <c r="G142" s="180"/>
      <c r="H142" s="180"/>
      <c r="I142" s="180"/>
      <c r="J142" s="180"/>
      <c r="K142" s="180"/>
      <c r="L142" s="180"/>
      <c r="M142" s="189"/>
      <c r="N142" s="180"/>
      <c r="O142" s="180"/>
      <c r="P142" s="1336">
        <v>7780</v>
      </c>
      <c r="Q142" s="190"/>
      <c r="R142" s="190"/>
      <c r="S142" s="191"/>
      <c r="T142" s="191"/>
      <c r="U142" s="191"/>
      <c r="V142" s="191"/>
      <c r="W142" s="180"/>
      <c r="X142" s="180"/>
      <c r="Y142" s="180"/>
    </row>
    <row r="143" spans="1:25" ht="165">
      <c r="A143" s="91">
        <v>70</v>
      </c>
      <c r="B143" s="128" t="s">
        <v>464</v>
      </c>
      <c r="C143" s="129" t="s">
        <v>465</v>
      </c>
      <c r="D143" s="180"/>
      <c r="E143" s="1335" t="s">
        <v>2368</v>
      </c>
      <c r="F143" s="180"/>
      <c r="G143" s="180"/>
      <c r="H143" s="180"/>
      <c r="I143" s="180"/>
      <c r="J143" s="180"/>
      <c r="K143" s="180"/>
      <c r="L143" s="180"/>
      <c r="M143" s="189"/>
      <c r="N143" s="180"/>
      <c r="O143" s="180"/>
      <c r="P143" s="1336">
        <v>1636</v>
      </c>
      <c r="Q143" s="190"/>
      <c r="R143" s="190"/>
      <c r="S143" s="191"/>
      <c r="T143" s="191"/>
      <c r="U143" s="191"/>
      <c r="V143" s="191"/>
      <c r="W143" s="180"/>
      <c r="X143" s="180"/>
      <c r="Y143" s="180"/>
    </row>
    <row r="144" spans="1:25" ht="165">
      <c r="A144" s="91">
        <v>71</v>
      </c>
      <c r="B144" s="128" t="s">
        <v>464</v>
      </c>
      <c r="C144" s="129" t="s">
        <v>465</v>
      </c>
      <c r="D144" s="180"/>
      <c r="E144" s="1335" t="s">
        <v>2369</v>
      </c>
      <c r="F144" s="180"/>
      <c r="G144" s="180"/>
      <c r="H144" s="180"/>
      <c r="I144" s="180"/>
      <c r="J144" s="180"/>
      <c r="K144" s="180"/>
      <c r="L144" s="180"/>
      <c r="M144" s="189"/>
      <c r="N144" s="180"/>
      <c r="O144" s="180"/>
      <c r="P144" s="1336">
        <v>4834</v>
      </c>
      <c r="Q144" s="190"/>
      <c r="R144" s="190"/>
      <c r="S144" s="191"/>
      <c r="T144" s="191"/>
      <c r="U144" s="191"/>
      <c r="V144" s="191"/>
      <c r="W144" s="180"/>
      <c r="X144" s="180"/>
      <c r="Y144" s="180"/>
    </row>
    <row r="145" spans="1:25" ht="165">
      <c r="A145" s="91">
        <v>72</v>
      </c>
      <c r="B145" s="128" t="s">
        <v>464</v>
      </c>
      <c r="C145" s="129" t="s">
        <v>465</v>
      </c>
      <c r="D145" s="180"/>
      <c r="E145" s="1335" t="s">
        <v>2360</v>
      </c>
      <c r="F145" s="180"/>
      <c r="G145" s="180"/>
      <c r="H145" s="180"/>
      <c r="I145" s="180"/>
      <c r="J145" s="180"/>
      <c r="K145" s="180"/>
      <c r="L145" s="180"/>
      <c r="M145" s="189"/>
      <c r="N145" s="180"/>
      <c r="O145" s="180"/>
      <c r="P145" s="1336"/>
      <c r="Q145" s="190"/>
      <c r="R145" s="190"/>
      <c r="S145" s="191"/>
      <c r="T145" s="191"/>
      <c r="U145" s="191"/>
      <c r="V145" s="191"/>
      <c r="W145" s="180"/>
      <c r="X145" s="180"/>
      <c r="Y145" s="180"/>
    </row>
    <row r="146" spans="1:25" ht="165">
      <c r="A146" s="91">
        <v>73</v>
      </c>
      <c r="B146" s="128" t="s">
        <v>464</v>
      </c>
      <c r="C146" s="129" t="s">
        <v>465</v>
      </c>
      <c r="D146" s="180"/>
      <c r="E146" s="1335" t="s">
        <v>2370</v>
      </c>
      <c r="F146" s="180"/>
      <c r="G146" s="180"/>
      <c r="H146" s="180"/>
      <c r="I146" s="180"/>
      <c r="J146" s="180"/>
      <c r="K146" s="180"/>
      <c r="L146" s="180"/>
      <c r="M146" s="189"/>
      <c r="N146" s="180"/>
      <c r="O146" s="180"/>
      <c r="P146" s="1336">
        <v>13152</v>
      </c>
      <c r="Q146" s="190"/>
      <c r="R146" s="190"/>
      <c r="S146" s="191"/>
      <c r="T146" s="191"/>
      <c r="U146" s="191"/>
      <c r="V146" s="191"/>
      <c r="W146" s="180"/>
      <c r="X146" s="180"/>
      <c r="Y146" s="180"/>
    </row>
    <row r="147" spans="1:25" ht="165">
      <c r="A147" s="91">
        <v>74</v>
      </c>
      <c r="B147" s="128" t="s">
        <v>464</v>
      </c>
      <c r="C147" s="129" t="s">
        <v>465</v>
      </c>
      <c r="D147" s="180"/>
      <c r="E147" s="1335" t="s">
        <v>2371</v>
      </c>
      <c r="F147" s="180"/>
      <c r="G147" s="180"/>
      <c r="H147" s="180"/>
      <c r="I147" s="180"/>
      <c r="J147" s="180"/>
      <c r="K147" s="180"/>
      <c r="L147" s="180"/>
      <c r="M147" s="189"/>
      <c r="N147" s="180"/>
      <c r="O147" s="180"/>
      <c r="P147" s="1336">
        <v>3598</v>
      </c>
      <c r="Q147" s="190"/>
      <c r="R147" s="190"/>
      <c r="S147" s="191"/>
      <c r="T147" s="191"/>
      <c r="U147" s="191"/>
      <c r="V147" s="191"/>
      <c r="W147" s="180"/>
      <c r="X147" s="180"/>
      <c r="Y147" s="180"/>
    </row>
    <row r="148" spans="1:25" ht="165">
      <c r="A148" s="91">
        <v>75</v>
      </c>
      <c r="B148" s="128" t="s">
        <v>464</v>
      </c>
      <c r="C148" s="129" t="s">
        <v>465</v>
      </c>
      <c r="D148" s="180"/>
      <c r="E148" s="1335" t="s">
        <v>2372</v>
      </c>
      <c r="F148" s="180"/>
      <c r="G148" s="180"/>
      <c r="H148" s="180"/>
      <c r="I148" s="180"/>
      <c r="J148" s="180"/>
      <c r="K148" s="180"/>
      <c r="L148" s="180"/>
      <c r="M148" s="189"/>
      <c r="N148" s="180"/>
      <c r="O148" s="180"/>
      <c r="P148" s="1336">
        <v>3024</v>
      </c>
      <c r="Q148" s="190"/>
      <c r="R148" s="190"/>
      <c r="S148" s="191"/>
      <c r="T148" s="191"/>
      <c r="U148" s="191"/>
      <c r="V148" s="191"/>
      <c r="W148" s="180"/>
      <c r="X148" s="180"/>
      <c r="Y148" s="180"/>
    </row>
    <row r="149" spans="1:25" ht="165">
      <c r="A149" s="91">
        <v>76</v>
      </c>
      <c r="B149" s="128" t="s">
        <v>464</v>
      </c>
      <c r="C149" s="129" t="s">
        <v>465</v>
      </c>
      <c r="D149" s="180"/>
      <c r="E149" s="1335" t="s">
        <v>2373</v>
      </c>
      <c r="F149" s="180"/>
      <c r="G149" s="180"/>
      <c r="H149" s="180"/>
      <c r="I149" s="180"/>
      <c r="J149" s="180"/>
      <c r="K149" s="180"/>
      <c r="L149" s="180"/>
      <c r="M149" s="189"/>
      <c r="N149" s="180"/>
      <c r="O149" s="180"/>
      <c r="P149" s="1336">
        <v>5043</v>
      </c>
      <c r="Q149" s="190"/>
      <c r="R149" s="190"/>
      <c r="S149" s="191"/>
      <c r="T149" s="191"/>
      <c r="U149" s="191"/>
      <c r="V149" s="191"/>
      <c r="W149" s="180"/>
      <c r="X149" s="180"/>
      <c r="Y149" s="180"/>
    </row>
    <row r="150" spans="1:25" ht="165">
      <c r="A150" s="91">
        <v>77</v>
      </c>
      <c r="B150" s="128" t="s">
        <v>464</v>
      </c>
      <c r="C150" s="129" t="s">
        <v>465</v>
      </c>
      <c r="D150" s="180"/>
      <c r="E150" s="1335" t="s">
        <v>2366</v>
      </c>
      <c r="F150" s="180"/>
      <c r="G150" s="180"/>
      <c r="H150" s="180"/>
      <c r="I150" s="180"/>
      <c r="J150" s="180"/>
      <c r="K150" s="180"/>
      <c r="L150" s="180"/>
      <c r="M150" s="189"/>
      <c r="N150" s="180"/>
      <c r="O150" s="180"/>
      <c r="P150" s="1336"/>
      <c r="Q150" s="190"/>
      <c r="R150" s="190"/>
      <c r="S150" s="191"/>
      <c r="T150" s="191"/>
      <c r="U150" s="191"/>
      <c r="V150" s="191"/>
      <c r="W150" s="180"/>
      <c r="X150" s="180"/>
      <c r="Y150" s="180"/>
    </row>
    <row r="151" spans="1:25" ht="165">
      <c r="A151" s="91">
        <v>78</v>
      </c>
      <c r="B151" s="128" t="s">
        <v>464</v>
      </c>
      <c r="C151" s="129" t="s">
        <v>465</v>
      </c>
      <c r="D151" s="180"/>
      <c r="E151" s="1335" t="s">
        <v>2374</v>
      </c>
      <c r="F151" s="180"/>
      <c r="G151" s="180"/>
      <c r="H151" s="180"/>
      <c r="I151" s="180"/>
      <c r="J151" s="180"/>
      <c r="K151" s="180"/>
      <c r="L151" s="180"/>
      <c r="M151" s="189"/>
      <c r="N151" s="180"/>
      <c r="O151" s="180"/>
      <c r="P151" s="1336">
        <v>2004</v>
      </c>
      <c r="Q151" s="190"/>
      <c r="R151" s="190"/>
      <c r="S151" s="191"/>
      <c r="T151" s="191"/>
      <c r="U151" s="191"/>
      <c r="V151" s="191"/>
      <c r="W151" s="180"/>
      <c r="X151" s="180"/>
      <c r="Y151" s="180"/>
    </row>
    <row r="152" spans="1:25" ht="165">
      <c r="A152" s="91">
        <v>79</v>
      </c>
      <c r="B152" s="128" t="s">
        <v>464</v>
      </c>
      <c r="C152" s="129" t="s">
        <v>465</v>
      </c>
      <c r="D152" s="180"/>
      <c r="E152" s="1335" t="s">
        <v>2375</v>
      </c>
      <c r="F152" s="180"/>
      <c r="G152" s="180"/>
      <c r="H152" s="180"/>
      <c r="I152" s="180"/>
      <c r="J152" s="180"/>
      <c r="K152" s="180"/>
      <c r="L152" s="180"/>
      <c r="M152" s="189"/>
      <c r="N152" s="180"/>
      <c r="O152" s="180"/>
      <c r="P152" s="1336">
        <v>7492</v>
      </c>
      <c r="Q152" s="190"/>
      <c r="R152" s="190"/>
      <c r="S152" s="191"/>
      <c r="T152" s="191"/>
      <c r="U152" s="191"/>
      <c r="V152" s="191"/>
      <c r="W152" s="180"/>
      <c r="X152" s="180"/>
      <c r="Y152" s="180"/>
    </row>
    <row r="153" spans="1:25" ht="165">
      <c r="A153" s="91">
        <v>80</v>
      </c>
      <c r="B153" s="128" t="s">
        <v>464</v>
      </c>
      <c r="C153" s="129" t="s">
        <v>465</v>
      </c>
      <c r="D153" s="180"/>
      <c r="E153" s="1335" t="s">
        <v>2376</v>
      </c>
      <c r="F153" s="180"/>
      <c r="G153" s="180"/>
      <c r="H153" s="180"/>
      <c r="I153" s="180"/>
      <c r="J153" s="180"/>
      <c r="K153" s="180"/>
      <c r="L153" s="180"/>
      <c r="M153" s="189"/>
      <c r="N153" s="180"/>
      <c r="O153" s="180"/>
      <c r="P153" s="1336">
        <v>3542</v>
      </c>
      <c r="Q153" s="190"/>
      <c r="R153" s="190"/>
      <c r="S153" s="191"/>
      <c r="T153" s="191"/>
      <c r="U153" s="191"/>
      <c r="V153" s="191"/>
      <c r="W153" s="180"/>
      <c r="X153" s="180"/>
      <c r="Y153" s="180"/>
    </row>
    <row r="154" spans="1:25" ht="165">
      <c r="A154" s="91">
        <v>81</v>
      </c>
      <c r="B154" s="128" t="s">
        <v>464</v>
      </c>
      <c r="C154" s="129" t="s">
        <v>465</v>
      </c>
      <c r="D154" s="180"/>
      <c r="E154" s="1335" t="s">
        <v>2377</v>
      </c>
      <c r="F154" s="180"/>
      <c r="G154" s="180"/>
      <c r="H154" s="180"/>
      <c r="I154" s="180"/>
      <c r="J154" s="180"/>
      <c r="K154" s="180"/>
      <c r="L154" s="180"/>
      <c r="M154" s="189"/>
      <c r="N154" s="180"/>
      <c r="O154" s="180"/>
      <c r="P154" s="1336">
        <v>2118</v>
      </c>
      <c r="Q154" s="190"/>
      <c r="R154" s="190"/>
      <c r="S154" s="191"/>
      <c r="T154" s="191"/>
      <c r="U154" s="191"/>
      <c r="V154" s="191"/>
      <c r="W154" s="180"/>
      <c r="X154" s="180"/>
      <c r="Y154" s="180"/>
    </row>
    <row r="155" spans="1:25" ht="165">
      <c r="A155" s="91">
        <v>82</v>
      </c>
      <c r="B155" s="128" t="s">
        <v>464</v>
      </c>
      <c r="C155" s="129" t="s">
        <v>465</v>
      </c>
      <c r="D155" s="180"/>
      <c r="E155" s="1335" t="s">
        <v>2378</v>
      </c>
      <c r="F155" s="180"/>
      <c r="G155" s="180"/>
      <c r="H155" s="180"/>
      <c r="I155" s="180"/>
      <c r="J155" s="180"/>
      <c r="K155" s="180"/>
      <c r="L155" s="180"/>
      <c r="M155" s="189"/>
      <c r="N155" s="180"/>
      <c r="O155" s="180"/>
      <c r="P155" s="1336">
        <v>19219</v>
      </c>
      <c r="Q155" s="190"/>
      <c r="R155" s="190"/>
      <c r="S155" s="191"/>
      <c r="T155" s="191"/>
      <c r="U155" s="191"/>
      <c r="V155" s="191"/>
      <c r="W155" s="180"/>
      <c r="X155" s="180"/>
      <c r="Y155" s="180"/>
    </row>
    <row r="156" spans="1:25" ht="165">
      <c r="A156" s="91">
        <v>83</v>
      </c>
      <c r="B156" s="128" t="s">
        <v>464</v>
      </c>
      <c r="C156" s="129" t="s">
        <v>465</v>
      </c>
      <c r="D156" s="180"/>
      <c r="E156" s="1335" t="s">
        <v>2379</v>
      </c>
      <c r="F156" s="180"/>
      <c r="G156" s="180"/>
      <c r="H156" s="180"/>
      <c r="I156" s="180"/>
      <c r="J156" s="180"/>
      <c r="K156" s="180"/>
      <c r="L156" s="180"/>
      <c r="M156" s="189"/>
      <c r="N156" s="180"/>
      <c r="O156" s="180"/>
      <c r="P156" s="1336">
        <v>3822</v>
      </c>
      <c r="Q156" s="190"/>
      <c r="R156" s="190"/>
      <c r="S156" s="191"/>
      <c r="T156" s="191"/>
      <c r="U156" s="191"/>
      <c r="V156" s="191"/>
      <c r="W156" s="180"/>
      <c r="X156" s="180"/>
      <c r="Y156" s="180"/>
    </row>
    <row r="157" spans="1:25" ht="165">
      <c r="A157" s="91">
        <v>84</v>
      </c>
      <c r="B157" s="128" t="s">
        <v>464</v>
      </c>
      <c r="C157" s="129" t="s">
        <v>465</v>
      </c>
      <c r="D157" s="180"/>
      <c r="E157" s="1335" t="s">
        <v>2380</v>
      </c>
      <c r="F157" s="180"/>
      <c r="G157" s="180"/>
      <c r="H157" s="180"/>
      <c r="I157" s="180"/>
      <c r="J157" s="180"/>
      <c r="K157" s="180"/>
      <c r="L157" s="180"/>
      <c r="M157" s="189"/>
      <c r="N157" s="180"/>
      <c r="O157" s="180"/>
      <c r="P157" s="1336">
        <v>2872</v>
      </c>
      <c r="Q157" s="190"/>
      <c r="R157" s="190"/>
      <c r="S157" s="191"/>
      <c r="T157" s="191"/>
      <c r="U157" s="191"/>
      <c r="V157" s="191"/>
      <c r="W157" s="180"/>
      <c r="X157" s="180"/>
      <c r="Y157" s="180"/>
    </row>
    <row r="158" spans="1:25" ht="165">
      <c r="A158" s="91">
        <v>85</v>
      </c>
      <c r="B158" s="128" t="s">
        <v>464</v>
      </c>
      <c r="C158" s="129" t="s">
        <v>465</v>
      </c>
      <c r="D158" s="180"/>
      <c r="E158" s="1335" t="s">
        <v>2381</v>
      </c>
      <c r="F158" s="180"/>
      <c r="G158" s="180"/>
      <c r="H158" s="180"/>
      <c r="I158" s="180"/>
      <c r="J158" s="180"/>
      <c r="K158" s="180"/>
      <c r="L158" s="180"/>
      <c r="M158" s="189"/>
      <c r="N158" s="180"/>
      <c r="O158" s="180"/>
      <c r="P158" s="1336">
        <v>1625</v>
      </c>
      <c r="Q158" s="190"/>
      <c r="R158" s="190"/>
      <c r="S158" s="191"/>
      <c r="T158" s="191"/>
      <c r="U158" s="191"/>
      <c r="V158" s="191"/>
      <c r="W158" s="180"/>
      <c r="X158" s="180"/>
      <c r="Y158" s="180"/>
    </row>
    <row r="159" spans="1:25" ht="165">
      <c r="A159" s="91">
        <v>86</v>
      </c>
      <c r="B159" s="128" t="s">
        <v>464</v>
      </c>
      <c r="C159" s="129" t="s">
        <v>465</v>
      </c>
      <c r="D159" s="180"/>
      <c r="E159" s="1335" t="s">
        <v>2382</v>
      </c>
      <c r="F159" s="180"/>
      <c r="G159" s="180"/>
      <c r="H159" s="180"/>
      <c r="I159" s="180"/>
      <c r="J159" s="180"/>
      <c r="K159" s="180"/>
      <c r="L159" s="180"/>
      <c r="M159" s="189"/>
      <c r="N159" s="180"/>
      <c r="O159" s="180"/>
      <c r="P159" s="1336"/>
      <c r="Q159" s="190"/>
      <c r="R159" s="190"/>
      <c r="S159" s="191"/>
      <c r="T159" s="191"/>
      <c r="U159" s="191"/>
      <c r="V159" s="191"/>
      <c r="W159" s="180"/>
      <c r="X159" s="180"/>
      <c r="Y159" s="180"/>
    </row>
    <row r="160" spans="1:25" ht="165">
      <c r="A160" s="91">
        <v>87</v>
      </c>
      <c r="B160" s="128" t="s">
        <v>464</v>
      </c>
      <c r="C160" s="129" t="s">
        <v>465</v>
      </c>
      <c r="D160" s="180"/>
      <c r="E160" s="1335" t="s">
        <v>2383</v>
      </c>
      <c r="F160" s="180"/>
      <c r="G160" s="180"/>
      <c r="H160" s="180"/>
      <c r="I160" s="180"/>
      <c r="J160" s="180"/>
      <c r="K160" s="180"/>
      <c r="L160" s="180"/>
      <c r="M160" s="189"/>
      <c r="N160" s="180"/>
      <c r="O160" s="180"/>
      <c r="P160" s="1336">
        <v>1747</v>
      </c>
      <c r="Q160" s="190"/>
      <c r="R160" s="190"/>
      <c r="S160" s="191"/>
      <c r="T160" s="191"/>
      <c r="U160" s="191"/>
      <c r="V160" s="191"/>
      <c r="W160" s="180"/>
      <c r="X160" s="180"/>
      <c r="Y160" s="180"/>
    </row>
    <row r="161" spans="1:25" ht="165">
      <c r="A161" s="91">
        <v>88</v>
      </c>
      <c r="B161" s="128" t="s">
        <v>464</v>
      </c>
      <c r="C161" s="129" t="s">
        <v>465</v>
      </c>
      <c r="D161" s="180"/>
      <c r="E161" s="1335" t="s">
        <v>2384</v>
      </c>
      <c r="F161" s="180"/>
      <c r="G161" s="180"/>
      <c r="H161" s="180"/>
      <c r="I161" s="180"/>
      <c r="J161" s="180"/>
      <c r="K161" s="180"/>
      <c r="L161" s="180"/>
      <c r="M161" s="189"/>
      <c r="N161" s="180"/>
      <c r="O161" s="180"/>
      <c r="P161" s="1336">
        <v>3172</v>
      </c>
      <c r="Q161" s="190"/>
      <c r="R161" s="190"/>
      <c r="S161" s="191"/>
      <c r="T161" s="191"/>
      <c r="U161" s="191"/>
      <c r="V161" s="191"/>
      <c r="W161" s="180"/>
      <c r="X161" s="180"/>
      <c r="Y161" s="180"/>
    </row>
    <row r="162" spans="1:25" ht="165">
      <c r="A162" s="91">
        <v>89</v>
      </c>
      <c r="B162" s="128" t="s">
        <v>464</v>
      </c>
      <c r="C162" s="129" t="s">
        <v>465</v>
      </c>
      <c r="D162" s="180"/>
      <c r="E162" s="1335" t="s">
        <v>2385</v>
      </c>
      <c r="F162" s="180"/>
      <c r="G162" s="180"/>
      <c r="H162" s="180"/>
      <c r="I162" s="180"/>
      <c r="J162" s="180"/>
      <c r="K162" s="180"/>
      <c r="L162" s="180"/>
      <c r="M162" s="189"/>
      <c r="N162" s="180"/>
      <c r="O162" s="180"/>
      <c r="P162" s="1336">
        <v>3247</v>
      </c>
      <c r="Q162" s="190"/>
      <c r="R162" s="190"/>
      <c r="S162" s="191"/>
      <c r="T162" s="191"/>
      <c r="U162" s="191"/>
      <c r="V162" s="191"/>
      <c r="W162" s="180"/>
      <c r="X162" s="180"/>
      <c r="Y162" s="180"/>
    </row>
    <row r="163" spans="1:25" ht="165">
      <c r="A163" s="91">
        <v>90</v>
      </c>
      <c r="B163" s="128" t="s">
        <v>464</v>
      </c>
      <c r="C163" s="129" t="s">
        <v>465</v>
      </c>
      <c r="D163" s="180"/>
      <c r="E163" s="1335" t="s">
        <v>2386</v>
      </c>
      <c r="F163" s="180"/>
      <c r="G163" s="180"/>
      <c r="H163" s="180"/>
      <c r="I163" s="180"/>
      <c r="J163" s="180"/>
      <c r="K163" s="180"/>
      <c r="L163" s="180"/>
      <c r="M163" s="189"/>
      <c r="N163" s="180"/>
      <c r="O163" s="180"/>
      <c r="P163" s="1336"/>
      <c r="Q163" s="190"/>
      <c r="R163" s="190"/>
      <c r="S163" s="191"/>
      <c r="T163" s="191"/>
      <c r="U163" s="191"/>
      <c r="V163" s="191"/>
      <c r="W163" s="180"/>
      <c r="X163" s="180"/>
      <c r="Y163" s="180"/>
    </row>
    <row r="164" spans="1:25" ht="165">
      <c r="A164" s="91">
        <v>91</v>
      </c>
      <c r="B164" s="128" t="s">
        <v>464</v>
      </c>
      <c r="C164" s="129" t="s">
        <v>465</v>
      </c>
      <c r="D164" s="180"/>
      <c r="E164" s="1335" t="s">
        <v>2332</v>
      </c>
      <c r="F164" s="180"/>
      <c r="G164" s="180"/>
      <c r="H164" s="180"/>
      <c r="I164" s="180"/>
      <c r="J164" s="180"/>
      <c r="K164" s="180"/>
      <c r="L164" s="180"/>
      <c r="M164" s="189"/>
      <c r="N164" s="180"/>
      <c r="O164" s="180"/>
      <c r="P164" s="1336">
        <v>8694</v>
      </c>
      <c r="Q164" s="190"/>
      <c r="R164" s="190"/>
      <c r="S164" s="191"/>
      <c r="T164" s="191"/>
      <c r="U164" s="191"/>
      <c r="V164" s="191"/>
      <c r="W164" s="180"/>
      <c r="X164" s="180"/>
      <c r="Y164" s="180"/>
    </row>
    <row r="165" spans="1:25" ht="165">
      <c r="A165" s="91">
        <v>92</v>
      </c>
      <c r="B165" s="128" t="s">
        <v>464</v>
      </c>
      <c r="C165" s="129" t="s">
        <v>465</v>
      </c>
      <c r="D165" s="180"/>
      <c r="E165" s="1335" t="s">
        <v>2386</v>
      </c>
      <c r="F165" s="180"/>
      <c r="G165" s="180"/>
      <c r="H165" s="180"/>
      <c r="I165" s="180"/>
      <c r="J165" s="180"/>
      <c r="K165" s="180"/>
      <c r="L165" s="180"/>
      <c r="M165" s="189"/>
      <c r="N165" s="180"/>
      <c r="O165" s="180"/>
      <c r="P165" s="1336"/>
      <c r="Q165" s="190"/>
      <c r="R165" s="190"/>
      <c r="S165" s="191"/>
      <c r="T165" s="191"/>
      <c r="U165" s="191"/>
      <c r="V165" s="191"/>
      <c r="W165" s="180"/>
      <c r="X165" s="180"/>
      <c r="Y165" s="180"/>
    </row>
    <row r="166" spans="1:25" ht="165">
      <c r="A166" s="91">
        <v>93</v>
      </c>
      <c r="B166" s="128" t="s">
        <v>464</v>
      </c>
      <c r="C166" s="129" t="s">
        <v>465</v>
      </c>
      <c r="D166" s="180"/>
      <c r="E166" s="1335" t="s">
        <v>2387</v>
      </c>
      <c r="F166" s="180"/>
      <c r="G166" s="180"/>
      <c r="H166" s="180"/>
      <c r="I166" s="180"/>
      <c r="J166" s="180"/>
      <c r="K166" s="180"/>
      <c r="L166" s="180"/>
      <c r="M166" s="189"/>
      <c r="N166" s="180"/>
      <c r="O166" s="180"/>
      <c r="P166" s="1336">
        <v>8864</v>
      </c>
      <c r="Q166" s="190"/>
      <c r="R166" s="190"/>
      <c r="S166" s="191"/>
      <c r="T166" s="191"/>
      <c r="U166" s="191"/>
      <c r="V166" s="191"/>
      <c r="W166" s="180"/>
      <c r="X166" s="180"/>
      <c r="Y166" s="180"/>
    </row>
    <row r="167" spans="1:25" ht="165">
      <c r="A167" s="91">
        <v>94</v>
      </c>
      <c r="B167" s="128" t="s">
        <v>464</v>
      </c>
      <c r="C167" s="129" t="s">
        <v>465</v>
      </c>
      <c r="D167" s="180"/>
      <c r="E167" s="1335" t="s">
        <v>2388</v>
      </c>
      <c r="F167" s="180"/>
      <c r="G167" s="180"/>
      <c r="H167" s="180"/>
      <c r="I167" s="180"/>
      <c r="J167" s="180"/>
      <c r="K167" s="180"/>
      <c r="L167" s="180"/>
      <c r="M167" s="189"/>
      <c r="N167" s="180"/>
      <c r="O167" s="180"/>
      <c r="P167" s="1336">
        <v>3792</v>
      </c>
      <c r="Q167" s="190"/>
      <c r="R167" s="190"/>
      <c r="S167" s="191"/>
      <c r="T167" s="191"/>
      <c r="U167" s="191"/>
      <c r="V167" s="191"/>
      <c r="W167" s="180"/>
      <c r="X167" s="180"/>
      <c r="Y167" s="180"/>
    </row>
    <row r="168" spans="1:25" ht="165">
      <c r="A168" s="91">
        <v>95</v>
      </c>
      <c r="B168" s="128" t="s">
        <v>464</v>
      </c>
      <c r="C168" s="129" t="s">
        <v>465</v>
      </c>
      <c r="D168" s="180"/>
      <c r="E168" s="1335" t="s">
        <v>2389</v>
      </c>
      <c r="F168" s="180"/>
      <c r="G168" s="180"/>
      <c r="H168" s="180"/>
      <c r="I168" s="180"/>
      <c r="J168" s="180"/>
      <c r="K168" s="180"/>
      <c r="L168" s="180"/>
      <c r="M168" s="189"/>
      <c r="N168" s="180"/>
      <c r="O168" s="180"/>
      <c r="P168" s="1336">
        <v>8896</v>
      </c>
      <c r="Q168" s="190"/>
      <c r="R168" s="190"/>
      <c r="S168" s="191"/>
      <c r="T168" s="191"/>
      <c r="U168" s="191"/>
      <c r="V168" s="191"/>
      <c r="W168" s="180"/>
      <c r="X168" s="180"/>
      <c r="Y168" s="180"/>
    </row>
    <row r="169" spans="1:25" ht="165">
      <c r="A169" s="91">
        <v>96</v>
      </c>
      <c r="B169" s="128" t="s">
        <v>464</v>
      </c>
      <c r="C169" s="129" t="s">
        <v>465</v>
      </c>
      <c r="D169" s="180"/>
      <c r="E169" s="1335" t="s">
        <v>2390</v>
      </c>
      <c r="F169" s="180"/>
      <c r="G169" s="180"/>
      <c r="H169" s="180"/>
      <c r="I169" s="180"/>
      <c r="J169" s="180"/>
      <c r="K169" s="180"/>
      <c r="L169" s="180"/>
      <c r="M169" s="189"/>
      <c r="N169" s="180"/>
      <c r="O169" s="180"/>
      <c r="P169" s="1336">
        <v>1872</v>
      </c>
      <c r="Q169" s="190"/>
      <c r="R169" s="190"/>
      <c r="S169" s="191"/>
      <c r="T169" s="191"/>
      <c r="U169" s="191"/>
      <c r="V169" s="191"/>
      <c r="W169" s="180"/>
      <c r="X169" s="180"/>
      <c r="Y169" s="180"/>
    </row>
    <row r="170" spans="1:25" ht="165">
      <c r="A170" s="91">
        <v>97</v>
      </c>
      <c r="B170" s="128" t="s">
        <v>464</v>
      </c>
      <c r="C170" s="129" t="s">
        <v>465</v>
      </c>
      <c r="D170" s="180"/>
      <c r="E170" s="1335" t="s">
        <v>2391</v>
      </c>
      <c r="F170" s="180"/>
      <c r="G170" s="180"/>
      <c r="H170" s="180"/>
      <c r="I170" s="180"/>
      <c r="J170" s="180"/>
      <c r="K170" s="180"/>
      <c r="L170" s="180"/>
      <c r="M170" s="189"/>
      <c r="N170" s="180"/>
      <c r="O170" s="180"/>
      <c r="P170" s="1336">
        <v>11333</v>
      </c>
      <c r="Q170" s="190"/>
      <c r="R170" s="190"/>
      <c r="S170" s="191"/>
      <c r="T170" s="191"/>
      <c r="U170" s="191"/>
      <c r="V170" s="191"/>
      <c r="W170" s="180"/>
      <c r="X170" s="180"/>
      <c r="Y170" s="180"/>
    </row>
    <row r="171" spans="1:25" ht="165">
      <c r="A171" s="91">
        <v>98</v>
      </c>
      <c r="B171" s="128" t="s">
        <v>464</v>
      </c>
      <c r="C171" s="129" t="s">
        <v>465</v>
      </c>
      <c r="D171" s="180"/>
      <c r="E171" s="1335" t="s">
        <v>2392</v>
      </c>
      <c r="F171" s="180"/>
      <c r="G171" s="180"/>
      <c r="H171" s="180"/>
      <c r="I171" s="180"/>
      <c r="J171" s="180"/>
      <c r="K171" s="180"/>
      <c r="L171" s="180"/>
      <c r="M171" s="189"/>
      <c r="N171" s="180"/>
      <c r="O171" s="180"/>
      <c r="P171" s="1336">
        <v>3270</v>
      </c>
      <c r="Q171" s="190"/>
      <c r="R171" s="190"/>
      <c r="S171" s="191"/>
      <c r="T171" s="191"/>
      <c r="U171" s="191"/>
      <c r="V171" s="191"/>
      <c r="W171" s="180"/>
      <c r="X171" s="180"/>
      <c r="Y171" s="180"/>
    </row>
    <row r="172" spans="1:25" ht="165">
      <c r="A172" s="91">
        <v>99</v>
      </c>
      <c r="B172" s="128" t="s">
        <v>464</v>
      </c>
      <c r="C172" s="129" t="s">
        <v>465</v>
      </c>
      <c r="D172" s="180"/>
      <c r="E172" s="1335" t="s">
        <v>2393</v>
      </c>
      <c r="F172" s="180"/>
      <c r="G172" s="180"/>
      <c r="H172" s="180"/>
      <c r="I172" s="180"/>
      <c r="J172" s="180"/>
      <c r="K172" s="180"/>
      <c r="L172" s="180"/>
      <c r="M172" s="189"/>
      <c r="N172" s="180"/>
      <c r="O172" s="180"/>
      <c r="P172" s="1336">
        <v>4953</v>
      </c>
      <c r="Q172" s="190"/>
      <c r="R172" s="190"/>
      <c r="S172" s="191"/>
      <c r="T172" s="191"/>
      <c r="U172" s="191"/>
      <c r="V172" s="191"/>
      <c r="W172" s="180"/>
      <c r="X172" s="180"/>
      <c r="Y172" s="180"/>
    </row>
    <row r="173" spans="1:25" ht="165">
      <c r="A173" s="91">
        <v>100</v>
      </c>
      <c r="B173" s="128" t="s">
        <v>464</v>
      </c>
      <c r="C173" s="129" t="s">
        <v>465</v>
      </c>
      <c r="D173" s="180"/>
      <c r="E173" s="1335" t="s">
        <v>2394</v>
      </c>
      <c r="F173" s="180"/>
      <c r="G173" s="180"/>
      <c r="H173" s="180"/>
      <c r="I173" s="180"/>
      <c r="J173" s="180"/>
      <c r="K173" s="180"/>
      <c r="L173" s="180"/>
      <c r="M173" s="189"/>
      <c r="N173" s="180"/>
      <c r="O173" s="180"/>
      <c r="P173" s="1336">
        <v>4122</v>
      </c>
      <c r="Q173" s="190"/>
      <c r="R173" s="190"/>
      <c r="S173" s="191"/>
      <c r="T173" s="191"/>
      <c r="U173" s="191"/>
      <c r="V173" s="191"/>
      <c r="W173" s="180"/>
      <c r="X173" s="180"/>
      <c r="Y173" s="180"/>
    </row>
    <row r="174" spans="1:25" ht="165">
      <c r="A174" s="91">
        <v>101</v>
      </c>
      <c r="B174" s="128" t="s">
        <v>464</v>
      </c>
      <c r="C174" s="129" t="s">
        <v>465</v>
      </c>
      <c r="D174" s="180"/>
      <c r="E174" s="1335" t="s">
        <v>2395</v>
      </c>
      <c r="F174" s="180"/>
      <c r="G174" s="180"/>
      <c r="H174" s="180"/>
      <c r="I174" s="180"/>
      <c r="J174" s="180"/>
      <c r="K174" s="180"/>
      <c r="L174" s="180"/>
      <c r="M174" s="189"/>
      <c r="N174" s="180"/>
      <c r="O174" s="180"/>
      <c r="P174" s="1336">
        <v>1904</v>
      </c>
      <c r="Q174" s="190"/>
      <c r="R174" s="190"/>
      <c r="S174" s="191"/>
      <c r="T174" s="191"/>
      <c r="U174" s="191"/>
      <c r="V174" s="191"/>
      <c r="W174" s="180"/>
      <c r="X174" s="180"/>
      <c r="Y174" s="180"/>
    </row>
    <row r="175" spans="1:25" ht="165">
      <c r="A175" s="91">
        <v>102</v>
      </c>
      <c r="B175" s="128" t="s">
        <v>464</v>
      </c>
      <c r="C175" s="129" t="s">
        <v>465</v>
      </c>
      <c r="D175" s="180"/>
      <c r="E175" s="1335" t="s">
        <v>2396</v>
      </c>
      <c r="F175" s="180"/>
      <c r="G175" s="180"/>
      <c r="H175" s="180"/>
      <c r="I175" s="180"/>
      <c r="J175" s="180"/>
      <c r="K175" s="180"/>
      <c r="L175" s="180"/>
      <c r="M175" s="189"/>
      <c r="N175" s="180"/>
      <c r="O175" s="180"/>
      <c r="P175" s="1336">
        <v>3707</v>
      </c>
      <c r="Q175" s="190"/>
      <c r="R175" s="190"/>
      <c r="S175" s="191"/>
      <c r="T175" s="191"/>
      <c r="U175" s="191"/>
      <c r="V175" s="191"/>
      <c r="W175" s="180"/>
      <c r="X175" s="180"/>
      <c r="Y175" s="180"/>
    </row>
    <row r="176" spans="1:25" ht="165">
      <c r="A176" s="91">
        <v>103</v>
      </c>
      <c r="B176" s="128" t="s">
        <v>464</v>
      </c>
      <c r="C176" s="129" t="s">
        <v>465</v>
      </c>
      <c r="D176" s="180"/>
      <c r="E176" s="1335" t="s">
        <v>2397</v>
      </c>
      <c r="F176" s="180"/>
      <c r="G176" s="180"/>
      <c r="H176" s="180"/>
      <c r="I176" s="180"/>
      <c r="J176" s="180"/>
      <c r="K176" s="180"/>
      <c r="L176" s="180"/>
      <c r="M176" s="189"/>
      <c r="N176" s="180"/>
      <c r="O176" s="180"/>
      <c r="P176" s="1336">
        <v>7229</v>
      </c>
      <c r="Q176" s="190"/>
      <c r="R176" s="190"/>
      <c r="S176" s="191"/>
      <c r="T176" s="191"/>
      <c r="U176" s="191"/>
      <c r="V176" s="191"/>
      <c r="W176" s="180"/>
      <c r="X176" s="180"/>
      <c r="Y176" s="180"/>
    </row>
    <row r="177" spans="1:25" ht="165">
      <c r="A177" s="91">
        <v>104</v>
      </c>
      <c r="B177" s="128" t="s">
        <v>464</v>
      </c>
      <c r="C177" s="129" t="s">
        <v>465</v>
      </c>
      <c r="D177" s="180"/>
      <c r="E177" s="1335" t="s">
        <v>2398</v>
      </c>
      <c r="F177" s="180"/>
      <c r="G177" s="180"/>
      <c r="H177" s="180"/>
      <c r="I177" s="180"/>
      <c r="J177" s="180"/>
      <c r="K177" s="180"/>
      <c r="L177" s="180"/>
      <c r="M177" s="189"/>
      <c r="N177" s="180"/>
      <c r="O177" s="180"/>
      <c r="P177" s="1336">
        <v>1055</v>
      </c>
      <c r="Q177" s="190"/>
      <c r="R177" s="190"/>
      <c r="S177" s="191"/>
      <c r="T177" s="191"/>
      <c r="U177" s="191"/>
      <c r="V177" s="191"/>
      <c r="W177" s="180"/>
      <c r="X177" s="180"/>
      <c r="Y177" s="180"/>
    </row>
    <row r="178" spans="1:25" ht="165">
      <c r="A178" s="91">
        <v>105</v>
      </c>
      <c r="B178" s="128" t="s">
        <v>464</v>
      </c>
      <c r="C178" s="129" t="s">
        <v>465</v>
      </c>
      <c r="D178" s="180"/>
      <c r="E178" s="1335" t="s">
        <v>2399</v>
      </c>
      <c r="F178" s="180"/>
      <c r="G178" s="180"/>
      <c r="H178" s="180"/>
      <c r="I178" s="180"/>
      <c r="J178" s="180"/>
      <c r="K178" s="180"/>
      <c r="L178" s="180"/>
      <c r="M178" s="189"/>
      <c r="N178" s="180"/>
      <c r="O178" s="180"/>
      <c r="P178" s="1336">
        <v>1055</v>
      </c>
      <c r="Q178" s="190"/>
      <c r="R178" s="190"/>
      <c r="S178" s="191"/>
      <c r="T178" s="191"/>
      <c r="U178" s="191"/>
      <c r="V178" s="191"/>
      <c r="W178" s="180"/>
      <c r="X178" s="180"/>
      <c r="Y178" s="180"/>
    </row>
    <row r="179" spans="1:25" ht="165">
      <c r="A179" s="91">
        <v>106</v>
      </c>
      <c r="B179" s="128" t="s">
        <v>464</v>
      </c>
      <c r="C179" s="129" t="s">
        <v>465</v>
      </c>
      <c r="D179" s="180"/>
      <c r="E179" s="1335" t="s">
        <v>2400</v>
      </c>
      <c r="F179" s="180"/>
      <c r="G179" s="180"/>
      <c r="H179" s="180"/>
      <c r="I179" s="180"/>
      <c r="J179" s="180"/>
      <c r="K179" s="180"/>
      <c r="L179" s="180"/>
      <c r="M179" s="189"/>
      <c r="N179" s="180"/>
      <c r="O179" s="180"/>
      <c r="P179" s="1336">
        <v>1925</v>
      </c>
      <c r="Q179" s="190"/>
      <c r="R179" s="190"/>
      <c r="S179" s="191"/>
      <c r="T179" s="191"/>
      <c r="U179" s="191"/>
      <c r="V179" s="191"/>
      <c r="W179" s="180"/>
      <c r="X179" s="180"/>
      <c r="Y179" s="180"/>
    </row>
    <row r="180" spans="1:25" ht="165">
      <c r="A180" s="91">
        <v>107</v>
      </c>
      <c r="B180" s="128" t="s">
        <v>464</v>
      </c>
      <c r="C180" s="129" t="s">
        <v>465</v>
      </c>
      <c r="D180" s="180"/>
      <c r="E180" s="1335" t="s">
        <v>2401</v>
      </c>
      <c r="F180" s="180"/>
      <c r="G180" s="180"/>
      <c r="H180" s="180"/>
      <c r="I180" s="180"/>
      <c r="J180" s="180"/>
      <c r="K180" s="180"/>
      <c r="L180" s="180"/>
      <c r="M180" s="189"/>
      <c r="N180" s="180"/>
      <c r="O180" s="180"/>
      <c r="P180" s="1336">
        <v>11280</v>
      </c>
      <c r="Q180" s="190"/>
      <c r="R180" s="190"/>
      <c r="S180" s="191"/>
      <c r="T180" s="191"/>
      <c r="U180" s="191"/>
      <c r="V180" s="191"/>
      <c r="W180" s="180"/>
      <c r="X180" s="180"/>
      <c r="Y180" s="180"/>
    </row>
    <row r="181" spans="1:25" ht="165">
      <c r="A181" s="91">
        <v>108</v>
      </c>
      <c r="B181" s="128" t="s">
        <v>464</v>
      </c>
      <c r="C181" s="129" t="s">
        <v>465</v>
      </c>
      <c r="D181" s="180"/>
      <c r="E181" s="1335" t="s">
        <v>2402</v>
      </c>
      <c r="F181" s="180"/>
      <c r="G181" s="180"/>
      <c r="H181" s="180"/>
      <c r="I181" s="180"/>
      <c r="J181" s="180"/>
      <c r="K181" s="180"/>
      <c r="L181" s="180"/>
      <c r="M181" s="189"/>
      <c r="N181" s="180"/>
      <c r="O181" s="180"/>
      <c r="P181" s="1336">
        <v>4100</v>
      </c>
      <c r="Q181" s="190"/>
      <c r="R181" s="190"/>
      <c r="S181" s="191"/>
      <c r="T181" s="191"/>
      <c r="U181" s="191"/>
      <c r="V181" s="191"/>
      <c r="W181" s="180"/>
      <c r="X181" s="180"/>
      <c r="Y181" s="180"/>
    </row>
    <row r="182" spans="1:25" ht="165">
      <c r="A182" s="91">
        <v>109</v>
      </c>
      <c r="B182" s="128" t="s">
        <v>464</v>
      </c>
      <c r="C182" s="129" t="s">
        <v>465</v>
      </c>
      <c r="D182" s="180"/>
      <c r="E182" s="1335" t="s">
        <v>2403</v>
      </c>
      <c r="F182" s="180"/>
      <c r="G182" s="180"/>
      <c r="H182" s="180"/>
      <c r="I182" s="180"/>
      <c r="J182" s="180"/>
      <c r="K182" s="180"/>
      <c r="L182" s="180"/>
      <c r="M182" s="189"/>
      <c r="N182" s="180"/>
      <c r="O182" s="180"/>
      <c r="P182" s="1336">
        <v>2001</v>
      </c>
      <c r="Q182" s="190"/>
      <c r="R182" s="190"/>
      <c r="S182" s="191"/>
      <c r="T182" s="191"/>
      <c r="U182" s="191"/>
      <c r="V182" s="191"/>
      <c r="W182" s="180"/>
      <c r="X182" s="180"/>
      <c r="Y182" s="180"/>
    </row>
    <row r="183" spans="1:25" ht="165">
      <c r="A183" s="91">
        <v>110</v>
      </c>
      <c r="B183" s="128" t="s">
        <v>464</v>
      </c>
      <c r="C183" s="129" t="s">
        <v>465</v>
      </c>
      <c r="D183" s="180"/>
      <c r="E183" s="1335" t="s">
        <v>2404</v>
      </c>
      <c r="F183" s="180"/>
      <c r="G183" s="180"/>
      <c r="H183" s="180"/>
      <c r="I183" s="180"/>
      <c r="J183" s="180"/>
      <c r="K183" s="180"/>
      <c r="L183" s="180"/>
      <c r="M183" s="189"/>
      <c r="N183" s="180"/>
      <c r="O183" s="180"/>
      <c r="P183" s="1336">
        <v>818</v>
      </c>
      <c r="Q183" s="190"/>
      <c r="R183" s="190"/>
      <c r="S183" s="191"/>
      <c r="T183" s="191"/>
      <c r="U183" s="191"/>
      <c r="V183" s="191"/>
      <c r="W183" s="180"/>
      <c r="X183" s="180"/>
      <c r="Y183" s="180"/>
    </row>
    <row r="184" spans="1:25" ht="165">
      <c r="A184" s="91">
        <v>111</v>
      </c>
      <c r="B184" s="128" t="s">
        <v>464</v>
      </c>
      <c r="C184" s="129" t="s">
        <v>465</v>
      </c>
      <c r="D184" s="180"/>
      <c r="E184" s="1335" t="s">
        <v>2405</v>
      </c>
      <c r="F184" s="180"/>
      <c r="G184" s="180"/>
      <c r="H184" s="180"/>
      <c r="I184" s="180"/>
      <c r="J184" s="180"/>
      <c r="K184" s="180"/>
      <c r="L184" s="180"/>
      <c r="M184" s="189"/>
      <c r="N184" s="180"/>
      <c r="O184" s="180"/>
      <c r="P184" s="1336">
        <v>1234</v>
      </c>
      <c r="Q184" s="190"/>
      <c r="R184" s="190"/>
      <c r="S184" s="191"/>
      <c r="T184" s="191"/>
      <c r="U184" s="191"/>
      <c r="V184" s="191"/>
      <c r="W184" s="180"/>
      <c r="X184" s="180"/>
      <c r="Y184" s="180"/>
    </row>
    <row r="185" spans="1:25" ht="165">
      <c r="A185" s="91">
        <v>112</v>
      </c>
      <c r="B185" s="128" t="s">
        <v>464</v>
      </c>
      <c r="C185" s="129" t="s">
        <v>465</v>
      </c>
      <c r="D185" s="180"/>
      <c r="E185" s="1335" t="s">
        <v>2406</v>
      </c>
      <c r="F185" s="180"/>
      <c r="G185" s="180"/>
      <c r="H185" s="180"/>
      <c r="I185" s="180"/>
      <c r="J185" s="180"/>
      <c r="K185" s="180"/>
      <c r="L185" s="180"/>
      <c r="M185" s="189"/>
      <c r="N185" s="180"/>
      <c r="O185" s="180"/>
      <c r="P185" s="1336">
        <v>1645</v>
      </c>
      <c r="Q185" s="190"/>
      <c r="R185" s="190"/>
      <c r="S185" s="191"/>
      <c r="T185" s="191"/>
      <c r="U185" s="191"/>
      <c r="V185" s="191"/>
      <c r="W185" s="180"/>
      <c r="X185" s="180"/>
      <c r="Y185" s="180"/>
    </row>
    <row r="186" spans="1:25" ht="165">
      <c r="A186" s="91">
        <v>113</v>
      </c>
      <c r="B186" s="128" t="s">
        <v>464</v>
      </c>
      <c r="C186" s="129" t="s">
        <v>465</v>
      </c>
      <c r="D186" s="180"/>
      <c r="E186" s="1335" t="s">
        <v>2407</v>
      </c>
      <c r="F186" s="180"/>
      <c r="G186" s="180"/>
      <c r="H186" s="180"/>
      <c r="I186" s="180"/>
      <c r="J186" s="180"/>
      <c r="K186" s="180"/>
      <c r="L186" s="180"/>
      <c r="M186" s="189"/>
      <c r="N186" s="180"/>
      <c r="O186" s="180"/>
      <c r="P186" s="1336">
        <v>2487</v>
      </c>
      <c r="Q186" s="190"/>
      <c r="R186" s="190"/>
      <c r="S186" s="191"/>
      <c r="T186" s="191"/>
      <c r="U186" s="191"/>
      <c r="V186" s="191"/>
      <c r="W186" s="180"/>
      <c r="X186" s="180"/>
      <c r="Y186" s="180"/>
    </row>
    <row r="187" spans="1:25" ht="165">
      <c r="A187" s="91">
        <v>114</v>
      </c>
      <c r="B187" s="128" t="s">
        <v>464</v>
      </c>
      <c r="C187" s="129" t="s">
        <v>465</v>
      </c>
      <c r="D187" s="180"/>
      <c r="E187" s="1335" t="s">
        <v>2408</v>
      </c>
      <c r="F187" s="180"/>
      <c r="G187" s="180"/>
      <c r="H187" s="180"/>
      <c r="I187" s="180"/>
      <c r="J187" s="180"/>
      <c r="K187" s="180"/>
      <c r="L187" s="180"/>
      <c r="M187" s="189"/>
      <c r="N187" s="180"/>
      <c r="O187" s="180"/>
      <c r="P187" s="1336">
        <v>5629</v>
      </c>
      <c r="Q187" s="190"/>
      <c r="R187" s="190"/>
      <c r="S187" s="191"/>
      <c r="T187" s="191"/>
      <c r="U187" s="191"/>
      <c r="V187" s="191"/>
      <c r="W187" s="180"/>
      <c r="X187" s="180"/>
      <c r="Y187" s="180"/>
    </row>
    <row r="188" spans="1:25" ht="165">
      <c r="A188" s="91">
        <v>115</v>
      </c>
      <c r="B188" s="128" t="s">
        <v>464</v>
      </c>
      <c r="C188" s="129" t="s">
        <v>465</v>
      </c>
      <c r="D188" s="180"/>
      <c r="E188" s="1335" t="s">
        <v>2409</v>
      </c>
      <c r="F188" s="180"/>
      <c r="G188" s="180"/>
      <c r="H188" s="180"/>
      <c r="I188" s="180"/>
      <c r="J188" s="180"/>
      <c r="K188" s="180"/>
      <c r="L188" s="180"/>
      <c r="M188" s="189"/>
      <c r="N188" s="180"/>
      <c r="O188" s="180"/>
      <c r="P188" s="1336">
        <v>2618</v>
      </c>
      <c r="Q188" s="190"/>
      <c r="R188" s="190"/>
      <c r="S188" s="191"/>
      <c r="T188" s="191"/>
      <c r="U188" s="191"/>
      <c r="V188" s="191"/>
      <c r="W188" s="180"/>
      <c r="X188" s="180"/>
      <c r="Y188" s="180"/>
    </row>
    <row r="189" spans="1:25" ht="165">
      <c r="A189" s="91">
        <v>116</v>
      </c>
      <c r="B189" s="128" t="s">
        <v>464</v>
      </c>
      <c r="C189" s="129" t="s">
        <v>465</v>
      </c>
      <c r="D189" s="180"/>
      <c r="E189" s="1335" t="s">
        <v>2410</v>
      </c>
      <c r="F189" s="180"/>
      <c r="G189" s="180"/>
      <c r="H189" s="180"/>
      <c r="I189" s="180"/>
      <c r="J189" s="180"/>
      <c r="K189" s="180"/>
      <c r="L189" s="180"/>
      <c r="M189" s="189"/>
      <c r="N189" s="180"/>
      <c r="O189" s="180"/>
      <c r="P189" s="1336">
        <v>2400</v>
      </c>
      <c r="Q189" s="190"/>
      <c r="R189" s="190"/>
      <c r="S189" s="191"/>
      <c r="T189" s="191"/>
      <c r="U189" s="191"/>
      <c r="V189" s="191"/>
      <c r="W189" s="180"/>
      <c r="X189" s="180"/>
      <c r="Y189" s="180"/>
    </row>
    <row r="190" spans="1:25" ht="165">
      <c r="A190" s="91">
        <v>117</v>
      </c>
      <c r="B190" s="128" t="s">
        <v>464</v>
      </c>
      <c r="C190" s="129" t="s">
        <v>465</v>
      </c>
      <c r="D190" s="180"/>
      <c r="E190" s="1335" t="s">
        <v>2411</v>
      </c>
      <c r="F190" s="180"/>
      <c r="G190" s="180"/>
      <c r="H190" s="180"/>
      <c r="I190" s="180"/>
      <c r="J190" s="180"/>
      <c r="K190" s="180"/>
      <c r="L190" s="180"/>
      <c r="M190" s="189"/>
      <c r="N190" s="180"/>
      <c r="O190" s="180"/>
      <c r="P190" s="1336">
        <v>2048</v>
      </c>
      <c r="Q190" s="190"/>
      <c r="R190" s="190"/>
      <c r="S190" s="191"/>
      <c r="T190" s="191"/>
      <c r="U190" s="191"/>
      <c r="V190" s="191"/>
      <c r="W190" s="180"/>
      <c r="X190" s="180"/>
      <c r="Y190" s="180"/>
    </row>
    <row r="191" spans="1:25" ht="165">
      <c r="A191" s="91">
        <v>118</v>
      </c>
      <c r="B191" s="128" t="s">
        <v>464</v>
      </c>
      <c r="C191" s="129" t="s">
        <v>465</v>
      </c>
      <c r="D191" s="180"/>
      <c r="E191" s="1335" t="s">
        <v>2412</v>
      </c>
      <c r="F191" s="180"/>
      <c r="G191" s="180"/>
      <c r="H191" s="180"/>
      <c r="I191" s="180"/>
      <c r="J191" s="180"/>
      <c r="K191" s="180"/>
      <c r="L191" s="180"/>
      <c r="M191" s="189"/>
      <c r="N191" s="180"/>
      <c r="O191" s="180"/>
      <c r="P191" s="1336">
        <v>1232</v>
      </c>
      <c r="Q191" s="190"/>
      <c r="R191" s="190"/>
      <c r="S191" s="191"/>
      <c r="T191" s="191"/>
      <c r="U191" s="191"/>
      <c r="V191" s="191"/>
      <c r="W191" s="180"/>
      <c r="X191" s="180"/>
      <c r="Y191" s="180"/>
    </row>
    <row r="192" spans="1:25" ht="165">
      <c r="A192" s="91">
        <v>119</v>
      </c>
      <c r="B192" s="128" t="s">
        <v>464</v>
      </c>
      <c r="C192" s="129" t="s">
        <v>465</v>
      </c>
      <c r="D192" s="180"/>
      <c r="E192" s="1335" t="s">
        <v>2413</v>
      </c>
      <c r="F192" s="180"/>
      <c r="G192" s="180"/>
      <c r="H192" s="180"/>
      <c r="I192" s="180"/>
      <c r="J192" s="180"/>
      <c r="K192" s="180"/>
      <c r="L192" s="180"/>
      <c r="M192" s="189"/>
      <c r="N192" s="180"/>
      <c r="O192" s="180"/>
      <c r="P192" s="1336">
        <v>1640</v>
      </c>
      <c r="Q192" s="190"/>
      <c r="R192" s="190"/>
      <c r="S192" s="191"/>
      <c r="T192" s="191"/>
      <c r="U192" s="191"/>
      <c r="V192" s="191"/>
      <c r="W192" s="180"/>
      <c r="X192" s="180"/>
      <c r="Y192" s="180"/>
    </row>
    <row r="193" spans="1:25" ht="165">
      <c r="A193" s="91">
        <v>120</v>
      </c>
      <c r="B193" s="128" t="s">
        <v>464</v>
      </c>
      <c r="C193" s="129" t="s">
        <v>465</v>
      </c>
      <c r="D193" s="180"/>
      <c r="E193" s="1335" t="s">
        <v>2414</v>
      </c>
      <c r="F193" s="180"/>
      <c r="G193" s="180"/>
      <c r="H193" s="180"/>
      <c r="I193" s="180"/>
      <c r="J193" s="180"/>
      <c r="K193" s="180"/>
      <c r="L193" s="180"/>
      <c r="M193" s="189"/>
      <c r="N193" s="180"/>
      <c r="O193" s="180"/>
      <c r="P193" s="1336">
        <v>2048</v>
      </c>
      <c r="Q193" s="190"/>
      <c r="R193" s="190"/>
      <c r="S193" s="191"/>
      <c r="T193" s="191"/>
      <c r="U193" s="191"/>
      <c r="V193" s="191"/>
      <c r="W193" s="180"/>
      <c r="X193" s="180"/>
      <c r="Y193" s="180"/>
    </row>
    <row r="194" spans="1:25" ht="165">
      <c r="A194" s="91">
        <v>121</v>
      </c>
      <c r="B194" s="128" t="s">
        <v>464</v>
      </c>
      <c r="C194" s="129" t="s">
        <v>465</v>
      </c>
      <c r="D194" s="180"/>
      <c r="E194" s="1335" t="s">
        <v>2415</v>
      </c>
      <c r="F194" s="180"/>
      <c r="G194" s="180"/>
      <c r="H194" s="180"/>
      <c r="I194" s="180"/>
      <c r="J194" s="180"/>
      <c r="K194" s="180"/>
      <c r="L194" s="180"/>
      <c r="M194" s="189"/>
      <c r="N194" s="180"/>
      <c r="O194" s="180"/>
      <c r="P194" s="1336">
        <v>1640</v>
      </c>
      <c r="Q194" s="190"/>
      <c r="R194" s="190"/>
      <c r="S194" s="191"/>
      <c r="T194" s="191"/>
      <c r="U194" s="191"/>
      <c r="V194" s="191"/>
      <c r="W194" s="180"/>
      <c r="X194" s="180"/>
      <c r="Y194" s="180"/>
    </row>
    <row r="195" spans="1:25" ht="165">
      <c r="A195" s="91">
        <v>122</v>
      </c>
      <c r="B195" s="128" t="s">
        <v>464</v>
      </c>
      <c r="C195" s="129" t="s">
        <v>465</v>
      </c>
      <c r="D195" s="180"/>
      <c r="E195" s="1335" t="s">
        <v>2416</v>
      </c>
      <c r="F195" s="180"/>
      <c r="G195" s="180"/>
      <c r="H195" s="180"/>
      <c r="I195" s="180"/>
      <c r="J195" s="180"/>
      <c r="K195" s="180"/>
      <c r="L195" s="180"/>
      <c r="M195" s="189"/>
      <c r="N195" s="180"/>
      <c r="O195" s="180"/>
      <c r="P195" s="1336">
        <v>1640</v>
      </c>
      <c r="Q195" s="190"/>
      <c r="R195" s="190"/>
      <c r="S195" s="191"/>
      <c r="T195" s="191"/>
      <c r="U195" s="191"/>
      <c r="V195" s="191"/>
      <c r="W195" s="180"/>
      <c r="X195" s="180"/>
      <c r="Y195" s="180"/>
    </row>
    <row r="196" spans="1:25" ht="165">
      <c r="A196" s="91">
        <v>123</v>
      </c>
      <c r="B196" s="128" t="s">
        <v>464</v>
      </c>
      <c r="C196" s="129" t="s">
        <v>465</v>
      </c>
      <c r="D196" s="180"/>
      <c r="E196" s="1335" t="s">
        <v>2417</v>
      </c>
      <c r="F196" s="180"/>
      <c r="G196" s="180"/>
      <c r="H196" s="180"/>
      <c r="I196" s="180"/>
      <c r="J196" s="180"/>
      <c r="K196" s="180"/>
      <c r="L196" s="180"/>
      <c r="M196" s="189"/>
      <c r="N196" s="180"/>
      <c r="O196" s="180"/>
      <c r="P196" s="1336">
        <v>1232</v>
      </c>
      <c r="Q196" s="190"/>
      <c r="R196" s="190"/>
      <c r="S196" s="191"/>
      <c r="T196" s="191"/>
      <c r="U196" s="191"/>
      <c r="V196" s="191"/>
      <c r="W196" s="180"/>
      <c r="X196" s="180"/>
      <c r="Y196" s="180"/>
    </row>
    <row r="197" spans="1:25" ht="165">
      <c r="A197" s="91">
        <v>124</v>
      </c>
      <c r="B197" s="128" t="s">
        <v>464</v>
      </c>
      <c r="C197" s="129" t="s">
        <v>465</v>
      </c>
      <c r="D197" s="180"/>
      <c r="E197" s="1335" t="s">
        <v>2418</v>
      </c>
      <c r="F197" s="180"/>
      <c r="G197" s="180"/>
      <c r="H197" s="180"/>
      <c r="I197" s="180"/>
      <c r="J197" s="180"/>
      <c r="K197" s="180"/>
      <c r="L197" s="180"/>
      <c r="M197" s="189"/>
      <c r="N197" s="180"/>
      <c r="O197" s="180"/>
      <c r="P197" s="1336">
        <v>1640</v>
      </c>
      <c r="Q197" s="190"/>
      <c r="R197" s="190"/>
      <c r="S197" s="191"/>
      <c r="T197" s="191"/>
      <c r="U197" s="191"/>
      <c r="V197" s="191"/>
      <c r="W197" s="180"/>
      <c r="X197" s="180"/>
      <c r="Y197" s="180"/>
    </row>
    <row r="198" spans="1:25" ht="165">
      <c r="A198" s="91">
        <v>125</v>
      </c>
      <c r="B198" s="128" t="s">
        <v>464</v>
      </c>
      <c r="C198" s="129" t="s">
        <v>465</v>
      </c>
      <c r="D198" s="180"/>
      <c r="E198" s="1335" t="s">
        <v>2419</v>
      </c>
      <c r="F198" s="180"/>
      <c r="G198" s="180"/>
      <c r="H198" s="180"/>
      <c r="I198" s="180"/>
      <c r="J198" s="180"/>
      <c r="K198" s="180"/>
      <c r="L198" s="180"/>
      <c r="M198" s="189"/>
      <c r="N198" s="180"/>
      <c r="O198" s="180"/>
      <c r="P198" s="1336">
        <v>1640</v>
      </c>
      <c r="Q198" s="190"/>
      <c r="R198" s="190"/>
      <c r="S198" s="191"/>
      <c r="T198" s="191"/>
      <c r="U198" s="191"/>
      <c r="V198" s="191"/>
      <c r="W198" s="180"/>
      <c r="X198" s="180"/>
      <c r="Y198" s="180"/>
    </row>
    <row r="199" spans="1:25" ht="165">
      <c r="A199" s="91">
        <v>126</v>
      </c>
      <c r="B199" s="128" t="s">
        <v>464</v>
      </c>
      <c r="C199" s="129" t="s">
        <v>465</v>
      </c>
      <c r="D199" s="180"/>
      <c r="E199" s="1335" t="s">
        <v>2420</v>
      </c>
      <c r="F199" s="180"/>
      <c r="G199" s="180"/>
      <c r="H199" s="180"/>
      <c r="I199" s="180"/>
      <c r="J199" s="180"/>
      <c r="K199" s="180"/>
      <c r="L199" s="180"/>
      <c r="M199" s="189"/>
      <c r="N199" s="180"/>
      <c r="O199" s="180"/>
      <c r="P199" s="1336">
        <v>820</v>
      </c>
      <c r="Q199" s="190"/>
      <c r="R199" s="190"/>
      <c r="S199" s="191"/>
      <c r="T199" s="191"/>
      <c r="U199" s="191"/>
      <c r="V199" s="191"/>
      <c r="W199" s="180"/>
      <c r="X199" s="180"/>
      <c r="Y199" s="180"/>
    </row>
    <row r="200" spans="1:25" ht="165">
      <c r="A200" s="91">
        <v>127</v>
      </c>
      <c r="B200" s="128" t="s">
        <v>464</v>
      </c>
      <c r="C200" s="129" t="s">
        <v>465</v>
      </c>
      <c r="D200" s="180"/>
      <c r="E200" s="1335" t="s">
        <v>2421</v>
      </c>
      <c r="F200" s="180"/>
      <c r="G200" s="180"/>
      <c r="H200" s="180"/>
      <c r="I200" s="180"/>
      <c r="J200" s="180"/>
      <c r="K200" s="180"/>
      <c r="L200" s="180"/>
      <c r="M200" s="189"/>
      <c r="N200" s="180"/>
      <c r="O200" s="180"/>
      <c r="P200" s="1336">
        <v>1640</v>
      </c>
      <c r="Q200" s="190"/>
      <c r="R200" s="190"/>
      <c r="S200" s="191"/>
      <c r="T200" s="191"/>
      <c r="U200" s="191"/>
      <c r="V200" s="191"/>
      <c r="W200" s="180"/>
      <c r="X200" s="180"/>
      <c r="Y200" s="180"/>
    </row>
    <row r="201" spans="1:25" ht="165">
      <c r="A201" s="91">
        <v>128</v>
      </c>
      <c r="B201" s="128" t="s">
        <v>464</v>
      </c>
      <c r="C201" s="129" t="s">
        <v>465</v>
      </c>
      <c r="D201" s="180"/>
      <c r="E201" s="1335" t="s">
        <v>2422</v>
      </c>
      <c r="F201" s="180"/>
      <c r="G201" s="180"/>
      <c r="H201" s="180"/>
      <c r="I201" s="180"/>
      <c r="J201" s="180"/>
      <c r="K201" s="180"/>
      <c r="L201" s="180"/>
      <c r="M201" s="189"/>
      <c r="N201" s="180"/>
      <c r="O201" s="180"/>
      <c r="P201" s="1336">
        <v>1640</v>
      </c>
      <c r="Q201" s="190"/>
      <c r="R201" s="190"/>
      <c r="S201" s="191"/>
      <c r="T201" s="191"/>
      <c r="U201" s="191"/>
      <c r="V201" s="191"/>
      <c r="W201" s="180"/>
      <c r="X201" s="180"/>
      <c r="Y201" s="180"/>
    </row>
    <row r="202" spans="1:25" ht="165">
      <c r="A202" s="91">
        <v>129</v>
      </c>
      <c r="B202" s="128" t="s">
        <v>464</v>
      </c>
      <c r="C202" s="129" t="s">
        <v>465</v>
      </c>
      <c r="D202" s="180"/>
      <c r="E202" s="1335" t="s">
        <v>2423</v>
      </c>
      <c r="F202" s="180"/>
      <c r="G202" s="180"/>
      <c r="H202" s="180"/>
      <c r="I202" s="180"/>
      <c r="J202" s="180"/>
      <c r="K202" s="180"/>
      <c r="L202" s="180"/>
      <c r="M202" s="189"/>
      <c r="N202" s="180"/>
      <c r="O202" s="180"/>
      <c r="P202" s="1336">
        <v>1632</v>
      </c>
      <c r="Q202" s="190"/>
      <c r="R202" s="190"/>
      <c r="S202" s="191"/>
      <c r="T202" s="191"/>
      <c r="U202" s="191"/>
      <c r="V202" s="191"/>
      <c r="W202" s="180"/>
      <c r="X202" s="180"/>
      <c r="Y202" s="180"/>
    </row>
    <row r="203" spans="1:25" ht="165">
      <c r="A203" s="91">
        <v>130</v>
      </c>
      <c r="B203" s="128" t="s">
        <v>464</v>
      </c>
      <c r="C203" s="129" t="s">
        <v>465</v>
      </c>
      <c r="D203" s="180"/>
      <c r="E203" s="1335" t="s">
        <v>2290</v>
      </c>
      <c r="F203" s="180"/>
      <c r="G203" s="180"/>
      <c r="H203" s="180"/>
      <c r="I203" s="180"/>
      <c r="J203" s="180"/>
      <c r="K203" s="180"/>
      <c r="L203" s="180"/>
      <c r="M203" s="189"/>
      <c r="N203" s="180"/>
      <c r="O203" s="180"/>
      <c r="P203" s="1336">
        <v>5615</v>
      </c>
      <c r="Q203" s="190"/>
      <c r="R203" s="190"/>
      <c r="S203" s="191"/>
      <c r="T203" s="191"/>
      <c r="U203" s="191"/>
      <c r="V203" s="191"/>
      <c r="W203" s="180"/>
      <c r="X203" s="180"/>
      <c r="Y203" s="180"/>
    </row>
    <row r="204" spans="1:25" ht="165">
      <c r="A204" s="91">
        <v>131</v>
      </c>
      <c r="B204" s="128" t="s">
        <v>464</v>
      </c>
      <c r="C204" s="129" t="s">
        <v>465</v>
      </c>
      <c r="D204" s="180"/>
      <c r="E204" s="1335" t="s">
        <v>2424</v>
      </c>
      <c r="F204" s="180"/>
      <c r="G204" s="180"/>
      <c r="H204" s="180"/>
      <c r="I204" s="180"/>
      <c r="J204" s="180"/>
      <c r="K204" s="180"/>
      <c r="L204" s="180"/>
      <c r="M204" s="189"/>
      <c r="N204" s="180"/>
      <c r="O204" s="180"/>
      <c r="P204" s="1336">
        <v>2465</v>
      </c>
      <c r="Q204" s="190"/>
      <c r="R204" s="190"/>
      <c r="S204" s="191"/>
      <c r="T204" s="191"/>
      <c r="U204" s="191"/>
      <c r="V204" s="191"/>
      <c r="W204" s="180"/>
      <c r="X204" s="180"/>
      <c r="Y204" s="180"/>
    </row>
    <row r="205" spans="1:25" ht="165">
      <c r="A205" s="91">
        <v>132</v>
      </c>
      <c r="B205" s="128" t="s">
        <v>464</v>
      </c>
      <c r="C205" s="129" t="s">
        <v>465</v>
      </c>
      <c r="D205" s="180"/>
      <c r="E205" s="1335" t="s">
        <v>2425</v>
      </c>
      <c r="F205" s="180"/>
      <c r="G205" s="180"/>
      <c r="H205" s="180"/>
      <c r="I205" s="180"/>
      <c r="J205" s="180"/>
      <c r="K205" s="180"/>
      <c r="L205" s="180"/>
      <c r="M205" s="189"/>
      <c r="N205" s="180"/>
      <c r="O205" s="180"/>
      <c r="P205" s="1336">
        <v>1640</v>
      </c>
      <c r="Q205" s="190"/>
      <c r="R205" s="190"/>
      <c r="S205" s="191"/>
      <c r="T205" s="191"/>
      <c r="U205" s="191"/>
      <c r="V205" s="191"/>
      <c r="W205" s="180"/>
      <c r="X205" s="180"/>
      <c r="Y205" s="180"/>
    </row>
    <row r="206" spans="1:25" ht="165">
      <c r="A206" s="91">
        <v>133</v>
      </c>
      <c r="B206" s="128" t="s">
        <v>464</v>
      </c>
      <c r="C206" s="129" t="s">
        <v>465</v>
      </c>
      <c r="D206" s="180"/>
      <c r="E206" s="1335" t="s">
        <v>2426</v>
      </c>
      <c r="F206" s="180"/>
      <c r="G206" s="180"/>
      <c r="H206" s="180"/>
      <c r="I206" s="180"/>
      <c r="J206" s="180"/>
      <c r="K206" s="180"/>
      <c r="L206" s="180"/>
      <c r="M206" s="189"/>
      <c r="N206" s="180"/>
      <c r="O206" s="180"/>
      <c r="P206" s="1336">
        <v>2465</v>
      </c>
      <c r="Q206" s="190"/>
      <c r="R206" s="190"/>
      <c r="S206" s="191"/>
      <c r="T206" s="191"/>
      <c r="U206" s="191"/>
      <c r="V206" s="191"/>
      <c r="W206" s="180"/>
      <c r="X206" s="180"/>
      <c r="Y206" s="180"/>
    </row>
    <row r="207" spans="1:25" ht="165">
      <c r="A207" s="91">
        <v>134</v>
      </c>
      <c r="B207" s="128" t="s">
        <v>464</v>
      </c>
      <c r="C207" s="129" t="s">
        <v>465</v>
      </c>
      <c r="D207" s="180"/>
      <c r="E207" s="1335" t="s">
        <v>2427</v>
      </c>
      <c r="F207" s="180"/>
      <c r="G207" s="180"/>
      <c r="H207" s="180"/>
      <c r="I207" s="180"/>
      <c r="J207" s="180"/>
      <c r="K207" s="180"/>
      <c r="L207" s="180"/>
      <c r="M207" s="189"/>
      <c r="N207" s="180"/>
      <c r="O207" s="180"/>
      <c r="P207" s="1336">
        <v>3280</v>
      </c>
      <c r="Q207" s="190"/>
      <c r="R207" s="190"/>
      <c r="S207" s="191"/>
      <c r="T207" s="191"/>
      <c r="U207" s="191"/>
      <c r="V207" s="191"/>
      <c r="W207" s="180"/>
      <c r="X207" s="180"/>
      <c r="Y207" s="180"/>
    </row>
    <row r="208" spans="1:25" ht="165">
      <c r="A208" s="91">
        <v>135</v>
      </c>
      <c r="B208" s="128" t="s">
        <v>464</v>
      </c>
      <c r="C208" s="129" t="s">
        <v>465</v>
      </c>
      <c r="D208" s="180"/>
      <c r="E208" s="1335" t="s">
        <v>2428</v>
      </c>
      <c r="F208" s="180"/>
      <c r="G208" s="180"/>
      <c r="H208" s="180"/>
      <c r="I208" s="180"/>
      <c r="J208" s="180"/>
      <c r="K208" s="180"/>
      <c r="L208" s="180"/>
      <c r="M208" s="189"/>
      <c r="N208" s="180"/>
      <c r="O208" s="180"/>
      <c r="P208" s="1336">
        <v>3618</v>
      </c>
      <c r="Q208" s="190"/>
      <c r="R208" s="190"/>
      <c r="S208" s="191"/>
      <c r="T208" s="191"/>
      <c r="U208" s="191"/>
      <c r="V208" s="191"/>
      <c r="W208" s="180"/>
      <c r="X208" s="180"/>
      <c r="Y208" s="180"/>
    </row>
    <row r="209" spans="1:25" ht="165">
      <c r="A209" s="91">
        <v>136</v>
      </c>
      <c r="B209" s="128" t="s">
        <v>464</v>
      </c>
      <c r="C209" s="129" t="s">
        <v>465</v>
      </c>
      <c r="D209" s="180"/>
      <c r="E209" s="1335" t="s">
        <v>2290</v>
      </c>
      <c r="F209" s="180"/>
      <c r="G209" s="180"/>
      <c r="H209" s="180"/>
      <c r="I209" s="180"/>
      <c r="J209" s="180"/>
      <c r="K209" s="180"/>
      <c r="L209" s="180"/>
      <c r="M209" s="189"/>
      <c r="N209" s="180"/>
      <c r="O209" s="180"/>
      <c r="P209" s="1336">
        <v>2982</v>
      </c>
      <c r="Q209" s="190"/>
      <c r="R209" s="190"/>
      <c r="S209" s="191"/>
      <c r="T209" s="191"/>
      <c r="U209" s="191"/>
      <c r="V209" s="191"/>
      <c r="W209" s="180"/>
      <c r="X209" s="180"/>
      <c r="Y209" s="180"/>
    </row>
    <row r="210" spans="1:25" ht="165">
      <c r="A210" s="91">
        <v>137</v>
      </c>
      <c r="B210" s="128" t="s">
        <v>464</v>
      </c>
      <c r="C210" s="129" t="s">
        <v>465</v>
      </c>
      <c r="D210" s="180"/>
      <c r="E210" s="1335" t="s">
        <v>2429</v>
      </c>
      <c r="F210" s="180"/>
      <c r="G210" s="180"/>
      <c r="H210" s="180"/>
      <c r="I210" s="180"/>
      <c r="J210" s="180"/>
      <c r="K210" s="180"/>
      <c r="L210" s="180"/>
      <c r="M210" s="189"/>
      <c r="N210" s="180"/>
      <c r="O210" s="180"/>
      <c r="P210" s="1336">
        <v>7732</v>
      </c>
      <c r="Q210" s="190"/>
      <c r="R210" s="190"/>
      <c r="S210" s="191"/>
      <c r="T210" s="191"/>
      <c r="U210" s="191"/>
      <c r="V210" s="191"/>
      <c r="W210" s="180"/>
      <c r="X210" s="180"/>
      <c r="Y210" s="180"/>
    </row>
    <row r="211" spans="1:25" ht="165">
      <c r="A211" s="91">
        <v>138</v>
      </c>
      <c r="B211" s="128" t="s">
        <v>464</v>
      </c>
      <c r="C211" s="129" t="s">
        <v>465</v>
      </c>
      <c r="D211" s="180"/>
      <c r="E211" s="1335" t="s">
        <v>2430</v>
      </c>
      <c r="F211" s="180"/>
      <c r="G211" s="180"/>
      <c r="H211" s="180"/>
      <c r="I211" s="180"/>
      <c r="J211" s="180"/>
      <c r="K211" s="180"/>
      <c r="L211" s="180"/>
      <c r="M211" s="189"/>
      <c r="N211" s="180"/>
      <c r="O211" s="180"/>
      <c r="P211" s="1336">
        <v>3007</v>
      </c>
      <c r="Q211" s="190"/>
      <c r="R211" s="190"/>
      <c r="S211" s="191"/>
      <c r="T211" s="191"/>
      <c r="U211" s="191"/>
      <c r="V211" s="191"/>
      <c r="W211" s="180"/>
      <c r="X211" s="180"/>
      <c r="Y211" s="180"/>
    </row>
    <row r="212" spans="1:25" ht="165">
      <c r="A212" s="91">
        <v>139</v>
      </c>
      <c r="B212" s="128" t="s">
        <v>464</v>
      </c>
      <c r="C212" s="129" t="s">
        <v>465</v>
      </c>
      <c r="D212" s="180"/>
      <c r="E212" s="1335" t="s">
        <v>2431</v>
      </c>
      <c r="F212" s="180"/>
      <c r="G212" s="180"/>
      <c r="H212" s="180"/>
      <c r="I212" s="180"/>
      <c r="J212" s="180"/>
      <c r="K212" s="180"/>
      <c r="L212" s="180"/>
      <c r="M212" s="189"/>
      <c r="N212" s="180"/>
      <c r="O212" s="180"/>
      <c r="P212" s="1336">
        <v>7248</v>
      </c>
      <c r="Q212" s="190"/>
      <c r="R212" s="190"/>
      <c r="S212" s="191"/>
      <c r="T212" s="191"/>
      <c r="U212" s="191"/>
      <c r="V212" s="191"/>
      <c r="W212" s="180"/>
      <c r="X212" s="180"/>
      <c r="Y212" s="180"/>
    </row>
    <row r="213" spans="1:25" ht="165">
      <c r="A213" s="91">
        <v>140</v>
      </c>
      <c r="B213" s="128" t="s">
        <v>464</v>
      </c>
      <c r="C213" s="129" t="s">
        <v>465</v>
      </c>
      <c r="D213" s="180"/>
      <c r="E213" s="1335" t="s">
        <v>2432</v>
      </c>
      <c r="F213" s="180"/>
      <c r="G213" s="180"/>
      <c r="H213" s="180"/>
      <c r="I213" s="180"/>
      <c r="J213" s="180"/>
      <c r="K213" s="180"/>
      <c r="L213" s="180"/>
      <c r="M213" s="189"/>
      <c r="N213" s="180"/>
      <c r="O213" s="180"/>
      <c r="P213" s="1336">
        <v>3120</v>
      </c>
      <c r="Q213" s="190"/>
      <c r="R213" s="190"/>
      <c r="S213" s="191"/>
      <c r="T213" s="191"/>
      <c r="U213" s="191"/>
      <c r="V213" s="191"/>
      <c r="W213" s="180"/>
      <c r="X213" s="180"/>
      <c r="Y213" s="180"/>
    </row>
    <row r="214" spans="1:25" ht="165">
      <c r="A214" s="91">
        <v>141</v>
      </c>
      <c r="B214" s="128" t="s">
        <v>464</v>
      </c>
      <c r="C214" s="129" t="s">
        <v>465</v>
      </c>
      <c r="D214" s="180"/>
      <c r="E214" s="1335" t="s">
        <v>2433</v>
      </c>
      <c r="F214" s="180"/>
      <c r="G214" s="180"/>
      <c r="H214" s="180"/>
      <c r="I214" s="180"/>
      <c r="J214" s="180"/>
      <c r="K214" s="180"/>
      <c r="L214" s="180"/>
      <c r="M214" s="189"/>
      <c r="N214" s="180"/>
      <c r="O214" s="180"/>
      <c r="P214" s="1336">
        <v>5114</v>
      </c>
      <c r="Q214" s="190"/>
      <c r="R214" s="190"/>
      <c r="S214" s="191"/>
      <c r="T214" s="191"/>
      <c r="U214" s="191"/>
      <c r="V214" s="191"/>
      <c r="W214" s="180"/>
      <c r="X214" s="180"/>
      <c r="Y214" s="180"/>
    </row>
    <row r="215" spans="1:25" ht="165">
      <c r="A215" s="91">
        <v>142</v>
      </c>
      <c r="B215" s="128" t="s">
        <v>464</v>
      </c>
      <c r="C215" s="129" t="s">
        <v>465</v>
      </c>
      <c r="D215" s="180"/>
      <c r="E215" s="1335" t="s">
        <v>2434</v>
      </c>
      <c r="F215" s="180"/>
      <c r="G215" s="180"/>
      <c r="H215" s="180"/>
      <c r="I215" s="180"/>
      <c r="J215" s="180"/>
      <c r="K215" s="180"/>
      <c r="L215" s="180"/>
      <c r="M215" s="189"/>
      <c r="N215" s="180"/>
      <c r="O215" s="180"/>
      <c r="P215" s="1336">
        <v>4911</v>
      </c>
      <c r="Q215" s="190"/>
      <c r="R215" s="190"/>
      <c r="S215" s="191"/>
      <c r="T215" s="191"/>
      <c r="U215" s="191"/>
      <c r="V215" s="191"/>
      <c r="W215" s="180"/>
      <c r="X215" s="180"/>
      <c r="Y215" s="180"/>
    </row>
    <row r="216" spans="1:25" ht="165">
      <c r="A216" s="91">
        <v>143</v>
      </c>
      <c r="B216" s="128" t="s">
        <v>464</v>
      </c>
      <c r="C216" s="129" t="s">
        <v>465</v>
      </c>
      <c r="D216" s="180"/>
      <c r="E216" s="1335" t="s">
        <v>2435</v>
      </c>
      <c r="F216" s="180"/>
      <c r="G216" s="180"/>
      <c r="H216" s="180"/>
      <c r="I216" s="180"/>
      <c r="J216" s="180"/>
      <c r="K216" s="180"/>
      <c r="L216" s="180"/>
      <c r="M216" s="189"/>
      <c r="N216" s="180"/>
      <c r="O216" s="180"/>
      <c r="P216" s="1336">
        <v>2030</v>
      </c>
      <c r="Q216" s="190"/>
      <c r="R216" s="190"/>
      <c r="S216" s="191"/>
      <c r="T216" s="191"/>
      <c r="U216" s="191"/>
      <c r="V216" s="191"/>
      <c r="W216" s="180"/>
      <c r="X216" s="180"/>
      <c r="Y216" s="180"/>
    </row>
    <row r="217" spans="1:25" ht="165">
      <c r="A217" s="91">
        <v>144</v>
      </c>
      <c r="B217" s="128" t="s">
        <v>464</v>
      </c>
      <c r="C217" s="129" t="s">
        <v>465</v>
      </c>
      <c r="D217" s="180"/>
      <c r="E217" s="1335" t="s">
        <v>2436</v>
      </c>
      <c r="F217" s="180"/>
      <c r="G217" s="180"/>
      <c r="H217" s="180"/>
      <c r="I217" s="180"/>
      <c r="J217" s="180"/>
      <c r="K217" s="180"/>
      <c r="L217" s="180"/>
      <c r="M217" s="189"/>
      <c r="N217" s="180"/>
      <c r="O217" s="180"/>
      <c r="P217" s="1336">
        <v>2030</v>
      </c>
      <c r="Q217" s="190"/>
      <c r="R217" s="190"/>
      <c r="S217" s="191"/>
      <c r="T217" s="191"/>
      <c r="U217" s="191"/>
      <c r="V217" s="191"/>
      <c r="W217" s="180"/>
      <c r="X217" s="180"/>
      <c r="Y217" s="180"/>
    </row>
    <row r="218" spans="1:25" ht="165">
      <c r="A218" s="91">
        <v>145</v>
      </c>
      <c r="B218" s="128" t="s">
        <v>464</v>
      </c>
      <c r="C218" s="129" t="s">
        <v>465</v>
      </c>
      <c r="D218" s="180"/>
      <c r="E218" s="1335" t="s">
        <v>2437</v>
      </c>
      <c r="F218" s="180"/>
      <c r="G218" s="180"/>
      <c r="H218" s="180"/>
      <c r="I218" s="180"/>
      <c r="J218" s="180"/>
      <c r="K218" s="180"/>
      <c r="L218" s="180"/>
      <c r="M218" s="189"/>
      <c r="N218" s="180"/>
      <c r="O218" s="180"/>
      <c r="P218" s="1336">
        <v>8228</v>
      </c>
      <c r="Q218" s="190"/>
      <c r="R218" s="190"/>
      <c r="S218" s="191"/>
      <c r="T218" s="191"/>
      <c r="U218" s="191"/>
      <c r="V218" s="191"/>
      <c r="W218" s="180"/>
      <c r="X218" s="180"/>
      <c r="Y218" s="180"/>
    </row>
    <row r="219" spans="1:25" ht="165">
      <c r="A219" s="91">
        <v>146</v>
      </c>
      <c r="B219" s="128" t="s">
        <v>464</v>
      </c>
      <c r="C219" s="129" t="s">
        <v>465</v>
      </c>
      <c r="D219" s="180"/>
      <c r="E219" s="1335" t="s">
        <v>2438</v>
      </c>
      <c r="F219" s="180"/>
      <c r="G219" s="180"/>
      <c r="H219" s="180"/>
      <c r="I219" s="180"/>
      <c r="J219" s="180"/>
      <c r="K219" s="180"/>
      <c r="L219" s="180"/>
      <c r="M219" s="189"/>
      <c r="N219" s="180"/>
      <c r="O219" s="180"/>
      <c r="P219" s="1336">
        <v>3026</v>
      </c>
      <c r="Q219" s="190"/>
      <c r="R219" s="190"/>
      <c r="S219" s="191"/>
      <c r="T219" s="191"/>
      <c r="U219" s="191"/>
      <c r="V219" s="191"/>
      <c r="W219" s="180"/>
      <c r="X219" s="180"/>
      <c r="Y219" s="180"/>
    </row>
    <row r="220" spans="1:25" ht="165">
      <c r="A220" s="91">
        <v>147</v>
      </c>
      <c r="B220" s="128" t="s">
        <v>464</v>
      </c>
      <c r="C220" s="129" t="s">
        <v>465</v>
      </c>
      <c r="D220" s="180"/>
      <c r="E220" s="1335" t="s">
        <v>2439</v>
      </c>
      <c r="F220" s="180"/>
      <c r="G220" s="180"/>
      <c r="H220" s="180"/>
      <c r="I220" s="180"/>
      <c r="J220" s="180"/>
      <c r="K220" s="180"/>
      <c r="L220" s="180"/>
      <c r="M220" s="189"/>
      <c r="N220" s="180"/>
      <c r="O220" s="180"/>
      <c r="P220" s="1336">
        <v>4064</v>
      </c>
      <c r="Q220" s="190"/>
      <c r="R220" s="190"/>
      <c r="S220" s="191"/>
      <c r="T220" s="191"/>
      <c r="U220" s="191"/>
      <c r="V220" s="191"/>
      <c r="W220" s="180"/>
      <c r="X220" s="180"/>
      <c r="Y220" s="180"/>
    </row>
    <row r="221" spans="1:25" ht="165">
      <c r="A221" s="91">
        <v>148</v>
      </c>
      <c r="B221" s="128" t="s">
        <v>464</v>
      </c>
      <c r="C221" s="129" t="s">
        <v>465</v>
      </c>
      <c r="D221" s="180"/>
      <c r="E221" s="1335" t="s">
        <v>2440</v>
      </c>
      <c r="F221" s="180"/>
      <c r="G221" s="180"/>
      <c r="H221" s="180"/>
      <c r="I221" s="180"/>
      <c r="J221" s="180"/>
      <c r="K221" s="180"/>
      <c r="L221" s="180"/>
      <c r="M221" s="189"/>
      <c r="N221" s="180"/>
      <c r="O221" s="180"/>
      <c r="P221" s="1337">
        <v>3000</v>
      </c>
      <c r="Q221" s="190"/>
      <c r="R221" s="190"/>
      <c r="S221" s="191"/>
      <c r="T221" s="191"/>
      <c r="U221" s="191"/>
      <c r="V221" s="191"/>
      <c r="W221" s="180"/>
      <c r="X221" s="180"/>
      <c r="Y221" s="180"/>
    </row>
    <row r="222" spans="1:25" ht="165">
      <c r="A222" s="91">
        <v>149</v>
      </c>
      <c r="B222" s="128" t="s">
        <v>464</v>
      </c>
      <c r="C222" s="129" t="s">
        <v>465</v>
      </c>
      <c r="D222" s="180"/>
      <c r="E222" s="1335" t="s">
        <v>2441</v>
      </c>
      <c r="F222" s="180"/>
      <c r="G222" s="180"/>
      <c r="H222" s="180"/>
      <c r="I222" s="180"/>
      <c r="J222" s="180"/>
      <c r="K222" s="180"/>
      <c r="L222" s="180"/>
      <c r="M222" s="189"/>
      <c r="N222" s="180"/>
      <c r="O222" s="180"/>
      <c r="P222" s="1336">
        <v>9268</v>
      </c>
      <c r="Q222" s="190"/>
      <c r="R222" s="190"/>
      <c r="S222" s="191"/>
      <c r="T222" s="191"/>
      <c r="U222" s="191"/>
      <c r="V222" s="191"/>
      <c r="W222" s="180"/>
      <c r="X222" s="180"/>
      <c r="Y222" s="180"/>
    </row>
    <row r="223" spans="1:25" ht="165">
      <c r="A223" s="91">
        <v>150</v>
      </c>
      <c r="B223" s="128" t="s">
        <v>464</v>
      </c>
      <c r="C223" s="129" t="s">
        <v>465</v>
      </c>
      <c r="D223" s="180"/>
      <c r="E223" s="1335" t="s">
        <v>2442</v>
      </c>
      <c r="F223" s="180"/>
      <c r="G223" s="180"/>
      <c r="H223" s="180"/>
      <c r="I223" s="180"/>
      <c r="J223" s="180"/>
      <c r="K223" s="180"/>
      <c r="L223" s="180"/>
      <c r="M223" s="189"/>
      <c r="N223" s="180"/>
      <c r="O223" s="180"/>
      <c r="P223" s="1336">
        <v>2432</v>
      </c>
      <c r="Q223" s="190"/>
      <c r="R223" s="190"/>
      <c r="S223" s="191"/>
      <c r="T223" s="191"/>
      <c r="U223" s="191"/>
      <c r="V223" s="191"/>
      <c r="W223" s="180"/>
      <c r="X223" s="180"/>
      <c r="Y223" s="180"/>
    </row>
    <row r="224" spans="1:25" ht="165">
      <c r="A224" s="91">
        <v>151</v>
      </c>
      <c r="B224" s="128" t="s">
        <v>464</v>
      </c>
      <c r="C224" s="129" t="s">
        <v>465</v>
      </c>
      <c r="D224" s="180"/>
      <c r="E224" s="1335" t="s">
        <v>2443</v>
      </c>
      <c r="F224" s="180"/>
      <c r="G224" s="180"/>
      <c r="H224" s="180"/>
      <c r="I224" s="180"/>
      <c r="J224" s="180"/>
      <c r="K224" s="180"/>
      <c r="L224" s="180"/>
      <c r="M224" s="189"/>
      <c r="N224" s="180"/>
      <c r="O224" s="180"/>
      <c r="P224" s="1336">
        <v>16584</v>
      </c>
      <c r="Q224" s="190"/>
      <c r="R224" s="190"/>
      <c r="S224" s="191"/>
      <c r="T224" s="191"/>
      <c r="U224" s="191"/>
      <c r="V224" s="191"/>
      <c r="W224" s="180"/>
      <c r="X224" s="180"/>
      <c r="Y224" s="180"/>
    </row>
    <row r="225" spans="1:25" ht="165">
      <c r="A225" s="91">
        <v>152</v>
      </c>
      <c r="B225" s="128" t="s">
        <v>464</v>
      </c>
      <c r="C225" s="129" t="s">
        <v>465</v>
      </c>
      <c r="D225" s="180"/>
      <c r="E225" s="1335" t="s">
        <v>2444</v>
      </c>
      <c r="F225" s="180"/>
      <c r="G225" s="180"/>
      <c r="H225" s="180"/>
      <c r="I225" s="180"/>
      <c r="J225" s="180"/>
      <c r="K225" s="180"/>
      <c r="L225" s="180"/>
      <c r="M225" s="189"/>
      <c r="N225" s="180"/>
      <c r="O225" s="180"/>
      <c r="P225" s="1336">
        <v>5850</v>
      </c>
      <c r="Q225" s="190"/>
      <c r="R225" s="190"/>
      <c r="S225" s="191"/>
      <c r="T225" s="191"/>
      <c r="U225" s="191"/>
      <c r="V225" s="191"/>
      <c r="W225" s="180"/>
      <c r="X225" s="180"/>
      <c r="Y225" s="180"/>
    </row>
    <row r="226" spans="1:25" ht="165">
      <c r="A226" s="91">
        <v>153</v>
      </c>
      <c r="B226" s="128" t="s">
        <v>464</v>
      </c>
      <c r="C226" s="129" t="s">
        <v>465</v>
      </c>
      <c r="D226" s="180"/>
      <c r="E226" s="1335" t="s">
        <v>2445</v>
      </c>
      <c r="F226" s="180"/>
      <c r="G226" s="180"/>
      <c r="H226" s="180"/>
      <c r="I226" s="180"/>
      <c r="J226" s="180"/>
      <c r="K226" s="180"/>
      <c r="L226" s="180"/>
      <c r="M226" s="189"/>
      <c r="N226" s="180"/>
      <c r="O226" s="180"/>
      <c r="P226" s="1336">
        <v>945</v>
      </c>
      <c r="Q226" s="190"/>
      <c r="R226" s="190"/>
      <c r="S226" s="191"/>
      <c r="T226" s="191"/>
      <c r="U226" s="191"/>
      <c r="V226" s="191"/>
      <c r="W226" s="180"/>
      <c r="X226" s="180"/>
      <c r="Y226" s="180"/>
    </row>
    <row r="227" spans="1:25" ht="165">
      <c r="A227" s="91">
        <v>154</v>
      </c>
      <c r="B227" s="128" t="s">
        <v>464</v>
      </c>
      <c r="C227" s="129" t="s">
        <v>465</v>
      </c>
      <c r="D227" s="180"/>
      <c r="E227" s="1335" t="s">
        <v>2446</v>
      </c>
      <c r="F227" s="180"/>
      <c r="G227" s="180"/>
      <c r="H227" s="180"/>
      <c r="I227" s="180"/>
      <c r="J227" s="180"/>
      <c r="K227" s="180"/>
      <c r="L227" s="180"/>
      <c r="M227" s="189"/>
      <c r="N227" s="180"/>
      <c r="O227" s="180"/>
      <c r="P227" s="1336">
        <v>9775</v>
      </c>
      <c r="Q227" s="190"/>
      <c r="R227" s="190"/>
      <c r="S227" s="191"/>
      <c r="T227" s="191"/>
      <c r="U227" s="191"/>
      <c r="V227" s="191"/>
      <c r="W227" s="180"/>
      <c r="X227" s="180"/>
      <c r="Y227" s="180"/>
    </row>
    <row r="228" spans="1:25" ht="165">
      <c r="A228" s="91">
        <v>155</v>
      </c>
      <c r="B228" s="128" t="s">
        <v>464</v>
      </c>
      <c r="C228" s="129" t="s">
        <v>465</v>
      </c>
      <c r="D228" s="180"/>
      <c r="E228" s="1335" t="s">
        <v>2447</v>
      </c>
      <c r="F228" s="180"/>
      <c r="G228" s="180"/>
      <c r="H228" s="180"/>
      <c r="I228" s="180"/>
      <c r="J228" s="180"/>
      <c r="K228" s="180"/>
      <c r="L228" s="180"/>
      <c r="M228" s="189"/>
      <c r="N228" s="180"/>
      <c r="O228" s="180"/>
      <c r="P228" s="1336">
        <v>4808</v>
      </c>
      <c r="Q228" s="190"/>
      <c r="R228" s="190"/>
      <c r="S228" s="191"/>
      <c r="T228" s="191"/>
      <c r="U228" s="191"/>
      <c r="V228" s="191"/>
      <c r="W228" s="180"/>
      <c r="X228" s="180"/>
      <c r="Y228" s="180"/>
    </row>
    <row r="229" spans="1:25" ht="165">
      <c r="A229" s="91">
        <v>156</v>
      </c>
      <c r="B229" s="128" t="s">
        <v>464</v>
      </c>
      <c r="C229" s="129" t="s">
        <v>465</v>
      </c>
      <c r="D229" s="180"/>
      <c r="E229" s="1335" t="s">
        <v>2448</v>
      </c>
      <c r="F229" s="180"/>
      <c r="G229" s="180"/>
      <c r="H229" s="180"/>
      <c r="I229" s="180"/>
      <c r="J229" s="180"/>
      <c r="K229" s="180"/>
      <c r="L229" s="180"/>
      <c r="M229" s="189"/>
      <c r="N229" s="180"/>
      <c r="O229" s="180"/>
      <c r="P229" s="1336"/>
      <c r="Q229" s="190"/>
      <c r="R229" s="190"/>
      <c r="S229" s="191"/>
      <c r="T229" s="191"/>
      <c r="U229" s="191"/>
      <c r="V229" s="191"/>
      <c r="W229" s="180"/>
      <c r="X229" s="180"/>
      <c r="Y229" s="180"/>
    </row>
    <row r="230" spans="1:25" ht="165">
      <c r="A230" s="91">
        <v>157</v>
      </c>
      <c r="B230" s="128" t="s">
        <v>464</v>
      </c>
      <c r="C230" s="129" t="s">
        <v>465</v>
      </c>
      <c r="D230" s="180"/>
      <c r="E230" s="1335" t="s">
        <v>2449</v>
      </c>
      <c r="F230" s="180"/>
      <c r="G230" s="180"/>
      <c r="H230" s="180"/>
      <c r="I230" s="180"/>
      <c r="J230" s="180"/>
      <c r="K230" s="180"/>
      <c r="L230" s="180"/>
      <c r="M230" s="189"/>
      <c r="N230" s="180"/>
      <c r="O230" s="180"/>
      <c r="P230" s="1336">
        <v>2901</v>
      </c>
      <c r="Q230" s="190"/>
      <c r="R230" s="190"/>
      <c r="S230" s="191"/>
      <c r="T230" s="191"/>
      <c r="U230" s="191"/>
      <c r="V230" s="191"/>
      <c r="W230" s="180"/>
      <c r="X230" s="180"/>
      <c r="Y230" s="180"/>
    </row>
    <row r="231" spans="1:25" ht="165">
      <c r="A231" s="91">
        <v>158</v>
      </c>
      <c r="B231" s="128" t="s">
        <v>464</v>
      </c>
      <c r="C231" s="129" t="s">
        <v>465</v>
      </c>
      <c r="D231" s="180"/>
      <c r="E231" s="1335" t="s">
        <v>2450</v>
      </c>
      <c r="F231" s="180"/>
      <c r="G231" s="180"/>
      <c r="H231" s="180"/>
      <c r="I231" s="180"/>
      <c r="J231" s="180"/>
      <c r="K231" s="180"/>
      <c r="L231" s="180"/>
      <c r="M231" s="189"/>
      <c r="N231" s="180"/>
      <c r="O231" s="180"/>
      <c r="P231" s="1336">
        <v>5424</v>
      </c>
      <c r="Q231" s="190"/>
      <c r="R231" s="190"/>
      <c r="S231" s="191"/>
      <c r="T231" s="191"/>
      <c r="U231" s="191"/>
      <c r="V231" s="191"/>
      <c r="W231" s="180"/>
      <c r="X231" s="180"/>
      <c r="Y231" s="180"/>
    </row>
    <row r="232" spans="1:25" ht="165">
      <c r="A232" s="91">
        <v>159</v>
      </c>
      <c r="B232" s="128" t="s">
        <v>464</v>
      </c>
      <c r="C232" s="129" t="s">
        <v>465</v>
      </c>
      <c r="D232" s="180"/>
      <c r="E232" s="1335" t="s">
        <v>2451</v>
      </c>
      <c r="F232" s="180"/>
      <c r="G232" s="180"/>
      <c r="H232" s="180"/>
      <c r="I232" s="180"/>
      <c r="J232" s="180"/>
      <c r="K232" s="180"/>
      <c r="L232" s="180"/>
      <c r="M232" s="189"/>
      <c r="N232" s="180"/>
      <c r="O232" s="180"/>
      <c r="P232" s="1336">
        <v>4860</v>
      </c>
      <c r="Q232" s="190"/>
      <c r="R232" s="190"/>
      <c r="S232" s="191"/>
      <c r="T232" s="191"/>
      <c r="U232" s="191"/>
      <c r="V232" s="191"/>
      <c r="W232" s="180"/>
      <c r="X232" s="180"/>
      <c r="Y232" s="180"/>
    </row>
    <row r="233" spans="1:25" ht="165">
      <c r="A233" s="91">
        <v>160</v>
      </c>
      <c r="B233" s="128" t="s">
        <v>464</v>
      </c>
      <c r="C233" s="129" t="s">
        <v>465</v>
      </c>
      <c r="D233" s="180"/>
      <c r="E233" s="1335" t="s">
        <v>2452</v>
      </c>
      <c r="F233" s="180"/>
      <c r="G233" s="180"/>
      <c r="H233" s="180"/>
      <c r="I233" s="180"/>
      <c r="J233" s="180"/>
      <c r="K233" s="180"/>
      <c r="L233" s="180"/>
      <c r="M233" s="189"/>
      <c r="N233" s="180"/>
      <c r="O233" s="180"/>
      <c r="P233" s="1336">
        <v>3305</v>
      </c>
      <c r="Q233" s="190"/>
      <c r="R233" s="190"/>
      <c r="S233" s="191"/>
      <c r="T233" s="191"/>
      <c r="U233" s="191"/>
      <c r="V233" s="191"/>
      <c r="W233" s="180"/>
      <c r="X233" s="180"/>
      <c r="Y233" s="180"/>
    </row>
    <row r="234" spans="1:25" ht="165">
      <c r="A234" s="91">
        <v>161</v>
      </c>
      <c r="B234" s="128" t="s">
        <v>464</v>
      </c>
      <c r="C234" s="129" t="s">
        <v>465</v>
      </c>
      <c r="D234" s="180"/>
      <c r="E234" s="1335" t="s">
        <v>2453</v>
      </c>
      <c r="F234" s="180"/>
      <c r="G234" s="180"/>
      <c r="H234" s="180"/>
      <c r="I234" s="180"/>
      <c r="J234" s="180"/>
      <c r="K234" s="180"/>
      <c r="L234" s="180"/>
      <c r="M234" s="189"/>
      <c r="N234" s="180"/>
      <c r="O234" s="180"/>
      <c r="P234" s="1336">
        <v>3301</v>
      </c>
      <c r="Q234" s="190"/>
      <c r="R234" s="190"/>
      <c r="S234" s="191"/>
      <c r="T234" s="191"/>
      <c r="U234" s="191"/>
      <c r="V234" s="191"/>
      <c r="W234" s="180"/>
      <c r="X234" s="180"/>
      <c r="Y234" s="180"/>
    </row>
    <row r="235" spans="1:25" ht="165">
      <c r="A235" s="91">
        <v>162</v>
      </c>
      <c r="B235" s="128" t="s">
        <v>464</v>
      </c>
      <c r="C235" s="129" t="s">
        <v>465</v>
      </c>
      <c r="D235" s="180"/>
      <c r="E235" s="1335" t="s">
        <v>2454</v>
      </c>
      <c r="F235" s="180"/>
      <c r="G235" s="180"/>
      <c r="H235" s="180"/>
      <c r="I235" s="180"/>
      <c r="J235" s="180"/>
      <c r="K235" s="180"/>
      <c r="L235" s="180"/>
      <c r="M235" s="189"/>
      <c r="N235" s="180"/>
      <c r="O235" s="180"/>
      <c r="P235" s="1336">
        <v>3135</v>
      </c>
      <c r="Q235" s="190"/>
      <c r="R235" s="190"/>
      <c r="S235" s="191"/>
      <c r="T235" s="191"/>
      <c r="U235" s="191"/>
      <c r="V235" s="191"/>
      <c r="W235" s="180"/>
      <c r="X235" s="180"/>
      <c r="Y235" s="180"/>
    </row>
    <row r="236" spans="1:25" ht="165">
      <c r="A236" s="91">
        <v>163</v>
      </c>
      <c r="B236" s="128" t="s">
        <v>464</v>
      </c>
      <c r="C236" s="129" t="s">
        <v>465</v>
      </c>
      <c r="D236" s="180"/>
      <c r="E236" s="1335" t="s">
        <v>2455</v>
      </c>
      <c r="F236" s="180"/>
      <c r="G236" s="180"/>
      <c r="H236" s="180"/>
      <c r="I236" s="180"/>
      <c r="J236" s="180"/>
      <c r="K236" s="180"/>
      <c r="L236" s="180"/>
      <c r="M236" s="189"/>
      <c r="N236" s="180"/>
      <c r="O236" s="180"/>
      <c r="P236" s="1336">
        <v>3375</v>
      </c>
      <c r="Q236" s="190"/>
      <c r="R236" s="190"/>
      <c r="S236" s="191"/>
      <c r="T236" s="191"/>
      <c r="U236" s="191"/>
      <c r="V236" s="191"/>
      <c r="W236" s="180"/>
      <c r="X236" s="180"/>
      <c r="Y236" s="180"/>
    </row>
    <row r="237" spans="1:25" ht="165">
      <c r="A237" s="91">
        <v>164</v>
      </c>
      <c r="B237" s="128" t="s">
        <v>464</v>
      </c>
      <c r="C237" s="129" t="s">
        <v>465</v>
      </c>
      <c r="D237" s="180"/>
      <c r="E237" s="1335" t="s">
        <v>2456</v>
      </c>
      <c r="F237" s="180"/>
      <c r="G237" s="180"/>
      <c r="H237" s="180"/>
      <c r="I237" s="180"/>
      <c r="J237" s="180"/>
      <c r="K237" s="180"/>
      <c r="L237" s="180"/>
      <c r="M237" s="189"/>
      <c r="N237" s="180"/>
      <c r="O237" s="180"/>
      <c r="P237" s="1336">
        <v>7421</v>
      </c>
      <c r="Q237" s="190"/>
      <c r="R237" s="190"/>
      <c r="S237" s="191"/>
      <c r="T237" s="191"/>
      <c r="U237" s="191"/>
      <c r="V237" s="191"/>
      <c r="W237" s="180"/>
      <c r="X237" s="180"/>
      <c r="Y237" s="180"/>
    </row>
    <row r="238" spans="1:25" ht="165">
      <c r="A238" s="91">
        <v>165</v>
      </c>
      <c r="B238" s="128" t="s">
        <v>464</v>
      </c>
      <c r="C238" s="129" t="s">
        <v>465</v>
      </c>
      <c r="D238" s="180"/>
      <c r="E238" s="1335" t="s">
        <v>2457</v>
      </c>
      <c r="F238" s="180"/>
      <c r="G238" s="180"/>
      <c r="H238" s="180"/>
      <c r="I238" s="180"/>
      <c r="J238" s="180"/>
      <c r="K238" s="180"/>
      <c r="L238" s="180"/>
      <c r="M238" s="189"/>
      <c r="N238" s="180"/>
      <c r="O238" s="180"/>
      <c r="P238" s="1336">
        <v>4093</v>
      </c>
      <c r="Q238" s="190"/>
      <c r="R238" s="190"/>
      <c r="S238" s="191"/>
      <c r="T238" s="191"/>
      <c r="U238" s="191"/>
      <c r="V238" s="191"/>
      <c r="W238" s="180"/>
      <c r="X238" s="180"/>
      <c r="Y238" s="180"/>
    </row>
    <row r="239" spans="1:25" ht="165">
      <c r="A239" s="91">
        <v>166</v>
      </c>
      <c r="B239" s="128" t="s">
        <v>464</v>
      </c>
      <c r="C239" s="129" t="s">
        <v>465</v>
      </c>
      <c r="D239" s="180"/>
      <c r="E239" s="1335" t="s">
        <v>2332</v>
      </c>
      <c r="F239" s="180"/>
      <c r="G239" s="180"/>
      <c r="H239" s="180"/>
      <c r="I239" s="180"/>
      <c r="J239" s="180"/>
      <c r="K239" s="180"/>
      <c r="L239" s="180"/>
      <c r="M239" s="189"/>
      <c r="N239" s="180"/>
      <c r="O239" s="180"/>
      <c r="P239" s="1336">
        <v>8435</v>
      </c>
      <c r="Q239" s="190"/>
      <c r="R239" s="190"/>
      <c r="S239" s="191"/>
      <c r="T239" s="191"/>
      <c r="U239" s="191"/>
      <c r="V239" s="191"/>
      <c r="W239" s="180"/>
      <c r="X239" s="180"/>
      <c r="Y239" s="180"/>
    </row>
    <row r="240" spans="1:25" ht="165">
      <c r="A240" s="91">
        <v>167</v>
      </c>
      <c r="B240" s="128" t="s">
        <v>464</v>
      </c>
      <c r="C240" s="129" t="s">
        <v>465</v>
      </c>
      <c r="D240" s="180"/>
      <c r="E240" s="1335" t="s">
        <v>2458</v>
      </c>
      <c r="F240" s="180"/>
      <c r="G240" s="180"/>
      <c r="H240" s="180"/>
      <c r="I240" s="180"/>
      <c r="J240" s="180"/>
      <c r="K240" s="180"/>
      <c r="L240" s="180"/>
      <c r="M240" s="189"/>
      <c r="N240" s="180"/>
      <c r="O240" s="180"/>
      <c r="P240" s="1336">
        <v>5814</v>
      </c>
      <c r="Q240" s="190"/>
      <c r="R240" s="190"/>
      <c r="S240" s="191"/>
      <c r="T240" s="191"/>
      <c r="U240" s="191"/>
      <c r="V240" s="191"/>
      <c r="W240" s="180"/>
      <c r="X240" s="180"/>
      <c r="Y240" s="180"/>
    </row>
    <row r="241" spans="1:25" ht="165">
      <c r="A241" s="91">
        <v>168</v>
      </c>
      <c r="B241" s="128" t="s">
        <v>464</v>
      </c>
      <c r="C241" s="129" t="s">
        <v>465</v>
      </c>
      <c r="D241" s="180"/>
      <c r="E241" s="1335" t="s">
        <v>2459</v>
      </c>
      <c r="F241" s="180"/>
      <c r="G241" s="180"/>
      <c r="H241" s="180"/>
      <c r="I241" s="180"/>
      <c r="J241" s="180"/>
      <c r="K241" s="180"/>
      <c r="L241" s="180"/>
      <c r="M241" s="189"/>
      <c r="N241" s="180"/>
      <c r="O241" s="180"/>
      <c r="P241" s="1336">
        <v>3431</v>
      </c>
      <c r="Q241" s="190"/>
      <c r="R241" s="190"/>
      <c r="S241" s="191"/>
      <c r="T241" s="191"/>
      <c r="U241" s="191"/>
      <c r="V241" s="191"/>
      <c r="W241" s="180"/>
      <c r="X241" s="180"/>
      <c r="Y241" s="180"/>
    </row>
    <row r="242" spans="1:25" ht="165">
      <c r="A242" s="91">
        <v>169</v>
      </c>
      <c r="B242" s="128" t="s">
        <v>464</v>
      </c>
      <c r="C242" s="129" t="s">
        <v>465</v>
      </c>
      <c r="D242" s="180"/>
      <c r="E242" s="1335" t="s">
        <v>2332</v>
      </c>
      <c r="F242" s="180"/>
      <c r="G242" s="180"/>
      <c r="H242" s="180"/>
      <c r="I242" s="180"/>
      <c r="J242" s="180"/>
      <c r="K242" s="180"/>
      <c r="L242" s="180"/>
      <c r="M242" s="189"/>
      <c r="N242" s="180"/>
      <c r="O242" s="180"/>
      <c r="P242" s="1336">
        <v>9661</v>
      </c>
      <c r="Q242" s="190"/>
      <c r="R242" s="190"/>
      <c r="S242" s="191"/>
      <c r="T242" s="191"/>
      <c r="U242" s="191"/>
      <c r="V242" s="191"/>
      <c r="W242" s="180"/>
      <c r="X242" s="180"/>
      <c r="Y242" s="180"/>
    </row>
    <row r="243" spans="1:25" ht="165">
      <c r="A243" s="91">
        <v>170</v>
      </c>
      <c r="B243" s="128" t="s">
        <v>464</v>
      </c>
      <c r="C243" s="129" t="s">
        <v>465</v>
      </c>
      <c r="D243" s="180"/>
      <c r="E243" s="1335" t="s">
        <v>2460</v>
      </c>
      <c r="F243" s="180"/>
      <c r="G243" s="180"/>
      <c r="H243" s="180"/>
      <c r="I243" s="180"/>
      <c r="J243" s="180"/>
      <c r="K243" s="180"/>
      <c r="L243" s="180"/>
      <c r="M243" s="189"/>
      <c r="N243" s="180"/>
      <c r="O243" s="180"/>
      <c r="P243" s="1336">
        <v>1085</v>
      </c>
      <c r="Q243" s="190"/>
      <c r="R243" s="190"/>
      <c r="S243" s="191"/>
      <c r="T243" s="191"/>
      <c r="U243" s="191"/>
      <c r="V243" s="191"/>
      <c r="W243" s="180"/>
      <c r="X243" s="180"/>
      <c r="Y243" s="180"/>
    </row>
    <row r="244" spans="1:25" ht="165">
      <c r="A244" s="91">
        <v>171</v>
      </c>
      <c r="B244" s="128" t="s">
        <v>464</v>
      </c>
      <c r="C244" s="129" t="s">
        <v>465</v>
      </c>
      <c r="D244" s="180"/>
      <c r="E244" s="1335" t="s">
        <v>2461</v>
      </c>
      <c r="F244" s="180"/>
      <c r="G244" s="180"/>
      <c r="H244" s="180"/>
      <c r="I244" s="180"/>
      <c r="J244" s="180"/>
      <c r="K244" s="180"/>
      <c r="L244" s="180"/>
      <c r="M244" s="189"/>
      <c r="N244" s="180"/>
      <c r="O244" s="180"/>
      <c r="P244" s="1336">
        <v>3287</v>
      </c>
      <c r="Q244" s="190"/>
      <c r="R244" s="190"/>
      <c r="S244" s="191"/>
      <c r="T244" s="191"/>
      <c r="U244" s="191"/>
      <c r="V244" s="191"/>
      <c r="W244" s="180"/>
      <c r="X244" s="180"/>
      <c r="Y244" s="180"/>
    </row>
    <row r="245" spans="1:25" ht="165">
      <c r="A245" s="91">
        <v>172</v>
      </c>
      <c r="B245" s="128" t="s">
        <v>464</v>
      </c>
      <c r="C245" s="129" t="s">
        <v>465</v>
      </c>
      <c r="D245" s="180"/>
      <c r="E245" s="1335" t="s">
        <v>2462</v>
      </c>
      <c r="F245" s="180"/>
      <c r="G245" s="180"/>
      <c r="H245" s="180"/>
      <c r="I245" s="180"/>
      <c r="J245" s="180"/>
      <c r="K245" s="180"/>
      <c r="L245" s="180"/>
      <c r="M245" s="189"/>
      <c r="N245" s="180"/>
      <c r="O245" s="180"/>
      <c r="P245" s="1336">
        <v>2450</v>
      </c>
      <c r="Q245" s="190"/>
      <c r="R245" s="190"/>
      <c r="S245" s="191"/>
      <c r="T245" s="191"/>
      <c r="U245" s="191"/>
      <c r="V245" s="191"/>
      <c r="W245" s="180"/>
      <c r="X245" s="180"/>
      <c r="Y245" s="180"/>
    </row>
    <row r="246" spans="1:25" ht="165">
      <c r="A246" s="91">
        <v>173</v>
      </c>
      <c r="B246" s="128" t="s">
        <v>464</v>
      </c>
      <c r="C246" s="129" t="s">
        <v>465</v>
      </c>
      <c r="D246" s="180"/>
      <c r="E246" s="1335" t="s">
        <v>2463</v>
      </c>
      <c r="F246" s="180"/>
      <c r="G246" s="180"/>
      <c r="H246" s="180"/>
      <c r="I246" s="180"/>
      <c r="J246" s="180"/>
      <c r="K246" s="180"/>
      <c r="L246" s="180"/>
      <c r="M246" s="189"/>
      <c r="N246" s="180"/>
      <c r="O246" s="180"/>
      <c r="P246" s="1336">
        <v>2467</v>
      </c>
      <c r="Q246" s="190"/>
      <c r="R246" s="190"/>
      <c r="S246" s="191"/>
      <c r="T246" s="191"/>
      <c r="U246" s="191"/>
      <c r="V246" s="191"/>
      <c r="W246" s="180"/>
      <c r="X246" s="180"/>
      <c r="Y246" s="180"/>
    </row>
    <row r="247" spans="1:25" ht="165">
      <c r="A247" s="91">
        <v>174</v>
      </c>
      <c r="B247" s="128" t="s">
        <v>464</v>
      </c>
      <c r="C247" s="129" t="s">
        <v>465</v>
      </c>
      <c r="D247" s="180"/>
      <c r="E247" s="1335" t="s">
        <v>2464</v>
      </c>
      <c r="F247" s="180"/>
      <c r="G247" s="180"/>
      <c r="H247" s="180"/>
      <c r="I247" s="180"/>
      <c r="J247" s="180"/>
      <c r="K247" s="180"/>
      <c r="L247" s="180"/>
      <c r="M247" s="189"/>
      <c r="N247" s="180"/>
      <c r="O247" s="180"/>
      <c r="P247" s="1336">
        <v>1991</v>
      </c>
      <c r="Q247" s="190"/>
      <c r="R247" s="190"/>
      <c r="S247" s="191"/>
      <c r="T247" s="191"/>
      <c r="U247" s="191"/>
      <c r="V247" s="191"/>
      <c r="W247" s="180"/>
      <c r="X247" s="180"/>
      <c r="Y247" s="180"/>
    </row>
    <row r="248" spans="1:25" ht="165">
      <c r="A248" s="91">
        <v>175</v>
      </c>
      <c r="B248" s="128" t="s">
        <v>464</v>
      </c>
      <c r="C248" s="129" t="s">
        <v>465</v>
      </c>
      <c r="D248" s="180"/>
      <c r="E248" s="1335" t="s">
        <v>2465</v>
      </c>
      <c r="F248" s="180"/>
      <c r="G248" s="180"/>
      <c r="H248" s="180"/>
      <c r="I248" s="180"/>
      <c r="J248" s="180"/>
      <c r="K248" s="180"/>
      <c r="L248" s="180"/>
      <c r="M248" s="189"/>
      <c r="N248" s="180"/>
      <c r="O248" s="180"/>
      <c r="P248" s="1336">
        <v>1642</v>
      </c>
      <c r="Q248" s="190"/>
      <c r="R248" s="190"/>
      <c r="S248" s="191"/>
      <c r="T248" s="191"/>
      <c r="U248" s="191"/>
      <c r="V248" s="191"/>
      <c r="W248" s="180"/>
      <c r="X248" s="180"/>
      <c r="Y248" s="180"/>
    </row>
    <row r="249" spans="1:25" ht="165">
      <c r="A249" s="91">
        <v>176</v>
      </c>
      <c r="B249" s="128" t="s">
        <v>464</v>
      </c>
      <c r="C249" s="129" t="s">
        <v>465</v>
      </c>
      <c r="D249" s="180"/>
      <c r="E249" s="1335" t="s">
        <v>2466</v>
      </c>
      <c r="F249" s="180"/>
      <c r="G249" s="180"/>
      <c r="H249" s="180"/>
      <c r="I249" s="180"/>
      <c r="J249" s="180"/>
      <c r="K249" s="180"/>
      <c r="L249" s="180"/>
      <c r="M249" s="189"/>
      <c r="N249" s="180"/>
      <c r="O249" s="180"/>
      <c r="P249" s="1336">
        <v>2643</v>
      </c>
      <c r="Q249" s="190"/>
      <c r="R249" s="190"/>
      <c r="S249" s="191"/>
      <c r="T249" s="191"/>
      <c r="U249" s="191"/>
      <c r="V249" s="191"/>
      <c r="W249" s="180"/>
      <c r="X249" s="180"/>
      <c r="Y249" s="180"/>
    </row>
    <row r="250" spans="1:25" ht="165">
      <c r="A250" s="91">
        <v>177</v>
      </c>
      <c r="B250" s="128" t="s">
        <v>464</v>
      </c>
      <c r="C250" s="129" t="s">
        <v>465</v>
      </c>
      <c r="D250" s="180"/>
      <c r="E250" s="1335" t="s">
        <v>2467</v>
      </c>
      <c r="F250" s="180"/>
      <c r="G250" s="180"/>
      <c r="H250" s="180"/>
      <c r="I250" s="180"/>
      <c r="J250" s="180"/>
      <c r="K250" s="180"/>
      <c r="L250" s="180"/>
      <c r="M250" s="189"/>
      <c r="N250" s="180"/>
      <c r="O250" s="180"/>
      <c r="P250" s="1336">
        <v>816</v>
      </c>
      <c r="Q250" s="190"/>
      <c r="R250" s="190"/>
      <c r="S250" s="191"/>
      <c r="T250" s="191"/>
      <c r="U250" s="191"/>
      <c r="V250" s="191"/>
      <c r="W250" s="180"/>
      <c r="X250" s="180"/>
      <c r="Y250" s="180"/>
    </row>
    <row r="251" spans="1:25" ht="165">
      <c r="A251" s="91">
        <v>178</v>
      </c>
      <c r="B251" s="128" t="s">
        <v>464</v>
      </c>
      <c r="C251" s="129" t="s">
        <v>465</v>
      </c>
      <c r="D251" s="180"/>
      <c r="E251" s="1335" t="s">
        <v>2468</v>
      </c>
      <c r="F251" s="180"/>
      <c r="G251" s="180"/>
      <c r="H251" s="180"/>
      <c r="I251" s="180"/>
      <c r="J251" s="180"/>
      <c r="K251" s="180"/>
      <c r="L251" s="180"/>
      <c r="M251" s="189"/>
      <c r="N251" s="180"/>
      <c r="O251" s="180"/>
      <c r="P251" s="1336">
        <v>2547</v>
      </c>
      <c r="Q251" s="190"/>
      <c r="R251" s="190"/>
      <c r="S251" s="191"/>
      <c r="T251" s="191"/>
      <c r="U251" s="191"/>
      <c r="V251" s="191"/>
      <c r="W251" s="180"/>
      <c r="X251" s="180"/>
      <c r="Y251" s="180"/>
    </row>
    <row r="252" spans="1:25" ht="165">
      <c r="A252" s="91">
        <v>179</v>
      </c>
      <c r="B252" s="128" t="s">
        <v>464</v>
      </c>
      <c r="C252" s="129" t="s">
        <v>465</v>
      </c>
      <c r="D252" s="180"/>
      <c r="E252" s="1335" t="s">
        <v>2469</v>
      </c>
      <c r="F252" s="180"/>
      <c r="G252" s="180"/>
      <c r="H252" s="180"/>
      <c r="I252" s="180"/>
      <c r="J252" s="180"/>
      <c r="K252" s="180"/>
      <c r="L252" s="180"/>
      <c r="M252" s="189"/>
      <c r="N252" s="180"/>
      <c r="O252" s="180"/>
      <c r="P252" s="1336">
        <v>2050</v>
      </c>
      <c r="Q252" s="190"/>
      <c r="R252" s="190"/>
      <c r="S252" s="191"/>
      <c r="T252" s="191"/>
      <c r="U252" s="191"/>
      <c r="V252" s="191"/>
      <c r="W252" s="180"/>
      <c r="X252" s="180"/>
      <c r="Y252" s="180"/>
    </row>
    <row r="253" spans="1:25" ht="165">
      <c r="A253" s="91">
        <v>180</v>
      </c>
      <c r="B253" s="128" t="s">
        <v>464</v>
      </c>
      <c r="C253" s="129" t="s">
        <v>465</v>
      </c>
      <c r="D253" s="180"/>
      <c r="E253" s="1335" t="s">
        <v>2470</v>
      </c>
      <c r="F253" s="180"/>
      <c r="G253" s="180"/>
      <c r="H253" s="180"/>
      <c r="I253" s="180"/>
      <c r="J253" s="180"/>
      <c r="K253" s="180"/>
      <c r="L253" s="180"/>
      <c r="M253" s="189"/>
      <c r="N253" s="180"/>
      <c r="O253" s="180"/>
      <c r="P253" s="1336">
        <v>2050</v>
      </c>
      <c r="Q253" s="190"/>
      <c r="R253" s="190"/>
      <c r="S253" s="191"/>
      <c r="T253" s="191"/>
      <c r="U253" s="191"/>
      <c r="V253" s="191"/>
      <c r="W253" s="180"/>
      <c r="X253" s="180"/>
      <c r="Y253" s="180"/>
    </row>
    <row r="254" spans="1:25" ht="165">
      <c r="A254" s="91">
        <v>181</v>
      </c>
      <c r="B254" s="128" t="s">
        <v>464</v>
      </c>
      <c r="C254" s="129" t="s">
        <v>465</v>
      </c>
      <c r="D254" s="180"/>
      <c r="E254" s="1335" t="s">
        <v>2471</v>
      </c>
      <c r="F254" s="180"/>
      <c r="G254" s="180"/>
      <c r="H254" s="180"/>
      <c r="I254" s="180"/>
      <c r="J254" s="180"/>
      <c r="K254" s="180"/>
      <c r="L254" s="180"/>
      <c r="M254" s="189"/>
      <c r="N254" s="180"/>
      <c r="O254" s="180"/>
      <c r="P254" s="1339">
        <v>3217</v>
      </c>
      <c r="Q254" s="190"/>
      <c r="R254" s="190"/>
      <c r="S254" s="191"/>
      <c r="T254" s="191"/>
      <c r="U254" s="191"/>
      <c r="V254" s="191"/>
      <c r="W254" s="180"/>
      <c r="X254" s="180"/>
      <c r="Y254" s="180"/>
    </row>
    <row r="255" spans="1:25" ht="165">
      <c r="A255" s="91">
        <v>182</v>
      </c>
      <c r="B255" s="128" t="s">
        <v>464</v>
      </c>
      <c r="C255" s="129" t="s">
        <v>465</v>
      </c>
      <c r="D255" s="180"/>
      <c r="E255" s="1335" t="s">
        <v>2472</v>
      </c>
      <c r="F255" s="180"/>
      <c r="G255" s="180"/>
      <c r="H255" s="180"/>
      <c r="I255" s="180"/>
      <c r="J255" s="180"/>
      <c r="K255" s="180"/>
      <c r="L255" s="180"/>
      <c r="M255" s="189"/>
      <c r="N255" s="180"/>
      <c r="O255" s="180"/>
      <c r="P255" s="1340">
        <v>3053</v>
      </c>
      <c r="Q255" s="190"/>
      <c r="R255" s="190"/>
      <c r="S255" s="191"/>
      <c r="T255" s="191"/>
      <c r="U255" s="191"/>
      <c r="V255" s="191"/>
      <c r="W255" s="180"/>
      <c r="X255" s="180"/>
      <c r="Y255" s="180"/>
    </row>
    <row r="256" spans="1:25" ht="165">
      <c r="A256" s="91">
        <v>183</v>
      </c>
      <c r="B256" s="128" t="s">
        <v>464</v>
      </c>
      <c r="C256" s="129" t="s">
        <v>465</v>
      </c>
      <c r="D256" s="180"/>
      <c r="E256" s="1335" t="s">
        <v>2473</v>
      </c>
      <c r="F256" s="180"/>
      <c r="G256" s="180"/>
      <c r="H256" s="180"/>
      <c r="I256" s="180"/>
      <c r="J256" s="180"/>
      <c r="K256" s="180"/>
      <c r="L256" s="180"/>
      <c r="M256" s="189"/>
      <c r="N256" s="180"/>
      <c r="O256" s="180"/>
      <c r="P256" s="1336">
        <v>4866</v>
      </c>
      <c r="Q256" s="190"/>
      <c r="R256" s="190"/>
      <c r="S256" s="191"/>
      <c r="T256" s="191"/>
      <c r="U256" s="191"/>
      <c r="V256" s="191"/>
      <c r="W256" s="180"/>
      <c r="X256" s="180"/>
      <c r="Y256" s="180"/>
    </row>
    <row r="257" spans="1:25" ht="165">
      <c r="A257" s="91">
        <v>184</v>
      </c>
      <c r="B257" s="128" t="s">
        <v>464</v>
      </c>
      <c r="C257" s="129" t="s">
        <v>465</v>
      </c>
      <c r="D257" s="180"/>
      <c r="E257" s="1335" t="s">
        <v>2474</v>
      </c>
      <c r="F257" s="180"/>
      <c r="G257" s="180"/>
      <c r="H257" s="180"/>
      <c r="I257" s="180"/>
      <c r="J257" s="180"/>
      <c r="K257" s="180"/>
      <c r="L257" s="180"/>
      <c r="M257" s="189"/>
      <c r="N257" s="180"/>
      <c r="O257" s="180"/>
      <c r="P257" s="1336">
        <v>10024</v>
      </c>
      <c r="Q257" s="190"/>
      <c r="R257" s="190"/>
      <c r="S257" s="191"/>
      <c r="T257" s="191"/>
      <c r="U257" s="191"/>
      <c r="V257" s="191"/>
      <c r="W257" s="180"/>
      <c r="X257" s="180"/>
      <c r="Y257" s="180"/>
    </row>
    <row r="258" spans="1:25" ht="165">
      <c r="A258" s="91">
        <v>185</v>
      </c>
      <c r="B258" s="128" t="s">
        <v>464</v>
      </c>
      <c r="C258" s="129" t="s">
        <v>465</v>
      </c>
      <c r="D258" s="180"/>
      <c r="E258" s="1335" t="s">
        <v>2475</v>
      </c>
      <c r="F258" s="180"/>
      <c r="G258" s="180"/>
      <c r="H258" s="180"/>
      <c r="I258" s="180"/>
      <c r="J258" s="180"/>
      <c r="K258" s="180"/>
      <c r="L258" s="180"/>
      <c r="M258" s="189"/>
      <c r="N258" s="180"/>
      <c r="O258" s="180"/>
      <c r="P258" s="1336">
        <v>964</v>
      </c>
      <c r="Q258" s="190"/>
      <c r="R258" s="190"/>
      <c r="S258" s="191"/>
      <c r="T258" s="191"/>
      <c r="U258" s="191"/>
      <c r="V258" s="191"/>
      <c r="W258" s="180"/>
      <c r="X258" s="180"/>
      <c r="Y258" s="180"/>
    </row>
    <row r="259" spans="1:25" ht="165">
      <c r="A259" s="91">
        <v>186</v>
      </c>
      <c r="B259" s="128" t="s">
        <v>464</v>
      </c>
      <c r="C259" s="129" t="s">
        <v>465</v>
      </c>
      <c r="D259" s="180"/>
      <c r="E259" s="1335" t="s">
        <v>2476</v>
      </c>
      <c r="F259" s="180"/>
      <c r="G259" s="180"/>
      <c r="H259" s="180"/>
      <c r="I259" s="180"/>
      <c r="J259" s="180"/>
      <c r="K259" s="180"/>
      <c r="L259" s="180"/>
      <c r="M259" s="189"/>
      <c r="N259" s="180"/>
      <c r="O259" s="180"/>
      <c r="P259" s="1336">
        <v>685</v>
      </c>
      <c r="Q259" s="190"/>
      <c r="R259" s="190"/>
      <c r="S259" s="191"/>
      <c r="T259" s="191"/>
      <c r="U259" s="191"/>
      <c r="V259" s="191"/>
      <c r="W259" s="180"/>
      <c r="X259" s="180"/>
      <c r="Y259" s="180"/>
    </row>
    <row r="260" spans="1:25" ht="165">
      <c r="A260" s="91">
        <v>187</v>
      </c>
      <c r="B260" s="128" t="s">
        <v>464</v>
      </c>
      <c r="C260" s="129" t="s">
        <v>465</v>
      </c>
      <c r="D260" s="180"/>
      <c r="E260" s="1335" t="s">
        <v>2332</v>
      </c>
      <c r="F260" s="180"/>
      <c r="G260" s="180"/>
      <c r="H260" s="180"/>
      <c r="I260" s="180"/>
      <c r="J260" s="180"/>
      <c r="K260" s="180"/>
      <c r="L260" s="180"/>
      <c r="M260" s="189"/>
      <c r="N260" s="180"/>
      <c r="O260" s="180"/>
      <c r="P260" s="1336">
        <v>13298</v>
      </c>
      <c r="Q260" s="190"/>
      <c r="R260" s="190"/>
      <c r="S260" s="191"/>
      <c r="T260" s="191"/>
      <c r="U260" s="191"/>
      <c r="V260" s="191"/>
      <c r="W260" s="180"/>
      <c r="X260" s="180"/>
      <c r="Y260" s="180"/>
    </row>
    <row r="261" spans="1:25" ht="165">
      <c r="A261" s="91">
        <v>188</v>
      </c>
      <c r="B261" s="128" t="s">
        <v>464</v>
      </c>
      <c r="C261" s="129" t="s">
        <v>465</v>
      </c>
      <c r="D261" s="180"/>
      <c r="E261" s="1335" t="s">
        <v>2332</v>
      </c>
      <c r="F261" s="180"/>
      <c r="G261" s="180"/>
      <c r="H261" s="180"/>
      <c r="I261" s="180"/>
      <c r="J261" s="180"/>
      <c r="K261" s="180"/>
      <c r="L261" s="180"/>
      <c r="M261" s="189"/>
      <c r="N261" s="180"/>
      <c r="O261" s="180"/>
      <c r="P261" s="1336">
        <v>4391</v>
      </c>
      <c r="Q261" s="190"/>
      <c r="R261" s="190"/>
      <c r="S261" s="191"/>
      <c r="T261" s="191"/>
      <c r="U261" s="191"/>
      <c r="V261" s="191"/>
      <c r="W261" s="180"/>
      <c r="X261" s="180"/>
      <c r="Y261" s="180"/>
    </row>
    <row r="262" spans="1:25" ht="165">
      <c r="A262" s="91">
        <v>189</v>
      </c>
      <c r="B262" s="128" t="s">
        <v>464</v>
      </c>
      <c r="C262" s="129" t="s">
        <v>465</v>
      </c>
      <c r="D262" s="180"/>
      <c r="E262" s="1335" t="s">
        <v>2477</v>
      </c>
      <c r="F262" s="180"/>
      <c r="G262" s="180"/>
      <c r="H262" s="180"/>
      <c r="I262" s="180"/>
      <c r="J262" s="180"/>
      <c r="K262" s="180"/>
      <c r="L262" s="180"/>
      <c r="M262" s="189"/>
      <c r="N262" s="180"/>
      <c r="O262" s="180"/>
      <c r="P262" s="1336">
        <v>2397</v>
      </c>
      <c r="Q262" s="190"/>
      <c r="R262" s="190"/>
      <c r="S262" s="191"/>
      <c r="T262" s="191"/>
      <c r="U262" s="191"/>
      <c r="V262" s="191"/>
      <c r="W262" s="180"/>
      <c r="X262" s="180"/>
      <c r="Y262" s="180"/>
    </row>
    <row r="263" spans="1:25" ht="165">
      <c r="A263" s="91">
        <v>190</v>
      </c>
      <c r="B263" s="128" t="s">
        <v>464</v>
      </c>
      <c r="C263" s="129" t="s">
        <v>465</v>
      </c>
      <c r="D263" s="180"/>
      <c r="E263" s="1335" t="s">
        <v>2478</v>
      </c>
      <c r="F263" s="180"/>
      <c r="G263" s="180"/>
      <c r="H263" s="180"/>
      <c r="I263" s="180"/>
      <c r="J263" s="180"/>
      <c r="K263" s="180"/>
      <c r="L263" s="180"/>
      <c r="M263" s="189"/>
      <c r="N263" s="180"/>
      <c r="O263" s="180"/>
      <c r="P263" s="1336">
        <v>2397</v>
      </c>
      <c r="Q263" s="190"/>
      <c r="R263" s="190"/>
      <c r="S263" s="191"/>
      <c r="T263" s="191"/>
      <c r="U263" s="191"/>
      <c r="V263" s="191"/>
      <c r="W263" s="180"/>
      <c r="X263" s="180"/>
      <c r="Y263" s="180"/>
    </row>
    <row r="264" spans="1:25" ht="165">
      <c r="A264" s="91">
        <v>191</v>
      </c>
      <c r="B264" s="128" t="s">
        <v>464</v>
      </c>
      <c r="C264" s="129" t="s">
        <v>465</v>
      </c>
      <c r="D264" s="180"/>
      <c r="E264" s="1335" t="s">
        <v>2479</v>
      </c>
      <c r="F264" s="180"/>
      <c r="G264" s="180"/>
      <c r="H264" s="180"/>
      <c r="I264" s="180"/>
      <c r="J264" s="180"/>
      <c r="K264" s="180"/>
      <c r="L264" s="180"/>
      <c r="M264" s="189"/>
      <c r="N264" s="180"/>
      <c r="O264" s="180"/>
      <c r="P264" s="1336">
        <v>2397</v>
      </c>
      <c r="Q264" s="190"/>
      <c r="R264" s="190"/>
      <c r="S264" s="191"/>
      <c r="T264" s="191"/>
      <c r="U264" s="191"/>
      <c r="V264" s="191"/>
      <c r="W264" s="180"/>
      <c r="X264" s="180"/>
      <c r="Y264" s="180"/>
    </row>
    <row r="265" spans="1:25" ht="165">
      <c r="A265" s="91">
        <v>192</v>
      </c>
      <c r="B265" s="128" t="s">
        <v>464</v>
      </c>
      <c r="C265" s="129" t="s">
        <v>465</v>
      </c>
      <c r="D265" s="180"/>
      <c r="E265" s="1335" t="s">
        <v>2332</v>
      </c>
      <c r="F265" s="180"/>
      <c r="G265" s="180"/>
      <c r="H265" s="180"/>
      <c r="I265" s="180"/>
      <c r="J265" s="180"/>
      <c r="K265" s="180"/>
      <c r="L265" s="180"/>
      <c r="M265" s="189"/>
      <c r="N265" s="180"/>
      <c r="O265" s="180"/>
      <c r="P265" s="1336">
        <v>9973</v>
      </c>
      <c r="Q265" s="190"/>
      <c r="R265" s="190"/>
      <c r="S265" s="191"/>
      <c r="T265" s="191"/>
      <c r="U265" s="191"/>
      <c r="V265" s="191"/>
      <c r="W265" s="180"/>
      <c r="X265" s="180"/>
      <c r="Y265" s="180"/>
    </row>
    <row r="266" spans="1:25" ht="165">
      <c r="A266" s="91">
        <v>193</v>
      </c>
      <c r="B266" s="128" t="s">
        <v>464</v>
      </c>
      <c r="C266" s="129" t="s">
        <v>465</v>
      </c>
      <c r="D266" s="180"/>
      <c r="E266" s="1335" t="s">
        <v>2480</v>
      </c>
      <c r="F266" s="180"/>
      <c r="G266" s="180"/>
      <c r="H266" s="180"/>
      <c r="I266" s="180"/>
      <c r="J266" s="180"/>
      <c r="K266" s="180"/>
      <c r="L266" s="180"/>
      <c r="M266" s="189"/>
      <c r="N266" s="180"/>
      <c r="O266" s="180"/>
      <c r="P266" s="1336">
        <v>6127</v>
      </c>
      <c r="Q266" s="190"/>
      <c r="R266" s="190"/>
      <c r="S266" s="191"/>
      <c r="T266" s="191"/>
      <c r="U266" s="191"/>
      <c r="V266" s="191"/>
      <c r="W266" s="180"/>
      <c r="X266" s="180"/>
      <c r="Y266" s="180"/>
    </row>
    <row r="267" spans="1:25" ht="165">
      <c r="A267" s="91">
        <v>194</v>
      </c>
      <c r="B267" s="128" t="s">
        <v>464</v>
      </c>
      <c r="C267" s="129" t="s">
        <v>465</v>
      </c>
      <c r="D267" s="180"/>
      <c r="E267" s="1341" t="s">
        <v>2481</v>
      </c>
      <c r="F267" s="180"/>
      <c r="G267" s="180"/>
      <c r="H267" s="180"/>
      <c r="I267" s="180"/>
      <c r="J267" s="180"/>
      <c r="K267" s="180"/>
      <c r="L267" s="180"/>
      <c r="M267" s="189"/>
      <c r="N267" s="180"/>
      <c r="O267" s="180"/>
      <c r="P267" s="1336">
        <v>1883</v>
      </c>
      <c r="Q267" s="190"/>
      <c r="R267" s="190"/>
      <c r="S267" s="191"/>
      <c r="T267" s="191"/>
      <c r="U267" s="191"/>
      <c r="V267" s="191"/>
      <c r="W267" s="180"/>
      <c r="X267" s="180"/>
      <c r="Y267" s="180"/>
    </row>
    <row r="268" spans="1:25" ht="165">
      <c r="A268" s="91">
        <v>195</v>
      </c>
      <c r="B268" s="128" t="s">
        <v>464</v>
      </c>
      <c r="C268" s="129" t="s">
        <v>465</v>
      </c>
      <c r="D268" s="180"/>
      <c r="E268" s="1335" t="s">
        <v>2332</v>
      </c>
      <c r="F268" s="180"/>
      <c r="G268" s="180"/>
      <c r="H268" s="180"/>
      <c r="I268" s="180"/>
      <c r="J268" s="180"/>
      <c r="K268" s="180"/>
      <c r="L268" s="180"/>
      <c r="M268" s="189"/>
      <c r="N268" s="180"/>
      <c r="O268" s="180"/>
      <c r="P268" s="1336">
        <v>1650</v>
      </c>
      <c r="Q268" s="190"/>
      <c r="R268" s="190"/>
      <c r="S268" s="191"/>
      <c r="T268" s="191"/>
      <c r="U268" s="191"/>
      <c r="V268" s="191"/>
      <c r="W268" s="180"/>
      <c r="X268" s="180"/>
      <c r="Y268" s="180"/>
    </row>
    <row r="269" spans="1:25" ht="165">
      <c r="A269" s="91">
        <v>196</v>
      </c>
      <c r="B269" s="128" t="s">
        <v>464</v>
      </c>
      <c r="C269" s="129" t="s">
        <v>465</v>
      </c>
      <c r="D269" s="180"/>
      <c r="E269" s="1335" t="s">
        <v>2482</v>
      </c>
      <c r="F269" s="180"/>
      <c r="G269" s="180"/>
      <c r="H269" s="180"/>
      <c r="I269" s="180"/>
      <c r="J269" s="180"/>
      <c r="K269" s="180"/>
      <c r="L269" s="180"/>
      <c r="M269" s="189"/>
      <c r="N269" s="180"/>
      <c r="O269" s="180"/>
      <c r="P269" s="1336">
        <v>4917</v>
      </c>
      <c r="Q269" s="190"/>
      <c r="R269" s="190"/>
      <c r="S269" s="191"/>
      <c r="T269" s="191"/>
      <c r="U269" s="191"/>
      <c r="V269" s="191"/>
      <c r="W269" s="180"/>
      <c r="X269" s="180"/>
      <c r="Y269" s="180"/>
    </row>
    <row r="270" spans="1:25" ht="165">
      <c r="A270" s="91">
        <v>197</v>
      </c>
      <c r="B270" s="128" t="s">
        <v>464</v>
      </c>
      <c r="C270" s="129" t="s">
        <v>465</v>
      </c>
      <c r="D270" s="180"/>
      <c r="E270" s="1335" t="s">
        <v>2231</v>
      </c>
      <c r="F270" s="180"/>
      <c r="G270" s="180"/>
      <c r="H270" s="180"/>
      <c r="I270" s="180"/>
      <c r="J270" s="180"/>
      <c r="K270" s="180"/>
      <c r="L270" s="180"/>
      <c r="M270" s="189"/>
      <c r="N270" s="180"/>
      <c r="O270" s="180"/>
      <c r="P270" s="1336">
        <v>4996</v>
      </c>
      <c r="Q270" s="190"/>
      <c r="R270" s="190"/>
      <c r="S270" s="191"/>
      <c r="T270" s="191"/>
      <c r="U270" s="191"/>
      <c r="V270" s="191"/>
      <c r="W270" s="180"/>
      <c r="X270" s="180"/>
      <c r="Y270" s="180"/>
    </row>
    <row r="271" spans="1:25" ht="165">
      <c r="A271" s="91">
        <v>198</v>
      </c>
      <c r="B271" s="128" t="s">
        <v>464</v>
      </c>
      <c r="C271" s="129" t="s">
        <v>465</v>
      </c>
      <c r="D271" s="180"/>
      <c r="E271" s="1335" t="s">
        <v>2483</v>
      </c>
      <c r="F271" s="180"/>
      <c r="G271" s="180"/>
      <c r="H271" s="180"/>
      <c r="I271" s="180"/>
      <c r="J271" s="180"/>
      <c r="K271" s="180"/>
      <c r="L271" s="180"/>
      <c r="M271" s="189"/>
      <c r="N271" s="180"/>
      <c r="O271" s="180"/>
      <c r="P271" s="1336">
        <v>7423</v>
      </c>
      <c r="Q271" s="190"/>
      <c r="R271" s="190"/>
      <c r="S271" s="191"/>
      <c r="T271" s="191"/>
      <c r="U271" s="191"/>
      <c r="V271" s="191"/>
      <c r="W271" s="180"/>
      <c r="X271" s="180"/>
      <c r="Y271" s="180"/>
    </row>
    <row r="272" spans="1:25" ht="165">
      <c r="A272" s="91">
        <v>199</v>
      </c>
      <c r="B272" s="128" t="s">
        <v>464</v>
      </c>
      <c r="C272" s="129" t="s">
        <v>465</v>
      </c>
      <c r="D272" s="180"/>
      <c r="E272" s="1335" t="s">
        <v>2484</v>
      </c>
      <c r="F272" s="180"/>
      <c r="G272" s="180"/>
      <c r="H272" s="180"/>
      <c r="I272" s="180"/>
      <c r="J272" s="180"/>
      <c r="K272" s="180"/>
      <c r="L272" s="180"/>
      <c r="M272" s="189"/>
      <c r="N272" s="180"/>
      <c r="O272" s="180"/>
      <c r="P272" s="1336"/>
      <c r="Q272" s="190"/>
      <c r="R272" s="190"/>
      <c r="S272" s="191"/>
      <c r="T272" s="191"/>
      <c r="U272" s="191"/>
      <c r="V272" s="191"/>
      <c r="W272" s="180"/>
      <c r="X272" s="180"/>
      <c r="Y272" s="180"/>
    </row>
    <row r="273" spans="1:25" ht="165">
      <c r="A273" s="91">
        <v>200</v>
      </c>
      <c r="B273" s="128" t="s">
        <v>464</v>
      </c>
      <c r="C273" s="129" t="s">
        <v>465</v>
      </c>
      <c r="D273" s="180"/>
      <c r="E273" s="1335" t="s">
        <v>2485</v>
      </c>
      <c r="F273" s="180"/>
      <c r="G273" s="180"/>
      <c r="H273" s="180"/>
      <c r="I273" s="180"/>
      <c r="J273" s="180"/>
      <c r="K273" s="180"/>
      <c r="L273" s="180"/>
      <c r="M273" s="189"/>
      <c r="N273" s="180"/>
      <c r="O273" s="180"/>
      <c r="P273" s="1336">
        <v>2460</v>
      </c>
      <c r="Q273" s="190"/>
      <c r="R273" s="190"/>
      <c r="S273" s="191"/>
      <c r="T273" s="191"/>
      <c r="U273" s="191"/>
      <c r="V273" s="191"/>
      <c r="W273" s="180"/>
      <c r="X273" s="180"/>
      <c r="Y273" s="180"/>
    </row>
    <row r="274" spans="1:25" ht="165">
      <c r="A274" s="91">
        <v>201</v>
      </c>
      <c r="B274" s="128" t="s">
        <v>464</v>
      </c>
      <c r="C274" s="129" t="s">
        <v>465</v>
      </c>
      <c r="D274" s="180"/>
      <c r="E274" s="1335" t="s">
        <v>2486</v>
      </c>
      <c r="F274" s="180"/>
      <c r="G274" s="180"/>
      <c r="H274" s="180"/>
      <c r="I274" s="180"/>
      <c r="J274" s="180"/>
      <c r="K274" s="180"/>
      <c r="L274" s="180"/>
      <c r="M274" s="189"/>
      <c r="N274" s="180"/>
      <c r="O274" s="180"/>
      <c r="P274" s="1336">
        <v>6330</v>
      </c>
      <c r="Q274" s="190"/>
      <c r="R274" s="190"/>
      <c r="S274" s="191"/>
      <c r="T274" s="191"/>
      <c r="U274" s="191"/>
      <c r="V274" s="191"/>
      <c r="W274" s="180"/>
      <c r="X274" s="180"/>
      <c r="Y274" s="180"/>
    </row>
    <row r="275" spans="1:25" ht="165">
      <c r="A275" s="91">
        <v>202</v>
      </c>
      <c r="B275" s="128" t="s">
        <v>464</v>
      </c>
      <c r="C275" s="129" t="s">
        <v>465</v>
      </c>
      <c r="D275" s="180"/>
      <c r="E275" s="1335" t="s">
        <v>2487</v>
      </c>
      <c r="F275" s="180"/>
      <c r="G275" s="180"/>
      <c r="H275" s="180"/>
      <c r="I275" s="180"/>
      <c r="J275" s="180"/>
      <c r="K275" s="180"/>
      <c r="L275" s="180"/>
      <c r="M275" s="189"/>
      <c r="N275" s="180"/>
      <c r="O275" s="180"/>
      <c r="P275" s="1336">
        <v>2334</v>
      </c>
      <c r="Q275" s="190"/>
      <c r="R275" s="190"/>
      <c r="S275" s="191"/>
      <c r="T275" s="191"/>
      <c r="U275" s="191"/>
      <c r="V275" s="191"/>
      <c r="W275" s="180"/>
      <c r="X275" s="180"/>
      <c r="Y275" s="180"/>
    </row>
    <row r="276" spans="1:25" ht="165">
      <c r="A276" s="91">
        <v>203</v>
      </c>
      <c r="B276" s="128" t="s">
        <v>464</v>
      </c>
      <c r="C276" s="129" t="s">
        <v>465</v>
      </c>
      <c r="D276" s="180"/>
      <c r="E276" s="1335" t="s">
        <v>2488</v>
      </c>
      <c r="F276" s="180"/>
      <c r="G276" s="180"/>
      <c r="H276" s="180"/>
      <c r="I276" s="180"/>
      <c r="J276" s="180"/>
      <c r="K276" s="180"/>
      <c r="L276" s="180"/>
      <c r="M276" s="189"/>
      <c r="N276" s="180"/>
      <c r="O276" s="180"/>
      <c r="P276" s="1336">
        <v>1885</v>
      </c>
      <c r="Q276" s="190"/>
      <c r="R276" s="190"/>
      <c r="S276" s="191"/>
      <c r="T276" s="191"/>
      <c r="U276" s="191"/>
      <c r="V276" s="191"/>
      <c r="W276" s="180"/>
      <c r="X276" s="180"/>
      <c r="Y276" s="180"/>
    </row>
    <row r="277" spans="1:25" ht="165">
      <c r="A277" s="91">
        <v>204</v>
      </c>
      <c r="B277" s="128" t="s">
        <v>464</v>
      </c>
      <c r="C277" s="129" t="s">
        <v>465</v>
      </c>
      <c r="D277" s="180"/>
      <c r="E277" s="1335" t="s">
        <v>2488</v>
      </c>
      <c r="F277" s="180"/>
      <c r="G277" s="180"/>
      <c r="H277" s="180"/>
      <c r="I277" s="180"/>
      <c r="J277" s="180"/>
      <c r="K277" s="180"/>
      <c r="L277" s="180"/>
      <c r="M277" s="189"/>
      <c r="N277" s="180"/>
      <c r="O277" s="180"/>
      <c r="P277" s="1336">
        <v>6105</v>
      </c>
      <c r="Q277" s="190"/>
      <c r="R277" s="190"/>
      <c r="S277" s="191"/>
      <c r="T277" s="191"/>
      <c r="U277" s="191"/>
      <c r="V277" s="191"/>
      <c r="W277" s="180"/>
      <c r="X277" s="180"/>
      <c r="Y277" s="180"/>
    </row>
    <row r="278" spans="1:25" ht="165">
      <c r="A278" s="91">
        <v>205</v>
      </c>
      <c r="B278" s="128" t="s">
        <v>464</v>
      </c>
      <c r="C278" s="129" t="s">
        <v>465</v>
      </c>
      <c r="D278" s="180"/>
      <c r="E278" s="1335" t="s">
        <v>2489</v>
      </c>
      <c r="F278" s="180"/>
      <c r="G278" s="180"/>
      <c r="H278" s="180"/>
      <c r="I278" s="180"/>
      <c r="J278" s="180"/>
      <c r="K278" s="180"/>
      <c r="L278" s="180"/>
      <c r="M278" s="189"/>
      <c r="N278" s="180"/>
      <c r="O278" s="180"/>
      <c r="P278" s="1336">
        <v>2054</v>
      </c>
      <c r="Q278" s="190"/>
      <c r="R278" s="190"/>
      <c r="S278" s="191"/>
      <c r="T278" s="191"/>
      <c r="U278" s="191"/>
      <c r="V278" s="191"/>
      <c r="W278" s="180"/>
      <c r="X278" s="180"/>
      <c r="Y278" s="180"/>
    </row>
    <row r="279" spans="1:25" ht="165">
      <c r="A279" s="91">
        <v>206</v>
      </c>
      <c r="B279" s="128" t="s">
        <v>464</v>
      </c>
      <c r="C279" s="129" t="s">
        <v>465</v>
      </c>
      <c r="D279" s="180"/>
      <c r="E279" s="1335" t="s">
        <v>2490</v>
      </c>
      <c r="F279" s="180"/>
      <c r="G279" s="180"/>
      <c r="H279" s="180"/>
      <c r="I279" s="180"/>
      <c r="J279" s="180"/>
      <c r="K279" s="180"/>
      <c r="L279" s="180"/>
      <c r="M279" s="189"/>
      <c r="N279" s="180"/>
      <c r="O279" s="180"/>
      <c r="P279" s="1336">
        <v>4933</v>
      </c>
      <c r="Q279" s="190"/>
      <c r="R279" s="190"/>
      <c r="S279" s="191"/>
      <c r="T279" s="191"/>
      <c r="U279" s="191"/>
      <c r="V279" s="191"/>
      <c r="W279" s="180"/>
      <c r="X279" s="180"/>
      <c r="Y279" s="180"/>
    </row>
    <row r="280" spans="1:25" ht="165">
      <c r="A280" s="91">
        <v>207</v>
      </c>
      <c r="B280" s="128" t="s">
        <v>464</v>
      </c>
      <c r="C280" s="129" t="s">
        <v>465</v>
      </c>
      <c r="D280" s="180"/>
      <c r="E280" s="1335" t="s">
        <v>2491</v>
      </c>
      <c r="F280" s="180"/>
      <c r="G280" s="180"/>
      <c r="H280" s="180"/>
      <c r="I280" s="180"/>
      <c r="J280" s="180"/>
      <c r="K280" s="180"/>
      <c r="L280" s="180"/>
      <c r="M280" s="189"/>
      <c r="N280" s="180"/>
      <c r="O280" s="180"/>
      <c r="P280" s="1336">
        <v>4111</v>
      </c>
      <c r="Q280" s="190"/>
      <c r="R280" s="190"/>
      <c r="S280" s="191"/>
      <c r="T280" s="191"/>
      <c r="U280" s="191"/>
      <c r="V280" s="191"/>
      <c r="W280" s="180"/>
      <c r="X280" s="180"/>
      <c r="Y280" s="180"/>
    </row>
    <row r="281" spans="1:25" ht="165">
      <c r="A281" s="91">
        <v>208</v>
      </c>
      <c r="B281" s="128" t="s">
        <v>464</v>
      </c>
      <c r="C281" s="129" t="s">
        <v>465</v>
      </c>
      <c r="D281" s="180"/>
      <c r="E281" s="1335" t="s">
        <v>2492</v>
      </c>
      <c r="F281" s="180"/>
      <c r="G281" s="180"/>
      <c r="H281" s="180"/>
      <c r="I281" s="180"/>
      <c r="J281" s="180"/>
      <c r="K281" s="180"/>
      <c r="L281" s="180"/>
      <c r="M281" s="189"/>
      <c r="N281" s="180"/>
      <c r="O281" s="180"/>
      <c r="P281" s="1336">
        <v>6336</v>
      </c>
      <c r="Q281" s="190"/>
      <c r="R281" s="190"/>
      <c r="S281" s="191"/>
      <c r="T281" s="191"/>
      <c r="U281" s="191"/>
      <c r="V281" s="191"/>
      <c r="W281" s="180"/>
      <c r="X281" s="180"/>
      <c r="Y281" s="180"/>
    </row>
    <row r="282" spans="1:25" ht="165">
      <c r="A282" s="91">
        <v>209</v>
      </c>
      <c r="B282" s="128" t="s">
        <v>464</v>
      </c>
      <c r="C282" s="129" t="s">
        <v>465</v>
      </c>
      <c r="D282" s="180"/>
      <c r="E282" s="1335" t="s">
        <v>2493</v>
      </c>
      <c r="F282" s="180"/>
      <c r="G282" s="180"/>
      <c r="H282" s="180"/>
      <c r="I282" s="180"/>
      <c r="J282" s="180"/>
      <c r="K282" s="180"/>
      <c r="L282" s="180"/>
      <c r="M282" s="189"/>
      <c r="N282" s="180"/>
      <c r="O282" s="180"/>
      <c r="P282" s="1336">
        <v>4123</v>
      </c>
      <c r="Q282" s="190"/>
      <c r="R282" s="190"/>
      <c r="S282" s="191"/>
      <c r="T282" s="191"/>
      <c r="U282" s="191"/>
      <c r="V282" s="191"/>
      <c r="W282" s="180"/>
      <c r="X282" s="180"/>
      <c r="Y282" s="180"/>
    </row>
    <row r="283" spans="1:25" ht="165">
      <c r="A283" s="91">
        <v>210</v>
      </c>
      <c r="B283" s="128" t="s">
        <v>464</v>
      </c>
      <c r="C283" s="129" t="s">
        <v>465</v>
      </c>
      <c r="D283" s="180"/>
      <c r="E283" s="1335" t="s">
        <v>2494</v>
      </c>
      <c r="F283" s="180"/>
      <c r="G283" s="180"/>
      <c r="H283" s="180"/>
      <c r="I283" s="180"/>
      <c r="J283" s="180"/>
      <c r="K283" s="180"/>
      <c r="L283" s="180"/>
      <c r="M283" s="189"/>
      <c r="N283" s="180"/>
      <c r="O283" s="180"/>
      <c r="P283" s="1336">
        <v>4839</v>
      </c>
      <c r="Q283" s="190"/>
      <c r="R283" s="190"/>
      <c r="S283" s="191"/>
      <c r="T283" s="191"/>
      <c r="U283" s="191"/>
      <c r="V283" s="191"/>
      <c r="W283" s="180"/>
      <c r="X283" s="180"/>
      <c r="Y283" s="180"/>
    </row>
    <row r="284" spans="1:25" ht="165">
      <c r="A284" s="91">
        <v>211</v>
      </c>
      <c r="B284" s="128" t="s">
        <v>464</v>
      </c>
      <c r="C284" s="129" t="s">
        <v>465</v>
      </c>
      <c r="D284" s="180"/>
      <c r="E284" s="1335" t="s">
        <v>2495</v>
      </c>
      <c r="F284" s="180"/>
      <c r="G284" s="180"/>
      <c r="H284" s="180"/>
      <c r="I284" s="180"/>
      <c r="J284" s="180"/>
      <c r="K284" s="180"/>
      <c r="L284" s="180"/>
      <c r="M284" s="189"/>
      <c r="N284" s="180"/>
      <c r="O284" s="180"/>
      <c r="P284" s="1336">
        <v>4957</v>
      </c>
      <c r="Q284" s="190"/>
      <c r="R284" s="190"/>
      <c r="S284" s="191"/>
      <c r="T284" s="191"/>
      <c r="U284" s="191"/>
      <c r="V284" s="191"/>
      <c r="W284" s="180"/>
      <c r="X284" s="180"/>
      <c r="Y284" s="180"/>
    </row>
    <row r="285" spans="1:25" ht="165">
      <c r="A285" s="91">
        <v>212</v>
      </c>
      <c r="B285" s="128" t="s">
        <v>464</v>
      </c>
      <c r="C285" s="129" t="s">
        <v>465</v>
      </c>
      <c r="D285" s="180"/>
      <c r="E285" s="1335" t="s">
        <v>2496</v>
      </c>
      <c r="F285" s="180"/>
      <c r="G285" s="180"/>
      <c r="H285" s="180"/>
      <c r="I285" s="180"/>
      <c r="J285" s="180"/>
      <c r="K285" s="180"/>
      <c r="L285" s="180"/>
      <c r="M285" s="189"/>
      <c r="N285" s="180"/>
      <c r="O285" s="180"/>
      <c r="P285" s="1336">
        <v>2350</v>
      </c>
      <c r="Q285" s="190"/>
      <c r="R285" s="190"/>
      <c r="S285" s="191"/>
      <c r="T285" s="191"/>
      <c r="U285" s="191"/>
      <c r="V285" s="191"/>
      <c r="W285" s="180"/>
      <c r="X285" s="180"/>
      <c r="Y285" s="180"/>
    </row>
    <row r="286" spans="1:25" ht="165">
      <c r="A286" s="91">
        <v>213</v>
      </c>
      <c r="B286" s="128" t="s">
        <v>464</v>
      </c>
      <c r="C286" s="129" t="s">
        <v>465</v>
      </c>
      <c r="D286" s="180"/>
      <c r="E286" s="1335" t="s">
        <v>2497</v>
      </c>
      <c r="F286" s="180"/>
      <c r="G286" s="180"/>
      <c r="H286" s="180"/>
      <c r="I286" s="180"/>
      <c r="J286" s="180"/>
      <c r="K286" s="180"/>
      <c r="L286" s="180"/>
      <c r="M286" s="189"/>
      <c r="N286" s="180"/>
      <c r="O286" s="180"/>
      <c r="P286" s="1336">
        <v>3286</v>
      </c>
      <c r="Q286" s="190"/>
      <c r="R286" s="190"/>
      <c r="S286" s="191"/>
      <c r="T286" s="191"/>
      <c r="U286" s="191"/>
      <c r="V286" s="191"/>
      <c r="W286" s="180"/>
      <c r="X286" s="180"/>
      <c r="Y286" s="180"/>
    </row>
    <row r="287" spans="1:25" ht="165">
      <c r="A287" s="91">
        <v>214</v>
      </c>
      <c r="B287" s="128" t="s">
        <v>464</v>
      </c>
      <c r="C287" s="129" t="s">
        <v>465</v>
      </c>
      <c r="D287" s="180"/>
      <c r="E287" s="1335" t="s">
        <v>2498</v>
      </c>
      <c r="F287" s="180"/>
      <c r="G287" s="180"/>
      <c r="H287" s="180"/>
      <c r="I287" s="180"/>
      <c r="J287" s="180"/>
      <c r="K287" s="180"/>
      <c r="L287" s="180"/>
      <c r="M287" s="189"/>
      <c r="N287" s="180"/>
      <c r="O287" s="180"/>
      <c r="P287" s="1336">
        <v>2508</v>
      </c>
      <c r="Q287" s="190"/>
      <c r="R287" s="190"/>
      <c r="S287" s="191"/>
      <c r="T287" s="191"/>
      <c r="U287" s="191"/>
      <c r="V287" s="191"/>
      <c r="W287" s="180"/>
      <c r="X287" s="180"/>
      <c r="Y287" s="180"/>
    </row>
    <row r="288" spans="1:25" ht="165">
      <c r="A288" s="91">
        <v>215</v>
      </c>
      <c r="B288" s="128" t="s">
        <v>464</v>
      </c>
      <c r="C288" s="129" t="s">
        <v>465</v>
      </c>
      <c r="D288" s="180"/>
      <c r="E288" s="1335" t="s">
        <v>2499</v>
      </c>
      <c r="F288" s="180"/>
      <c r="G288" s="180"/>
      <c r="H288" s="180"/>
      <c r="I288" s="180"/>
      <c r="J288" s="180"/>
      <c r="K288" s="180"/>
      <c r="L288" s="180"/>
      <c r="M288" s="189"/>
      <c r="N288" s="180"/>
      <c r="O288" s="180"/>
      <c r="P288" s="1336">
        <v>2872</v>
      </c>
      <c r="Q288" s="190"/>
      <c r="R288" s="190"/>
      <c r="S288" s="191"/>
      <c r="T288" s="191"/>
      <c r="U288" s="191"/>
      <c r="V288" s="191"/>
      <c r="W288" s="180"/>
      <c r="X288" s="180"/>
      <c r="Y288" s="180"/>
    </row>
    <row r="289" spans="1:25" ht="165">
      <c r="A289" s="91">
        <v>216</v>
      </c>
      <c r="B289" s="128" t="s">
        <v>464</v>
      </c>
      <c r="C289" s="129" t="s">
        <v>465</v>
      </c>
      <c r="D289" s="180"/>
      <c r="E289" s="1335" t="s">
        <v>2500</v>
      </c>
      <c r="F289" s="180"/>
      <c r="G289" s="180"/>
      <c r="H289" s="180"/>
      <c r="I289" s="180"/>
      <c r="J289" s="180"/>
      <c r="K289" s="180"/>
      <c r="L289" s="180"/>
      <c r="M289" s="189"/>
      <c r="N289" s="180"/>
      <c r="O289" s="180"/>
      <c r="P289" s="1336">
        <v>3750</v>
      </c>
      <c r="Q289" s="190"/>
      <c r="R289" s="190"/>
      <c r="S289" s="191"/>
      <c r="T289" s="191"/>
      <c r="U289" s="191"/>
      <c r="V289" s="191"/>
      <c r="W289" s="180"/>
      <c r="X289" s="180"/>
      <c r="Y289" s="180"/>
    </row>
    <row r="290" spans="1:25" ht="165">
      <c r="A290" s="91">
        <v>217</v>
      </c>
      <c r="B290" s="128" t="s">
        <v>464</v>
      </c>
      <c r="C290" s="129" t="s">
        <v>465</v>
      </c>
      <c r="D290" s="180"/>
      <c r="E290" s="1335" t="s">
        <v>2501</v>
      </c>
      <c r="F290" s="180"/>
      <c r="G290" s="180"/>
      <c r="H290" s="180"/>
      <c r="I290" s="180"/>
      <c r="J290" s="180"/>
      <c r="K290" s="180"/>
      <c r="L290" s="180"/>
      <c r="M290" s="189"/>
      <c r="N290" s="180"/>
      <c r="O290" s="180"/>
      <c r="P290" s="1336">
        <v>2240</v>
      </c>
      <c r="Q290" s="190"/>
      <c r="R290" s="190"/>
      <c r="S290" s="191"/>
      <c r="T290" s="191"/>
      <c r="U290" s="191"/>
      <c r="V290" s="191"/>
      <c r="W290" s="180"/>
      <c r="X290" s="180"/>
      <c r="Y290" s="180"/>
    </row>
    <row r="291" spans="1:25" ht="165">
      <c r="A291" s="91">
        <v>218</v>
      </c>
      <c r="B291" s="128" t="s">
        <v>464</v>
      </c>
      <c r="C291" s="129" t="s">
        <v>465</v>
      </c>
      <c r="D291" s="180"/>
      <c r="E291" s="1335" t="s">
        <v>2502</v>
      </c>
      <c r="F291" s="180"/>
      <c r="G291" s="180"/>
      <c r="H291" s="180"/>
      <c r="I291" s="180"/>
      <c r="J291" s="180"/>
      <c r="K291" s="180"/>
      <c r="L291" s="180"/>
      <c r="M291" s="189"/>
      <c r="N291" s="180"/>
      <c r="O291" s="180"/>
      <c r="P291" s="1336">
        <v>5482</v>
      </c>
      <c r="Q291" s="190"/>
      <c r="R291" s="190"/>
      <c r="S291" s="191"/>
      <c r="T291" s="191"/>
      <c r="U291" s="191"/>
      <c r="V291" s="191"/>
      <c r="W291" s="180"/>
      <c r="X291" s="180"/>
      <c r="Y291" s="180"/>
    </row>
    <row r="292" spans="1:25" ht="165">
      <c r="A292" s="91">
        <v>219</v>
      </c>
      <c r="B292" s="128" t="s">
        <v>464</v>
      </c>
      <c r="C292" s="129" t="s">
        <v>465</v>
      </c>
      <c r="D292" s="180"/>
      <c r="E292" s="1335" t="s">
        <v>2503</v>
      </c>
      <c r="F292" s="180"/>
      <c r="G292" s="180"/>
      <c r="H292" s="180"/>
      <c r="I292" s="180"/>
      <c r="J292" s="180"/>
      <c r="K292" s="180"/>
      <c r="L292" s="180"/>
      <c r="M292" s="189"/>
      <c r="N292" s="180"/>
      <c r="O292" s="180"/>
      <c r="P292" s="1336">
        <v>1381</v>
      </c>
      <c r="Q292" s="190"/>
      <c r="R292" s="190"/>
      <c r="S292" s="191"/>
      <c r="T292" s="191"/>
      <c r="U292" s="191"/>
      <c r="V292" s="191"/>
      <c r="W292" s="180"/>
      <c r="X292" s="180"/>
      <c r="Y292" s="180"/>
    </row>
    <row r="293" spans="1:25" ht="165">
      <c r="A293" s="91">
        <v>220</v>
      </c>
      <c r="B293" s="128" t="s">
        <v>464</v>
      </c>
      <c r="C293" s="129" t="s">
        <v>465</v>
      </c>
      <c r="D293" s="180"/>
      <c r="E293" s="1335" t="s">
        <v>2498</v>
      </c>
      <c r="F293" s="180"/>
      <c r="G293" s="180"/>
      <c r="H293" s="180"/>
      <c r="I293" s="180"/>
      <c r="J293" s="180"/>
      <c r="K293" s="180"/>
      <c r="L293" s="180"/>
      <c r="M293" s="189"/>
      <c r="N293" s="180"/>
      <c r="O293" s="180"/>
      <c r="P293" s="1336">
        <v>1943</v>
      </c>
      <c r="Q293" s="190"/>
      <c r="R293" s="190"/>
      <c r="S293" s="191"/>
      <c r="T293" s="191"/>
      <c r="U293" s="191"/>
      <c r="V293" s="191"/>
      <c r="W293" s="180"/>
      <c r="X293" s="180"/>
      <c r="Y293" s="180"/>
    </row>
    <row r="294" spans="1:25" ht="165">
      <c r="A294" s="91">
        <v>221</v>
      </c>
      <c r="B294" s="128" t="s">
        <v>464</v>
      </c>
      <c r="C294" s="129" t="s">
        <v>465</v>
      </c>
      <c r="D294" s="180"/>
      <c r="E294" s="1335" t="s">
        <v>2504</v>
      </c>
      <c r="F294" s="180"/>
      <c r="G294" s="180"/>
      <c r="H294" s="180"/>
      <c r="I294" s="180"/>
      <c r="J294" s="180"/>
      <c r="K294" s="180"/>
      <c r="L294" s="180"/>
      <c r="M294" s="189"/>
      <c r="N294" s="180"/>
      <c r="O294" s="180"/>
      <c r="P294" s="1336">
        <v>6594</v>
      </c>
      <c r="Q294" s="190"/>
      <c r="R294" s="190"/>
      <c r="S294" s="191"/>
      <c r="T294" s="191"/>
      <c r="U294" s="191"/>
      <c r="V294" s="191"/>
      <c r="W294" s="180"/>
      <c r="X294" s="180"/>
      <c r="Y294" s="180"/>
    </row>
    <row r="295" spans="1:25" ht="165">
      <c r="A295" s="91">
        <v>222</v>
      </c>
      <c r="B295" s="128" t="s">
        <v>464</v>
      </c>
      <c r="C295" s="129" t="s">
        <v>465</v>
      </c>
      <c r="D295" s="180"/>
      <c r="E295" s="1335" t="s">
        <v>2505</v>
      </c>
      <c r="F295" s="180"/>
      <c r="G295" s="180"/>
      <c r="H295" s="180"/>
      <c r="I295" s="180"/>
      <c r="J295" s="180"/>
      <c r="K295" s="180"/>
      <c r="L295" s="180"/>
      <c r="M295" s="189"/>
      <c r="N295" s="180"/>
      <c r="O295" s="180"/>
      <c r="P295" s="1336">
        <v>4600</v>
      </c>
      <c r="Q295" s="190"/>
      <c r="R295" s="190"/>
      <c r="S295" s="191"/>
      <c r="T295" s="191"/>
      <c r="U295" s="191"/>
      <c r="V295" s="191"/>
      <c r="W295" s="180"/>
      <c r="X295" s="180"/>
      <c r="Y295" s="180"/>
    </row>
    <row r="296" spans="1:25" ht="165">
      <c r="A296" s="91">
        <v>223</v>
      </c>
      <c r="B296" s="128" t="s">
        <v>464</v>
      </c>
      <c r="C296" s="129" t="s">
        <v>465</v>
      </c>
      <c r="D296" s="180"/>
      <c r="E296" s="1335" t="s">
        <v>2506</v>
      </c>
      <c r="F296" s="180"/>
      <c r="G296" s="180"/>
      <c r="H296" s="180"/>
      <c r="I296" s="180"/>
      <c r="J296" s="180"/>
      <c r="K296" s="180"/>
      <c r="L296" s="180"/>
      <c r="M296" s="189"/>
      <c r="N296" s="180"/>
      <c r="O296" s="180"/>
      <c r="P296" s="1336">
        <v>11637</v>
      </c>
      <c r="Q296" s="190"/>
      <c r="R296" s="190"/>
      <c r="S296" s="191"/>
      <c r="T296" s="191"/>
      <c r="U296" s="191"/>
      <c r="V296" s="191"/>
      <c r="W296" s="180"/>
      <c r="X296" s="180"/>
      <c r="Y296" s="180"/>
    </row>
    <row r="297" spans="1:25" ht="165">
      <c r="A297" s="91">
        <v>224</v>
      </c>
      <c r="B297" s="128" t="s">
        <v>464</v>
      </c>
      <c r="C297" s="129" t="s">
        <v>465</v>
      </c>
      <c r="D297" s="180"/>
      <c r="E297" s="1335" t="s">
        <v>2507</v>
      </c>
      <c r="F297" s="180"/>
      <c r="G297" s="180"/>
      <c r="H297" s="180"/>
      <c r="I297" s="180"/>
      <c r="J297" s="180"/>
      <c r="K297" s="180"/>
      <c r="L297" s="180"/>
      <c r="M297" s="189"/>
      <c r="N297" s="180"/>
      <c r="O297" s="180"/>
      <c r="P297" s="1336">
        <v>11669</v>
      </c>
      <c r="Q297" s="190"/>
      <c r="R297" s="190"/>
      <c r="S297" s="191"/>
      <c r="T297" s="191"/>
      <c r="U297" s="191"/>
      <c r="V297" s="191"/>
      <c r="W297" s="180"/>
      <c r="X297" s="180"/>
      <c r="Y297" s="180"/>
    </row>
    <row r="298" spans="1:25" ht="165">
      <c r="A298" s="91">
        <v>225</v>
      </c>
      <c r="B298" s="128" t="s">
        <v>464</v>
      </c>
      <c r="C298" s="129" t="s">
        <v>465</v>
      </c>
      <c r="D298" s="180"/>
      <c r="E298" s="1335" t="s">
        <v>2508</v>
      </c>
      <c r="F298" s="180"/>
      <c r="G298" s="180"/>
      <c r="H298" s="180"/>
      <c r="I298" s="180"/>
      <c r="J298" s="180"/>
      <c r="K298" s="180"/>
      <c r="L298" s="180"/>
      <c r="M298" s="189"/>
      <c r="N298" s="180"/>
      <c r="O298" s="180"/>
      <c r="P298" s="1336">
        <v>1955</v>
      </c>
      <c r="Q298" s="190"/>
      <c r="R298" s="190"/>
      <c r="S298" s="191"/>
      <c r="T298" s="191"/>
      <c r="U298" s="191"/>
      <c r="V298" s="191"/>
      <c r="W298" s="180"/>
      <c r="X298" s="180"/>
      <c r="Y298" s="180"/>
    </row>
    <row r="299" spans="1:25" ht="165">
      <c r="A299" s="91">
        <v>226</v>
      </c>
      <c r="B299" s="128" t="s">
        <v>464</v>
      </c>
      <c r="C299" s="129" t="s">
        <v>465</v>
      </c>
      <c r="D299" s="180"/>
      <c r="E299" s="1335" t="s">
        <v>2509</v>
      </c>
      <c r="F299" s="180"/>
      <c r="G299" s="180"/>
      <c r="H299" s="180"/>
      <c r="I299" s="180"/>
      <c r="J299" s="180"/>
      <c r="K299" s="180"/>
      <c r="L299" s="180"/>
      <c r="M299" s="189"/>
      <c r="N299" s="180"/>
      <c r="O299" s="180"/>
      <c r="P299" s="1336">
        <v>1941</v>
      </c>
      <c r="Q299" s="190"/>
      <c r="R299" s="190"/>
      <c r="S299" s="191"/>
      <c r="T299" s="191"/>
      <c r="U299" s="191"/>
      <c r="V299" s="191"/>
      <c r="W299" s="180"/>
      <c r="X299" s="180"/>
      <c r="Y299" s="180"/>
    </row>
    <row r="300" spans="1:25" ht="165">
      <c r="A300" s="91">
        <v>227</v>
      </c>
      <c r="B300" s="128" t="s">
        <v>464</v>
      </c>
      <c r="C300" s="129" t="s">
        <v>465</v>
      </c>
      <c r="D300" s="180"/>
      <c r="E300" s="1335" t="s">
        <v>2510</v>
      </c>
      <c r="F300" s="180"/>
      <c r="G300" s="180"/>
      <c r="H300" s="180"/>
      <c r="I300" s="180"/>
      <c r="J300" s="180"/>
      <c r="K300" s="180"/>
      <c r="L300" s="180"/>
      <c r="M300" s="189"/>
      <c r="N300" s="180"/>
      <c r="O300" s="180"/>
      <c r="P300" s="1336">
        <v>1941</v>
      </c>
      <c r="Q300" s="190"/>
      <c r="R300" s="190"/>
      <c r="S300" s="191"/>
      <c r="T300" s="191"/>
      <c r="U300" s="191"/>
      <c r="V300" s="191"/>
      <c r="W300" s="180"/>
      <c r="X300" s="180"/>
      <c r="Y300" s="180"/>
    </row>
    <row r="301" spans="1:25" ht="165">
      <c r="A301" s="91">
        <v>228</v>
      </c>
      <c r="B301" s="128" t="s">
        <v>464</v>
      </c>
      <c r="C301" s="129" t="s">
        <v>465</v>
      </c>
      <c r="D301" s="180"/>
      <c r="E301" s="1335" t="s">
        <v>2511</v>
      </c>
      <c r="F301" s="180"/>
      <c r="G301" s="180"/>
      <c r="H301" s="180"/>
      <c r="I301" s="180"/>
      <c r="J301" s="180"/>
      <c r="K301" s="180"/>
      <c r="L301" s="180"/>
      <c r="M301" s="189"/>
      <c r="N301" s="180"/>
      <c r="O301" s="180"/>
      <c r="P301" s="1336">
        <v>1941</v>
      </c>
      <c r="Q301" s="190"/>
      <c r="R301" s="190"/>
      <c r="S301" s="191"/>
      <c r="T301" s="191"/>
      <c r="U301" s="191"/>
      <c r="V301" s="191"/>
      <c r="W301" s="180"/>
      <c r="X301" s="180"/>
      <c r="Y301" s="180"/>
    </row>
    <row r="302" spans="1:25" ht="165">
      <c r="A302" s="91">
        <v>229</v>
      </c>
      <c r="B302" s="128" t="s">
        <v>464</v>
      </c>
      <c r="C302" s="129" t="s">
        <v>465</v>
      </c>
      <c r="D302" s="180"/>
      <c r="E302" s="1335" t="s">
        <v>2512</v>
      </c>
      <c r="F302" s="180"/>
      <c r="G302" s="180"/>
      <c r="H302" s="180"/>
      <c r="I302" s="180"/>
      <c r="J302" s="180"/>
      <c r="K302" s="180"/>
      <c r="L302" s="180"/>
      <c r="M302" s="189"/>
      <c r="N302" s="180"/>
      <c r="O302" s="180"/>
      <c r="P302" s="1336">
        <v>0</v>
      </c>
      <c r="Q302" s="190"/>
      <c r="R302" s="190"/>
      <c r="S302" s="191"/>
      <c r="T302" s="191"/>
      <c r="U302" s="191"/>
      <c r="V302" s="191"/>
      <c r="W302" s="180"/>
      <c r="X302" s="180"/>
      <c r="Y302" s="180"/>
    </row>
  </sheetData>
  <mergeCells count="28">
    <mergeCell ref="B37:F37"/>
    <mergeCell ref="G1:J1"/>
    <mergeCell ref="K1:S1"/>
    <mergeCell ref="W1:W3"/>
    <mergeCell ref="X1:X3"/>
    <mergeCell ref="G2:G3"/>
    <mergeCell ref="H2:H3"/>
    <mergeCell ref="I2:I3"/>
    <mergeCell ref="J2:J3"/>
    <mergeCell ref="K2:M2"/>
    <mergeCell ref="B1:B3"/>
    <mergeCell ref="C1:C3"/>
    <mergeCell ref="D1:D3"/>
    <mergeCell ref="E1:E3"/>
    <mergeCell ref="F1:F3"/>
    <mergeCell ref="N2:P2"/>
    <mergeCell ref="Q2:S2"/>
    <mergeCell ref="T2:V2"/>
    <mergeCell ref="A5:Y5"/>
    <mergeCell ref="B36:F36"/>
    <mergeCell ref="Y1:Y3"/>
    <mergeCell ref="A1:A3"/>
    <mergeCell ref="A73:Y73"/>
    <mergeCell ref="E39:I39"/>
    <mergeCell ref="B41:Y41"/>
    <mergeCell ref="B47:F47"/>
    <mergeCell ref="B49:Y49"/>
    <mergeCell ref="B55:F55"/>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47"/>
  <sheetViews>
    <sheetView topLeftCell="A85" workbookViewId="0">
      <selection activeCell="E93" sqref="E93"/>
    </sheetView>
  </sheetViews>
  <sheetFormatPr defaultRowHeight="15"/>
  <cols>
    <col min="1" max="1" width="5.140625" style="197" customWidth="1"/>
    <col min="2" max="2" width="27.140625" style="197" customWidth="1"/>
    <col min="3" max="3" width="44.28515625" style="197" customWidth="1"/>
    <col min="4" max="4" width="36.7109375" style="197" customWidth="1"/>
    <col min="5" max="5" width="67.28515625" style="197" customWidth="1"/>
    <col min="6" max="6" width="12.28515625" style="197" hidden="1" customWidth="1"/>
    <col min="7" max="7" width="15.28515625" style="197" customWidth="1"/>
    <col min="8" max="8" width="17.42578125" style="197" customWidth="1"/>
    <col min="9" max="15" width="14.7109375" style="197" customWidth="1"/>
    <col min="16" max="16" width="14.7109375" style="312" customWidth="1"/>
    <col min="17" max="18" width="14.7109375" style="197" customWidth="1"/>
    <col min="19" max="19" width="14.7109375" style="313" customWidth="1"/>
    <col min="20" max="21" width="14.7109375" style="197" customWidth="1"/>
    <col min="22" max="23" width="14.7109375" style="313" customWidth="1"/>
    <col min="24" max="24" width="9.28515625" style="313" customWidth="1"/>
    <col min="25" max="25" width="12.5703125" style="313" customWidth="1"/>
    <col min="26" max="26" width="12.5703125" style="197" customWidth="1"/>
    <col min="27" max="27" width="27.140625" style="197" customWidth="1"/>
    <col min="28" max="28" width="61" style="197" customWidth="1"/>
    <col min="29" max="16384" width="9.140625" style="197"/>
  </cols>
  <sheetData>
    <row r="1" spans="1:30" ht="15" customHeight="1">
      <c r="A1" s="1479" t="s">
        <v>0</v>
      </c>
      <c r="B1" s="1492" t="s">
        <v>1</v>
      </c>
      <c r="C1" s="1492" t="s">
        <v>2</v>
      </c>
      <c r="D1" s="1492" t="s">
        <v>3</v>
      </c>
      <c r="E1" s="1492" t="s">
        <v>4</v>
      </c>
      <c r="F1" s="1492" t="s">
        <v>5</v>
      </c>
      <c r="G1" s="1479" t="s">
        <v>6</v>
      </c>
      <c r="H1" s="1479"/>
      <c r="I1" s="1479"/>
      <c r="J1" s="1479"/>
      <c r="K1" s="1479" t="s">
        <v>7</v>
      </c>
      <c r="L1" s="1479"/>
      <c r="M1" s="1479"/>
      <c r="N1" s="1479"/>
      <c r="O1" s="1479"/>
      <c r="P1" s="1479"/>
      <c r="Q1" s="1479"/>
      <c r="R1" s="1479"/>
      <c r="S1" s="1479"/>
      <c r="T1" s="196"/>
      <c r="U1" s="196"/>
      <c r="V1" s="196"/>
      <c r="W1" s="196"/>
      <c r="X1" s="196"/>
      <c r="Y1" s="196"/>
      <c r="Z1" s="1472" t="s">
        <v>8</v>
      </c>
      <c r="AA1" s="1472" t="s">
        <v>9</v>
      </c>
      <c r="AB1" s="1472" t="s">
        <v>10</v>
      </c>
    </row>
    <row r="2" spans="1:30">
      <c r="A2" s="1479"/>
      <c r="B2" s="1492"/>
      <c r="C2" s="1492"/>
      <c r="D2" s="1492"/>
      <c r="E2" s="1492"/>
      <c r="F2" s="1492"/>
      <c r="G2" s="1475" t="s">
        <v>11</v>
      </c>
      <c r="H2" s="1475" t="s">
        <v>12</v>
      </c>
      <c r="I2" s="1475" t="s">
        <v>13</v>
      </c>
      <c r="J2" s="1475" t="s">
        <v>14</v>
      </c>
      <c r="K2" s="1476" t="s">
        <v>601</v>
      </c>
      <c r="L2" s="1476"/>
      <c r="M2" s="1476"/>
      <c r="N2" s="1476" t="s">
        <v>602</v>
      </c>
      <c r="O2" s="1476"/>
      <c r="P2" s="1476"/>
      <c r="Q2" s="1476" t="s">
        <v>603</v>
      </c>
      <c r="R2" s="1476"/>
      <c r="S2" s="1476"/>
      <c r="T2" s="1476" t="s">
        <v>15</v>
      </c>
      <c r="U2" s="1476"/>
      <c r="V2" s="1476"/>
      <c r="W2" s="1479" t="s">
        <v>16</v>
      </c>
      <c r="X2" s="1479"/>
      <c r="Y2" s="1479"/>
      <c r="Z2" s="1473"/>
      <c r="AA2" s="1473"/>
      <c r="AB2" s="1473"/>
    </row>
    <row r="3" spans="1:30" ht="58.5">
      <c r="A3" s="1479"/>
      <c r="B3" s="1492"/>
      <c r="C3" s="1492"/>
      <c r="D3" s="1492"/>
      <c r="E3" s="1492"/>
      <c r="F3" s="1492"/>
      <c r="G3" s="1475"/>
      <c r="H3" s="1475"/>
      <c r="I3" s="1475"/>
      <c r="J3" s="1475"/>
      <c r="K3" s="198" t="s">
        <v>18</v>
      </c>
      <c r="L3" s="198" t="s">
        <v>19</v>
      </c>
      <c r="M3" s="198" t="s">
        <v>20</v>
      </c>
      <c r="N3" s="198" t="s">
        <v>18</v>
      </c>
      <c r="O3" s="198" t="s">
        <v>19</v>
      </c>
      <c r="P3" s="199" t="s">
        <v>20</v>
      </c>
      <c r="Q3" s="198" t="s">
        <v>18</v>
      </c>
      <c r="R3" s="198" t="s">
        <v>19</v>
      </c>
      <c r="S3" s="200" t="s">
        <v>20</v>
      </c>
      <c r="T3" s="198" t="s">
        <v>18</v>
      </c>
      <c r="U3" s="198" t="s">
        <v>19</v>
      </c>
      <c r="V3" s="200" t="s">
        <v>20</v>
      </c>
      <c r="W3" s="201" t="s">
        <v>18</v>
      </c>
      <c r="X3" s="201" t="s">
        <v>19</v>
      </c>
      <c r="Y3" s="202" t="s">
        <v>20</v>
      </c>
      <c r="Z3" s="1474"/>
      <c r="AA3" s="1474"/>
      <c r="AB3" s="1474"/>
    </row>
    <row r="4" spans="1:30">
      <c r="A4" s="203"/>
      <c r="B4" s="203">
        <v>1</v>
      </c>
      <c r="C4" s="203">
        <v>2</v>
      </c>
      <c r="D4" s="203">
        <v>3</v>
      </c>
      <c r="E4" s="203">
        <v>4</v>
      </c>
      <c r="F4" s="203">
        <v>5</v>
      </c>
      <c r="G4" s="203">
        <v>6.1</v>
      </c>
      <c r="H4" s="203">
        <v>6.2</v>
      </c>
      <c r="I4" s="203">
        <v>6.3</v>
      </c>
      <c r="J4" s="203">
        <v>6.4</v>
      </c>
      <c r="K4" s="203" t="s">
        <v>21</v>
      </c>
      <c r="L4" s="203" t="s">
        <v>22</v>
      </c>
      <c r="M4" s="203" t="s">
        <v>23</v>
      </c>
      <c r="N4" s="203" t="s">
        <v>24</v>
      </c>
      <c r="O4" s="203" t="s">
        <v>25</v>
      </c>
      <c r="P4" s="204" t="s">
        <v>26</v>
      </c>
      <c r="Q4" s="203" t="s">
        <v>27</v>
      </c>
      <c r="R4" s="203" t="s">
        <v>28</v>
      </c>
      <c r="S4" s="205" t="s">
        <v>29</v>
      </c>
      <c r="T4" s="203" t="s">
        <v>604</v>
      </c>
      <c r="U4" s="203" t="s">
        <v>605</v>
      </c>
      <c r="V4" s="205" t="s">
        <v>606</v>
      </c>
      <c r="W4" s="206"/>
      <c r="X4" s="206"/>
      <c r="Y4" s="207"/>
      <c r="Z4" s="203">
        <v>8</v>
      </c>
      <c r="AA4" s="203">
        <v>9</v>
      </c>
      <c r="AB4" s="203">
        <v>10</v>
      </c>
    </row>
    <row r="5" spans="1:30" ht="19.5" customHeight="1">
      <c r="A5" s="1488"/>
      <c r="B5" s="1489"/>
      <c r="C5" s="1489"/>
      <c r="D5" s="1489"/>
      <c r="E5" s="1489"/>
      <c r="F5" s="1489"/>
      <c r="G5" s="1489"/>
      <c r="H5" s="1489"/>
      <c r="I5" s="1489"/>
      <c r="J5" s="1489"/>
      <c r="K5" s="1489"/>
      <c r="L5" s="1489"/>
      <c r="M5" s="1489"/>
      <c r="N5" s="1489"/>
      <c r="O5" s="1489"/>
      <c r="P5" s="1489"/>
      <c r="Q5" s="1489"/>
      <c r="R5" s="1489"/>
      <c r="S5" s="1489"/>
      <c r="T5" s="1489"/>
      <c r="U5" s="1489"/>
      <c r="V5" s="1489"/>
      <c r="W5" s="1489"/>
      <c r="X5" s="1489"/>
      <c r="Y5" s="1489"/>
      <c r="Z5" s="1489"/>
      <c r="AA5" s="1489"/>
      <c r="AB5" s="1490"/>
    </row>
    <row r="6" spans="1:30" ht="135.75" customHeight="1">
      <c r="A6" s="206">
        <v>1</v>
      </c>
      <c r="B6" s="208" t="s">
        <v>464</v>
      </c>
      <c r="C6" s="208" t="s">
        <v>607</v>
      </c>
      <c r="D6" s="208" t="s">
        <v>608</v>
      </c>
      <c r="E6" s="208" t="s">
        <v>609</v>
      </c>
      <c r="F6" s="209" t="s">
        <v>610</v>
      </c>
      <c r="G6" s="210">
        <v>680000</v>
      </c>
      <c r="H6" s="211"/>
      <c r="I6" s="211"/>
      <c r="J6" s="211"/>
      <c r="K6" s="212" t="s">
        <v>131</v>
      </c>
      <c r="L6" s="212" t="s">
        <v>125</v>
      </c>
      <c r="M6" s="210">
        <v>680000</v>
      </c>
      <c r="N6" s="212"/>
      <c r="O6" s="212"/>
      <c r="P6" s="213"/>
      <c r="Q6" s="212"/>
      <c r="R6" s="212"/>
      <c r="S6" s="210"/>
      <c r="T6" s="212"/>
      <c r="U6" s="212"/>
      <c r="V6" s="210"/>
      <c r="W6" s="210"/>
      <c r="X6" s="210"/>
      <c r="Y6" s="210"/>
      <c r="Z6" s="214" t="s">
        <v>611</v>
      </c>
      <c r="AA6" s="211"/>
      <c r="AB6" s="215" t="s">
        <v>612</v>
      </c>
      <c r="AC6" s="213"/>
      <c r="AD6" s="213"/>
    </row>
    <row r="7" spans="1:30" ht="137.25" customHeight="1">
      <c r="A7" s="206">
        <v>2</v>
      </c>
      <c r="B7" s="208" t="s">
        <v>464</v>
      </c>
      <c r="C7" s="208" t="s">
        <v>607</v>
      </c>
      <c r="D7" s="208" t="s">
        <v>613</v>
      </c>
      <c r="E7" s="208" t="s">
        <v>614</v>
      </c>
      <c r="F7" s="215" t="s">
        <v>610</v>
      </c>
      <c r="G7" s="210">
        <f>(S7+P7+M7)-H7</f>
        <v>2090276</v>
      </c>
      <c r="H7" s="216">
        <f>P7*0.05</f>
        <v>25804</v>
      </c>
      <c r="I7" s="216"/>
      <c r="J7" s="216"/>
      <c r="K7" s="212" t="s">
        <v>615</v>
      </c>
      <c r="L7" s="212" t="s">
        <v>125</v>
      </c>
      <c r="M7" s="210">
        <v>1600000</v>
      </c>
      <c r="N7" s="212" t="s">
        <v>616</v>
      </c>
      <c r="O7" s="212" t="s">
        <v>617</v>
      </c>
      <c r="P7" s="210">
        <v>516080</v>
      </c>
      <c r="Q7" s="212"/>
      <c r="R7" s="212"/>
      <c r="S7" s="212"/>
      <c r="T7" s="212"/>
      <c r="U7" s="212"/>
      <c r="V7" s="212"/>
      <c r="W7" s="212"/>
      <c r="X7" s="212"/>
      <c r="Y7" s="212"/>
      <c r="Z7" s="214" t="s">
        <v>611</v>
      </c>
      <c r="AA7" s="211"/>
      <c r="AB7" s="215"/>
      <c r="AC7" s="213"/>
      <c r="AD7" s="213"/>
    </row>
    <row r="8" spans="1:30" ht="104.25" customHeight="1">
      <c r="A8" s="206"/>
      <c r="B8" s="208" t="s">
        <v>464</v>
      </c>
      <c r="C8" s="208" t="s">
        <v>607</v>
      </c>
      <c r="D8" s="208" t="s">
        <v>618</v>
      </c>
      <c r="E8" s="208" t="s">
        <v>619</v>
      </c>
      <c r="F8" s="215" t="s">
        <v>620</v>
      </c>
      <c r="G8" s="210">
        <f>(S8+P8+M8)-H8</f>
        <v>3520000</v>
      </c>
      <c r="H8" s="216">
        <f>P8*0.05</f>
        <v>80000</v>
      </c>
      <c r="I8" s="216"/>
      <c r="J8" s="216"/>
      <c r="K8" s="212" t="s">
        <v>621</v>
      </c>
      <c r="L8" s="212" t="s">
        <v>125</v>
      </c>
      <c r="M8" s="210">
        <v>2000000</v>
      </c>
      <c r="N8" s="212" t="s">
        <v>622</v>
      </c>
      <c r="O8" s="212" t="s">
        <v>125</v>
      </c>
      <c r="P8" s="210">
        <v>1600000</v>
      </c>
      <c r="Q8" s="212"/>
      <c r="R8" s="212"/>
      <c r="S8" s="212"/>
      <c r="T8" s="212"/>
      <c r="U8" s="212"/>
      <c r="V8" s="212"/>
      <c r="W8" s="212"/>
      <c r="X8" s="212"/>
      <c r="Y8" s="212"/>
      <c r="Z8" s="217" t="s">
        <v>611</v>
      </c>
      <c r="AA8" s="211"/>
      <c r="AB8" s="215"/>
      <c r="AC8" s="213"/>
      <c r="AD8" s="213"/>
    </row>
    <row r="9" spans="1:30" ht="147" customHeight="1">
      <c r="A9" s="206">
        <v>3</v>
      </c>
      <c r="B9" s="218" t="s">
        <v>623</v>
      </c>
      <c r="C9" s="219" t="s">
        <v>553</v>
      </c>
      <c r="D9" s="208" t="s">
        <v>624</v>
      </c>
      <c r="E9" s="218" t="s">
        <v>625</v>
      </c>
      <c r="F9" s="209" t="s">
        <v>626</v>
      </c>
      <c r="G9" s="216">
        <v>591916</v>
      </c>
      <c r="H9" s="216"/>
      <c r="I9" s="216"/>
      <c r="J9" s="216"/>
      <c r="K9" s="212" t="s">
        <v>627</v>
      </c>
      <c r="L9" s="212" t="s">
        <v>125</v>
      </c>
      <c r="M9" s="210">
        <v>591916</v>
      </c>
      <c r="N9" s="212" t="s">
        <v>627</v>
      </c>
      <c r="O9" s="212" t="s">
        <v>125</v>
      </c>
      <c r="P9" s="210"/>
      <c r="Q9" s="212"/>
      <c r="R9" s="212"/>
      <c r="S9" s="210"/>
      <c r="T9" s="212"/>
      <c r="U9" s="212"/>
      <c r="V9" s="210"/>
      <c r="W9" s="210"/>
      <c r="X9" s="210"/>
      <c r="Y9" s="210"/>
      <c r="Z9" s="214" t="s">
        <v>611</v>
      </c>
      <c r="AA9" s="216"/>
      <c r="AB9" s="215" t="s">
        <v>628</v>
      </c>
      <c r="AC9" s="213"/>
      <c r="AD9" s="213"/>
    </row>
    <row r="10" spans="1:30" ht="146.25" customHeight="1">
      <c r="A10" s="206">
        <v>4</v>
      </c>
      <c r="B10" s="218" t="s">
        <v>623</v>
      </c>
      <c r="C10" s="219" t="s">
        <v>553</v>
      </c>
      <c r="D10" s="208" t="s">
        <v>629</v>
      </c>
      <c r="E10" s="218" t="s">
        <v>630</v>
      </c>
      <c r="F10" s="209" t="s">
        <v>631</v>
      </c>
      <c r="G10" s="216">
        <v>352388.25</v>
      </c>
      <c r="H10" s="216">
        <v>18546.75</v>
      </c>
      <c r="I10" s="210"/>
      <c r="J10" s="216"/>
      <c r="K10" s="212"/>
      <c r="L10" s="212"/>
      <c r="M10" s="210"/>
      <c r="N10" s="212"/>
      <c r="O10" s="212"/>
      <c r="P10" s="210"/>
      <c r="Q10" s="212" t="s">
        <v>627</v>
      </c>
      <c r="R10" s="212" t="s">
        <v>632</v>
      </c>
      <c r="S10" s="220">
        <v>370935</v>
      </c>
      <c r="T10" s="212"/>
      <c r="U10" s="212"/>
      <c r="V10" s="220"/>
      <c r="W10" s="220"/>
      <c r="X10" s="220"/>
      <c r="Y10" s="220"/>
      <c r="Z10" s="214" t="s">
        <v>611</v>
      </c>
      <c r="AA10" s="216"/>
      <c r="AB10" s="215" t="s">
        <v>633</v>
      </c>
      <c r="AC10" s="213"/>
      <c r="AD10" s="213"/>
    </row>
    <row r="11" spans="1:30" ht="126">
      <c r="A11" s="206"/>
      <c r="B11" s="218" t="s">
        <v>623</v>
      </c>
      <c r="C11" s="219" t="s">
        <v>553</v>
      </c>
      <c r="D11" s="208" t="s">
        <v>634</v>
      </c>
      <c r="E11" s="218" t="s">
        <v>635</v>
      </c>
      <c r="F11" s="209"/>
      <c r="G11" s="216">
        <v>356331.7</v>
      </c>
      <c r="H11" s="216">
        <v>18754.3</v>
      </c>
      <c r="I11" s="210"/>
      <c r="J11" s="216"/>
      <c r="K11" s="212"/>
      <c r="L11" s="212"/>
      <c r="M11" s="210"/>
      <c r="N11" s="212"/>
      <c r="O11" s="212"/>
      <c r="P11" s="210"/>
      <c r="Q11" s="212" t="s">
        <v>627</v>
      </c>
      <c r="R11" s="212" t="s">
        <v>632</v>
      </c>
      <c r="S11" s="220">
        <v>375086</v>
      </c>
      <c r="T11" s="212"/>
      <c r="U11" s="212"/>
      <c r="V11" s="220"/>
      <c r="W11" s="220"/>
      <c r="X11" s="220"/>
      <c r="Y11" s="220"/>
      <c r="Z11" s="214" t="s">
        <v>611</v>
      </c>
      <c r="AA11" s="216"/>
      <c r="AB11" s="215"/>
      <c r="AC11" s="213"/>
      <c r="AD11" s="213"/>
    </row>
    <row r="12" spans="1:30" ht="126">
      <c r="A12" s="206"/>
      <c r="B12" s="218" t="s">
        <v>623</v>
      </c>
      <c r="C12" s="219" t="s">
        <v>553</v>
      </c>
      <c r="D12" s="208" t="s">
        <v>636</v>
      </c>
      <c r="E12" s="218" t="s">
        <v>635</v>
      </c>
      <c r="F12" s="209"/>
      <c r="G12" s="216">
        <v>344057.7</v>
      </c>
      <c r="H12" s="216">
        <v>18108.3</v>
      </c>
      <c r="I12" s="210"/>
      <c r="J12" s="216"/>
      <c r="K12" s="212"/>
      <c r="L12" s="212"/>
      <c r="M12" s="210"/>
      <c r="N12" s="212"/>
      <c r="O12" s="212"/>
      <c r="P12" s="210"/>
      <c r="Q12" s="212" t="s">
        <v>627</v>
      </c>
      <c r="R12" s="212" t="s">
        <v>632</v>
      </c>
      <c r="S12" s="220">
        <v>362166</v>
      </c>
      <c r="T12" s="212"/>
      <c r="U12" s="212"/>
      <c r="V12" s="220"/>
      <c r="W12" s="220"/>
      <c r="X12" s="220"/>
      <c r="Y12" s="220"/>
      <c r="Z12" s="214" t="s">
        <v>611</v>
      </c>
      <c r="AA12" s="216"/>
      <c r="AB12" s="215"/>
      <c r="AC12" s="213"/>
      <c r="AD12" s="213"/>
    </row>
    <row r="13" spans="1:30" ht="182.25" customHeight="1">
      <c r="A13" s="206"/>
      <c r="B13" s="218" t="s">
        <v>623</v>
      </c>
      <c r="C13" s="219" t="s">
        <v>637</v>
      </c>
      <c r="D13" s="221" t="s">
        <v>638</v>
      </c>
      <c r="E13" s="222" t="s">
        <v>639</v>
      </c>
      <c r="F13" s="223" t="s">
        <v>640</v>
      </c>
      <c r="G13" s="216">
        <v>156356</v>
      </c>
      <c r="H13" s="216">
        <v>7817.8</v>
      </c>
      <c r="I13" s="210"/>
      <c r="J13" s="216"/>
      <c r="K13" s="212"/>
      <c r="L13" s="212"/>
      <c r="M13" s="210"/>
      <c r="N13" s="212"/>
      <c r="O13" s="212"/>
      <c r="P13" s="210"/>
      <c r="Q13" s="212" t="s">
        <v>641</v>
      </c>
      <c r="R13" s="212" t="s">
        <v>632</v>
      </c>
      <c r="S13" s="220">
        <v>156356</v>
      </c>
      <c r="T13" s="212"/>
      <c r="U13" s="212"/>
      <c r="V13" s="220"/>
      <c r="W13" s="220"/>
      <c r="X13" s="220"/>
      <c r="Y13" s="220"/>
      <c r="Z13" s="214" t="s">
        <v>611</v>
      </c>
      <c r="AA13" s="216"/>
      <c r="AB13" s="215" t="s">
        <v>642</v>
      </c>
      <c r="AC13" s="213"/>
      <c r="AD13" s="213"/>
    </row>
    <row r="14" spans="1:30" ht="146.25" customHeight="1">
      <c r="A14" s="206"/>
      <c r="B14" s="224" t="s">
        <v>623</v>
      </c>
      <c r="C14" s="219" t="s">
        <v>637</v>
      </c>
      <c r="D14" s="221" t="s">
        <v>643</v>
      </c>
      <c r="E14" s="222" t="s">
        <v>644</v>
      </c>
      <c r="F14" s="223" t="s">
        <v>645</v>
      </c>
      <c r="G14" s="216">
        <v>205791</v>
      </c>
      <c r="H14" s="216">
        <v>10831.1</v>
      </c>
      <c r="I14" s="210"/>
      <c r="J14" s="216"/>
      <c r="K14" s="212"/>
      <c r="L14" s="212"/>
      <c r="M14" s="210"/>
      <c r="N14" s="212"/>
      <c r="O14" s="212"/>
      <c r="P14" s="210"/>
      <c r="Q14" s="212" t="s">
        <v>641</v>
      </c>
      <c r="R14" s="212" t="s">
        <v>632</v>
      </c>
      <c r="S14" s="220">
        <v>216622</v>
      </c>
      <c r="T14" s="212"/>
      <c r="U14" s="212"/>
      <c r="V14" s="220"/>
      <c r="W14" s="220"/>
      <c r="X14" s="220"/>
      <c r="Y14" s="220"/>
      <c r="Z14" s="214" t="s">
        <v>611</v>
      </c>
      <c r="AA14" s="216"/>
      <c r="AB14" s="215" t="s">
        <v>646</v>
      </c>
      <c r="AC14" s="213"/>
      <c r="AD14" s="213"/>
    </row>
    <row r="15" spans="1:30" ht="147.75" customHeight="1">
      <c r="A15" s="206"/>
      <c r="B15" s="218" t="s">
        <v>623</v>
      </c>
      <c r="C15" s="219" t="s">
        <v>637</v>
      </c>
      <c r="D15" s="221" t="s">
        <v>647</v>
      </c>
      <c r="E15" s="222" t="s">
        <v>648</v>
      </c>
      <c r="F15" s="223" t="s">
        <v>649</v>
      </c>
      <c r="G15" s="216">
        <v>287896</v>
      </c>
      <c r="H15" s="216">
        <v>15152</v>
      </c>
      <c r="I15" s="210"/>
      <c r="J15" s="216"/>
      <c r="K15" s="212"/>
      <c r="L15" s="212"/>
      <c r="M15" s="210"/>
      <c r="N15" s="212"/>
      <c r="O15" s="212"/>
      <c r="P15" s="210"/>
      <c r="Q15" s="212" t="s">
        <v>641</v>
      </c>
      <c r="R15" s="212" t="s">
        <v>632</v>
      </c>
      <c r="S15" s="220">
        <v>152415</v>
      </c>
      <c r="T15" s="212"/>
      <c r="U15" s="212"/>
      <c r="V15" s="220"/>
      <c r="W15" s="220"/>
      <c r="X15" s="220"/>
      <c r="Y15" s="220"/>
      <c r="Z15" s="214" t="s">
        <v>611</v>
      </c>
      <c r="AA15" s="216"/>
      <c r="AB15" s="215" t="s">
        <v>650</v>
      </c>
      <c r="AC15" s="213"/>
      <c r="AD15" s="213"/>
    </row>
    <row r="16" spans="1:30" ht="182.25" customHeight="1">
      <c r="A16" s="206"/>
      <c r="B16" s="218" t="s">
        <v>651</v>
      </c>
      <c r="C16" s="219" t="s">
        <v>652</v>
      </c>
      <c r="D16" s="221" t="s">
        <v>653</v>
      </c>
      <c r="E16" s="222" t="s">
        <v>654</v>
      </c>
      <c r="F16" s="223" t="s">
        <v>655</v>
      </c>
      <c r="G16" s="216">
        <v>214448</v>
      </c>
      <c r="H16" s="216">
        <v>11250</v>
      </c>
      <c r="I16" s="210"/>
      <c r="J16" s="216"/>
      <c r="K16" s="212"/>
      <c r="L16" s="212"/>
      <c r="M16" s="210"/>
      <c r="N16" s="212"/>
      <c r="O16" s="212"/>
      <c r="P16" s="210"/>
      <c r="Q16" s="212"/>
      <c r="R16" s="212"/>
      <c r="S16" s="220">
        <v>225698</v>
      </c>
      <c r="T16" s="212"/>
      <c r="U16" s="212"/>
      <c r="V16" s="220"/>
      <c r="W16" s="220"/>
      <c r="X16" s="220"/>
      <c r="Y16" s="220"/>
      <c r="Z16" s="214" t="s">
        <v>611</v>
      </c>
      <c r="AA16" s="216"/>
      <c r="AB16" s="215" t="s">
        <v>656</v>
      </c>
      <c r="AC16" s="213"/>
      <c r="AD16" s="213"/>
    </row>
    <row r="17" spans="1:30" ht="182.25" customHeight="1">
      <c r="A17" s="206"/>
      <c r="B17" s="218" t="s">
        <v>623</v>
      </c>
      <c r="C17" s="219" t="s">
        <v>657</v>
      </c>
      <c r="D17" s="221" t="s">
        <v>658</v>
      </c>
      <c r="E17" s="222" t="s">
        <v>659</v>
      </c>
      <c r="F17" s="223" t="s">
        <v>660</v>
      </c>
      <c r="G17" s="216">
        <v>73930</v>
      </c>
      <c r="H17" s="216">
        <v>3698.5</v>
      </c>
      <c r="I17" s="210"/>
      <c r="J17" s="216"/>
      <c r="K17" s="212"/>
      <c r="L17" s="212"/>
      <c r="M17" s="210"/>
      <c r="N17" s="212"/>
      <c r="O17" s="212"/>
      <c r="P17" s="210"/>
      <c r="Q17" s="212" t="s">
        <v>641</v>
      </c>
      <c r="R17" s="212" t="s">
        <v>632</v>
      </c>
      <c r="S17" s="220">
        <v>73930</v>
      </c>
      <c r="T17" s="212"/>
      <c r="U17" s="212"/>
      <c r="V17" s="220"/>
      <c r="W17" s="220"/>
      <c r="X17" s="220"/>
      <c r="Y17" s="220"/>
      <c r="Z17" s="214" t="s">
        <v>611</v>
      </c>
      <c r="AA17" s="216"/>
      <c r="AB17" s="215" t="s">
        <v>661</v>
      </c>
      <c r="AC17" s="213"/>
      <c r="AD17" s="213"/>
    </row>
    <row r="18" spans="1:30" ht="208.5" customHeight="1">
      <c r="A18" s="206"/>
      <c r="B18" s="218" t="s">
        <v>662</v>
      </c>
      <c r="C18" s="219" t="s">
        <v>663</v>
      </c>
      <c r="D18" s="221" t="s">
        <v>664</v>
      </c>
      <c r="E18" s="222" t="s">
        <v>665</v>
      </c>
      <c r="F18" s="223" t="s">
        <v>666</v>
      </c>
      <c r="G18" s="216">
        <v>147835</v>
      </c>
      <c r="H18" s="216">
        <v>6718.75</v>
      </c>
      <c r="I18" s="210"/>
      <c r="J18" s="216"/>
      <c r="K18" s="212"/>
      <c r="L18" s="212"/>
      <c r="M18" s="210"/>
      <c r="N18" s="212"/>
      <c r="O18" s="212"/>
      <c r="P18" s="210"/>
      <c r="Q18" s="212" t="s">
        <v>641</v>
      </c>
      <c r="R18" s="212" t="s">
        <v>632</v>
      </c>
      <c r="S18" s="220">
        <v>147835</v>
      </c>
      <c r="T18" s="212"/>
      <c r="U18" s="212"/>
      <c r="V18" s="220"/>
      <c r="W18" s="220"/>
      <c r="X18" s="220"/>
      <c r="Y18" s="220"/>
      <c r="Z18" s="214" t="s">
        <v>611</v>
      </c>
      <c r="AA18" s="216"/>
      <c r="AB18" s="215"/>
      <c r="AC18" s="213"/>
      <c r="AD18" s="213"/>
    </row>
    <row r="19" spans="1:30" ht="180.75" customHeight="1">
      <c r="A19" s="206"/>
      <c r="B19" s="225" t="s">
        <v>667</v>
      </c>
      <c r="C19" s="225" t="s">
        <v>516</v>
      </c>
      <c r="D19" s="208" t="s">
        <v>668</v>
      </c>
      <c r="E19" s="218" t="s">
        <v>669</v>
      </c>
      <c r="F19" s="223" t="s">
        <v>610</v>
      </c>
      <c r="G19" s="216">
        <v>142655</v>
      </c>
      <c r="H19" s="216">
        <f>G19*0.05</f>
        <v>7132.75</v>
      </c>
      <c r="I19" s="210"/>
      <c r="J19" s="216"/>
      <c r="K19" s="212"/>
      <c r="L19" s="212"/>
      <c r="M19" s="210"/>
      <c r="N19" s="212"/>
      <c r="O19" s="212"/>
      <c r="P19" s="210"/>
      <c r="Q19" s="212" t="s">
        <v>670</v>
      </c>
      <c r="R19" s="212" t="s">
        <v>125</v>
      </c>
      <c r="S19" s="216">
        <v>142655</v>
      </c>
      <c r="T19" s="212"/>
      <c r="U19" s="212"/>
      <c r="V19" s="216"/>
      <c r="W19" s="216"/>
      <c r="X19" s="216"/>
      <c r="Y19" s="216"/>
      <c r="Z19" s="214" t="s">
        <v>611</v>
      </c>
      <c r="AA19" s="216"/>
      <c r="AB19" s="215"/>
      <c r="AC19" s="213"/>
      <c r="AD19" s="213"/>
    </row>
    <row r="20" spans="1:30" ht="180.75" customHeight="1">
      <c r="A20" s="206"/>
      <c r="B20" s="218" t="s">
        <v>623</v>
      </c>
      <c r="C20" s="219" t="s">
        <v>553</v>
      </c>
      <c r="D20" s="208" t="s">
        <v>671</v>
      </c>
      <c r="E20" s="218" t="s">
        <v>672</v>
      </c>
      <c r="F20" s="223" t="s">
        <v>673</v>
      </c>
      <c r="G20" s="216">
        <v>353701</v>
      </c>
      <c r="H20" s="216">
        <f>G20*0.05</f>
        <v>17685.05</v>
      </c>
      <c r="I20" s="210"/>
      <c r="J20" s="216"/>
      <c r="K20" s="212"/>
      <c r="L20" s="212"/>
      <c r="M20" s="210"/>
      <c r="N20" s="212"/>
      <c r="O20" s="212"/>
      <c r="P20" s="210"/>
      <c r="Q20" s="212"/>
      <c r="R20" s="212"/>
      <c r="S20" s="216"/>
      <c r="T20" s="212" t="s">
        <v>674</v>
      </c>
      <c r="U20" s="212" t="s">
        <v>675</v>
      </c>
      <c r="V20" s="216">
        <v>336015.95</v>
      </c>
      <c r="W20" s="216"/>
      <c r="X20" s="216"/>
      <c r="Y20" s="216"/>
      <c r="Z20" s="214" t="s">
        <v>611</v>
      </c>
      <c r="AA20" s="216"/>
      <c r="AB20" s="215"/>
      <c r="AC20" s="213"/>
      <c r="AD20" s="213"/>
    </row>
    <row r="21" spans="1:30" ht="249.75" customHeight="1">
      <c r="A21" s="206"/>
      <c r="B21" s="208" t="s">
        <v>464</v>
      </c>
      <c r="C21" s="208" t="s">
        <v>607</v>
      </c>
      <c r="D21" s="208" t="s">
        <v>676</v>
      </c>
      <c r="E21" s="218" t="s">
        <v>677</v>
      </c>
      <c r="F21" s="223" t="s">
        <v>610</v>
      </c>
      <c r="G21" s="216">
        <v>11000000</v>
      </c>
      <c r="H21" s="216"/>
      <c r="I21" s="210"/>
      <c r="J21" s="216"/>
      <c r="K21" s="212"/>
      <c r="L21" s="212"/>
      <c r="M21" s="210"/>
      <c r="N21" s="212"/>
      <c r="O21" s="212"/>
      <c r="P21" s="210"/>
      <c r="Q21" s="212"/>
      <c r="R21" s="212"/>
      <c r="S21" s="216"/>
      <c r="T21" s="212" t="s">
        <v>678</v>
      </c>
      <c r="U21" s="212" t="s">
        <v>679</v>
      </c>
      <c r="V21" s="216">
        <v>1663985</v>
      </c>
      <c r="W21" s="216" t="s">
        <v>680</v>
      </c>
      <c r="X21" s="216" t="s">
        <v>681</v>
      </c>
      <c r="Y21" s="216">
        <v>8042087</v>
      </c>
      <c r="Z21" s="214" t="s">
        <v>611</v>
      </c>
      <c r="AA21" s="216"/>
      <c r="AB21" s="226" t="s">
        <v>682</v>
      </c>
      <c r="AC21" s="213"/>
      <c r="AD21" s="213"/>
    </row>
    <row r="22" spans="1:30" ht="226.5" customHeight="1">
      <c r="A22" s="206"/>
      <c r="B22" s="218" t="s">
        <v>623</v>
      </c>
      <c r="C22" s="219" t="s">
        <v>553</v>
      </c>
      <c r="D22" s="221" t="s">
        <v>683</v>
      </c>
      <c r="E22" s="218" t="s">
        <v>684</v>
      </c>
      <c r="F22" s="223" t="s">
        <v>685</v>
      </c>
      <c r="G22" s="216">
        <v>1153303</v>
      </c>
      <c r="H22" s="216">
        <v>118709</v>
      </c>
      <c r="I22" s="210"/>
      <c r="J22" s="216"/>
      <c r="K22" s="212"/>
      <c r="L22" s="212"/>
      <c r="M22" s="210"/>
      <c r="N22" s="212"/>
      <c r="O22" s="212"/>
      <c r="P22" s="210"/>
      <c r="Q22" s="212"/>
      <c r="R22" s="212"/>
      <c r="S22" s="220"/>
      <c r="T22" s="212" t="s">
        <v>616</v>
      </c>
      <c r="U22" s="212" t="s">
        <v>632</v>
      </c>
      <c r="V22" s="220"/>
      <c r="W22" s="216"/>
      <c r="X22" s="216"/>
      <c r="Y22" s="220"/>
      <c r="Z22" s="214" t="s">
        <v>611</v>
      </c>
      <c r="AA22" s="216"/>
      <c r="AB22" s="215" t="s">
        <v>686</v>
      </c>
      <c r="AC22" s="213"/>
      <c r="AD22" s="213"/>
    </row>
    <row r="23" spans="1:30" ht="208.5" customHeight="1">
      <c r="A23" s="206"/>
      <c r="B23" s="218" t="s">
        <v>662</v>
      </c>
      <c r="C23" s="219" t="s">
        <v>663</v>
      </c>
      <c r="D23" s="227" t="s">
        <v>687</v>
      </c>
      <c r="E23" s="218" t="s">
        <v>688</v>
      </c>
      <c r="F23" s="223"/>
      <c r="G23" s="220">
        <v>550000</v>
      </c>
      <c r="H23" s="216">
        <f>G23*0.05</f>
        <v>27500</v>
      </c>
      <c r="I23" s="210"/>
      <c r="J23" s="216"/>
      <c r="K23" s="212"/>
      <c r="L23" s="212"/>
      <c r="M23" s="210"/>
      <c r="N23" s="212"/>
      <c r="O23" s="212"/>
      <c r="P23" s="210"/>
      <c r="Q23" s="212"/>
      <c r="R23" s="212"/>
      <c r="S23" s="220"/>
      <c r="T23" s="212"/>
      <c r="U23" s="212"/>
      <c r="V23" s="220"/>
      <c r="W23" s="220" t="s">
        <v>689</v>
      </c>
      <c r="X23" s="220" t="s">
        <v>681</v>
      </c>
      <c r="Y23" s="220">
        <v>550000</v>
      </c>
      <c r="Z23" s="214" t="s">
        <v>611</v>
      </c>
      <c r="AA23" s="216"/>
      <c r="AB23" s="228"/>
      <c r="AC23" s="213"/>
      <c r="AD23" s="213"/>
    </row>
    <row r="24" spans="1:30" ht="208.5" customHeight="1">
      <c r="A24" s="206"/>
      <c r="B24" s="229" t="s">
        <v>43</v>
      </c>
      <c r="C24" s="229" t="s">
        <v>690</v>
      </c>
      <c r="D24" s="221" t="s">
        <v>691</v>
      </c>
      <c r="E24" s="218" t="s">
        <v>692</v>
      </c>
      <c r="F24" s="223"/>
      <c r="G24" s="220">
        <v>450000</v>
      </c>
      <c r="H24" s="216">
        <f>G24*0.05</f>
        <v>22500</v>
      </c>
      <c r="I24" s="210"/>
      <c r="J24" s="216"/>
      <c r="K24" s="212"/>
      <c r="L24" s="212"/>
      <c r="M24" s="210"/>
      <c r="N24" s="212"/>
      <c r="O24" s="212"/>
      <c r="P24" s="210"/>
      <c r="Q24" s="212"/>
      <c r="R24" s="212"/>
      <c r="S24" s="220"/>
      <c r="T24" s="212"/>
      <c r="U24" s="212"/>
      <c r="V24" s="220"/>
      <c r="W24" s="220" t="s">
        <v>689</v>
      </c>
      <c r="X24" s="220" t="s">
        <v>681</v>
      </c>
      <c r="Y24" s="220">
        <v>450000</v>
      </c>
      <c r="Z24" s="214" t="s">
        <v>611</v>
      </c>
      <c r="AA24" s="216"/>
      <c r="AB24" s="228"/>
      <c r="AC24" s="213"/>
      <c r="AD24" s="213"/>
    </row>
    <row r="25" spans="1:30" ht="208.5" customHeight="1">
      <c r="A25" s="206"/>
      <c r="B25" s="229" t="s">
        <v>31</v>
      </c>
      <c r="C25" s="229" t="s">
        <v>32</v>
      </c>
      <c r="D25" s="221" t="s">
        <v>693</v>
      </c>
      <c r="E25" s="218" t="s">
        <v>694</v>
      </c>
      <c r="F25" s="223"/>
      <c r="G25" s="220">
        <v>230000</v>
      </c>
      <c r="H25" s="216">
        <f>G25*0.05</f>
        <v>11500</v>
      </c>
      <c r="I25" s="210"/>
      <c r="J25" s="216"/>
      <c r="K25" s="212"/>
      <c r="L25" s="212"/>
      <c r="M25" s="210"/>
      <c r="N25" s="212"/>
      <c r="O25" s="212"/>
      <c r="P25" s="210"/>
      <c r="Q25" s="212"/>
      <c r="R25" s="212"/>
      <c r="S25" s="220"/>
      <c r="T25" s="212"/>
      <c r="U25" s="212"/>
      <c r="V25" s="220"/>
      <c r="W25" s="220" t="s">
        <v>689</v>
      </c>
      <c r="X25" s="220" t="s">
        <v>681</v>
      </c>
      <c r="Y25" s="220">
        <v>230000</v>
      </c>
      <c r="Z25" s="214" t="s">
        <v>611</v>
      </c>
      <c r="AA25" s="216"/>
      <c r="AB25" s="228"/>
      <c r="AC25" s="213"/>
      <c r="AD25" s="213"/>
    </row>
    <row r="26" spans="1:30" ht="19.5">
      <c r="A26" s="206">
        <v>10</v>
      </c>
      <c r="B26" s="1491"/>
      <c r="C26" s="1491"/>
      <c r="D26" s="1491"/>
      <c r="E26" s="1491"/>
      <c r="F26" s="1491"/>
      <c r="G26" s="220">
        <f>SUM(G6:G25)</f>
        <v>22900884.649999999</v>
      </c>
      <c r="H26" s="230">
        <f>SUM(H7:H25)</f>
        <v>421708.29999999993</v>
      </c>
      <c r="I26" s="231"/>
      <c r="J26" s="231"/>
      <c r="K26" s="231"/>
      <c r="L26" s="231"/>
      <c r="M26" s="232">
        <f>SUM(M6:M22)</f>
        <v>4871916</v>
      </c>
      <c r="N26" s="231"/>
      <c r="O26" s="231"/>
      <c r="P26" s="232">
        <f>SUM(P6:P9)</f>
        <v>2116080</v>
      </c>
      <c r="Q26" s="231"/>
      <c r="R26" s="231"/>
      <c r="S26" s="232">
        <f>SUM(S6:S22)</f>
        <v>2223698</v>
      </c>
      <c r="T26" s="231"/>
      <c r="U26" s="231"/>
      <c r="V26" s="232">
        <f>SUM(V14:V22)</f>
        <v>2000000.95</v>
      </c>
      <c r="W26" s="232"/>
      <c r="X26" s="232"/>
      <c r="Y26" s="232">
        <f>SUM(Y21:Y25)</f>
        <v>9272087</v>
      </c>
      <c r="Z26" s="231"/>
      <c r="AA26" s="233">
        <f>SUM(AA9:AA9)</f>
        <v>0</v>
      </c>
      <c r="AB26" s="234"/>
      <c r="AC26" s="213"/>
      <c r="AD26" s="213"/>
    </row>
    <row r="27" spans="1:30" ht="19.5">
      <c r="A27" s="235"/>
      <c r="B27" s="1493"/>
      <c r="C27" s="1493"/>
      <c r="D27" s="1493"/>
      <c r="E27" s="1493"/>
      <c r="F27" s="1493"/>
      <c r="G27" s="236"/>
      <c r="H27" s="234"/>
      <c r="I27" s="234"/>
      <c r="J27" s="234"/>
      <c r="K27" s="234"/>
      <c r="L27" s="234"/>
      <c r="M27" s="236"/>
      <c r="N27" s="234"/>
      <c r="O27" s="234"/>
      <c r="P27" s="232"/>
      <c r="Q27" s="234"/>
      <c r="R27" s="234"/>
      <c r="S27" s="236"/>
      <c r="T27" s="234"/>
      <c r="U27" s="234"/>
      <c r="V27" s="236"/>
      <c r="W27" s="236"/>
      <c r="X27" s="236"/>
      <c r="Y27" s="236"/>
      <c r="Z27" s="234"/>
      <c r="AA27" s="237"/>
      <c r="AB27" s="1311"/>
      <c r="AC27" s="213"/>
      <c r="AD27" s="213"/>
    </row>
    <row r="28" spans="1:30" ht="19.5">
      <c r="A28" s="1477" t="s">
        <v>695</v>
      </c>
      <c r="B28" s="1477"/>
      <c r="C28" s="1477"/>
      <c r="D28" s="1477"/>
      <c r="E28" s="1477"/>
      <c r="F28" s="1477"/>
      <c r="G28" s="1311"/>
      <c r="H28" s="1311"/>
      <c r="I28" s="1311"/>
      <c r="J28" s="1311"/>
      <c r="K28" s="1311"/>
      <c r="L28" s="1311"/>
      <c r="M28" s="1311"/>
      <c r="N28" s="1311"/>
      <c r="O28" s="1311"/>
      <c r="P28" s="1311"/>
      <c r="Q28" s="1311"/>
      <c r="R28" s="1311"/>
      <c r="S28" s="1311"/>
      <c r="T28" s="1311"/>
      <c r="U28" s="1311"/>
      <c r="V28" s="1311"/>
      <c r="W28" s="1311"/>
      <c r="X28" s="1311"/>
      <c r="Y28" s="1311"/>
      <c r="Z28" s="1311"/>
      <c r="AA28" s="1311"/>
      <c r="AB28" s="211"/>
      <c r="AC28" s="213"/>
      <c r="AD28" s="213"/>
    </row>
    <row r="29" spans="1:30" ht="129.75" customHeight="1">
      <c r="A29" s="206">
        <v>1</v>
      </c>
      <c r="B29" s="208" t="s">
        <v>464</v>
      </c>
      <c r="C29" s="208" t="s">
        <v>607</v>
      </c>
      <c r="D29" s="208" t="s">
        <v>696</v>
      </c>
      <c r="E29" s="208" t="s">
        <v>697</v>
      </c>
      <c r="F29" s="208" t="s">
        <v>698</v>
      </c>
      <c r="G29" s="238" t="s">
        <v>123</v>
      </c>
      <c r="H29" s="210">
        <v>75000</v>
      </c>
      <c r="I29" s="238"/>
      <c r="J29" s="238"/>
      <c r="K29" s="212" t="s">
        <v>699</v>
      </c>
      <c r="L29" s="212" t="s">
        <v>125</v>
      </c>
      <c r="M29" s="210">
        <v>75000</v>
      </c>
      <c r="N29" s="212"/>
      <c r="O29" s="212"/>
      <c r="P29" s="239"/>
      <c r="Q29" s="212"/>
      <c r="R29" s="212"/>
      <c r="S29" s="239"/>
      <c r="T29" s="212"/>
      <c r="U29" s="212"/>
      <c r="V29" s="239"/>
      <c r="W29" s="239"/>
      <c r="X29" s="239"/>
      <c r="Y29" s="239"/>
      <c r="Z29" s="240" t="s">
        <v>611</v>
      </c>
      <c r="AA29" s="238"/>
      <c r="AB29" s="211"/>
      <c r="AC29" s="213"/>
      <c r="AD29" s="213"/>
    </row>
    <row r="30" spans="1:30" ht="167.25" customHeight="1">
      <c r="A30" s="206">
        <v>2</v>
      </c>
      <c r="B30" s="208" t="s">
        <v>464</v>
      </c>
      <c r="C30" s="208" t="s">
        <v>607</v>
      </c>
      <c r="D30" s="208" t="s">
        <v>700</v>
      </c>
      <c r="E30" s="208" t="s">
        <v>701</v>
      </c>
      <c r="F30" s="208" t="s">
        <v>702</v>
      </c>
      <c r="G30" s="238"/>
      <c r="H30" s="210">
        <v>103732</v>
      </c>
      <c r="I30" s="238"/>
      <c r="J30" s="238"/>
      <c r="K30" s="212" t="s">
        <v>703</v>
      </c>
      <c r="L30" s="212" t="s">
        <v>125</v>
      </c>
      <c r="M30" s="210">
        <v>103732</v>
      </c>
      <c r="N30" s="212"/>
      <c r="O30" s="212"/>
      <c r="P30" s="239"/>
      <c r="Q30" s="212"/>
      <c r="R30" s="212"/>
      <c r="S30" s="239"/>
      <c r="T30" s="212"/>
      <c r="U30" s="212"/>
      <c r="V30" s="239"/>
      <c r="W30" s="239"/>
      <c r="X30" s="239"/>
      <c r="Y30" s="239"/>
      <c r="Z30" s="240" t="s">
        <v>611</v>
      </c>
      <c r="AA30" s="238"/>
      <c r="AB30" s="211"/>
      <c r="AC30" s="213"/>
      <c r="AD30" s="213"/>
    </row>
    <row r="31" spans="1:30" ht="147.75" customHeight="1">
      <c r="A31" s="206">
        <v>3</v>
      </c>
      <c r="B31" s="208" t="s">
        <v>464</v>
      </c>
      <c r="C31" s="208" t="s">
        <v>607</v>
      </c>
      <c r="D31" s="241" t="s">
        <v>704</v>
      </c>
      <c r="E31" s="208" t="s">
        <v>705</v>
      </c>
      <c r="F31" s="208" t="s">
        <v>706</v>
      </c>
      <c r="G31" s="238"/>
      <c r="H31" s="210">
        <v>205777</v>
      </c>
      <c r="I31" s="238"/>
      <c r="J31" s="238"/>
      <c r="K31" s="212" t="s">
        <v>707</v>
      </c>
      <c r="L31" s="212" t="s">
        <v>708</v>
      </c>
      <c r="M31" s="210">
        <v>205777</v>
      </c>
      <c r="N31" s="212"/>
      <c r="O31" s="212"/>
      <c r="P31" s="239"/>
      <c r="Q31" s="212"/>
      <c r="R31" s="212"/>
      <c r="S31" s="239"/>
      <c r="T31" s="212"/>
      <c r="U31" s="212"/>
      <c r="V31" s="239"/>
      <c r="W31" s="239"/>
      <c r="X31" s="239"/>
      <c r="Y31" s="239"/>
      <c r="Z31" s="240" t="s">
        <v>611</v>
      </c>
      <c r="AA31" s="238"/>
      <c r="AB31" s="211"/>
      <c r="AC31" s="213"/>
      <c r="AD31" s="213"/>
    </row>
    <row r="32" spans="1:30" ht="92.25" customHeight="1">
      <c r="A32" s="206">
        <v>4</v>
      </c>
      <c r="B32" s="208" t="s">
        <v>464</v>
      </c>
      <c r="C32" s="208" t="s">
        <v>607</v>
      </c>
      <c r="D32" s="208" t="s">
        <v>709</v>
      </c>
      <c r="E32" s="208" t="s">
        <v>710</v>
      </c>
      <c r="F32" s="208" t="s">
        <v>711</v>
      </c>
      <c r="G32" s="238"/>
      <c r="H32" s="210">
        <v>75200</v>
      </c>
      <c r="I32" s="238"/>
      <c r="J32" s="238"/>
      <c r="K32" s="212" t="s">
        <v>699</v>
      </c>
      <c r="L32" s="212" t="s">
        <v>125</v>
      </c>
      <c r="M32" s="210">
        <v>75200</v>
      </c>
      <c r="N32" s="212"/>
      <c r="O32" s="212"/>
      <c r="P32" s="239"/>
      <c r="Q32" s="212"/>
      <c r="R32" s="212"/>
      <c r="S32" s="239"/>
      <c r="T32" s="212"/>
      <c r="U32" s="212"/>
      <c r="V32" s="239"/>
      <c r="W32" s="239"/>
      <c r="X32" s="239"/>
      <c r="Y32" s="239"/>
      <c r="Z32" s="240" t="s">
        <v>611</v>
      </c>
      <c r="AA32" s="215"/>
      <c r="AB32" s="211"/>
      <c r="AC32" s="213"/>
      <c r="AD32" s="213"/>
    </row>
    <row r="33" spans="1:30" ht="129.75" customHeight="1">
      <c r="A33" s="206">
        <v>5</v>
      </c>
      <c r="B33" s="208" t="s">
        <v>464</v>
      </c>
      <c r="C33" s="208" t="s">
        <v>712</v>
      </c>
      <c r="D33" s="208" t="s">
        <v>713</v>
      </c>
      <c r="E33" s="208" t="s">
        <v>714</v>
      </c>
      <c r="F33" s="208" t="s">
        <v>715</v>
      </c>
      <c r="G33" s="238"/>
      <c r="H33" s="210">
        <v>82857</v>
      </c>
      <c r="I33" s="238"/>
      <c r="J33" s="238"/>
      <c r="K33" s="212" t="s">
        <v>716</v>
      </c>
      <c r="L33" s="212" t="s">
        <v>717</v>
      </c>
      <c r="M33" s="210">
        <v>82857</v>
      </c>
      <c r="N33" s="212"/>
      <c r="O33" s="212"/>
      <c r="P33" s="239"/>
      <c r="Q33" s="212"/>
      <c r="R33" s="212"/>
      <c r="S33" s="239"/>
      <c r="T33" s="212"/>
      <c r="U33" s="212"/>
      <c r="V33" s="239"/>
      <c r="W33" s="239"/>
      <c r="X33" s="239"/>
      <c r="Y33" s="239"/>
      <c r="Z33" s="240" t="s">
        <v>611</v>
      </c>
      <c r="AA33" s="238"/>
      <c r="AB33" s="211"/>
      <c r="AC33" s="213"/>
      <c r="AD33" s="213"/>
    </row>
    <row r="34" spans="1:30" ht="91.5" customHeight="1">
      <c r="A34" s="206">
        <v>6</v>
      </c>
      <c r="B34" s="208" t="s">
        <v>464</v>
      </c>
      <c r="C34" s="208" t="s">
        <v>712</v>
      </c>
      <c r="D34" s="208" t="s">
        <v>718</v>
      </c>
      <c r="E34" s="208" t="s">
        <v>719</v>
      </c>
      <c r="F34" s="208" t="s">
        <v>715</v>
      </c>
      <c r="G34" s="238"/>
      <c r="H34" s="210">
        <v>76900</v>
      </c>
      <c r="I34" s="238"/>
      <c r="J34" s="238"/>
      <c r="K34" s="212" t="s">
        <v>720</v>
      </c>
      <c r="L34" s="212" t="s">
        <v>150</v>
      </c>
      <c r="M34" s="210">
        <v>76900</v>
      </c>
      <c r="N34" s="212"/>
      <c r="O34" s="212"/>
      <c r="P34" s="239"/>
      <c r="Q34" s="212"/>
      <c r="R34" s="212"/>
      <c r="S34" s="239"/>
      <c r="T34" s="212"/>
      <c r="U34" s="212"/>
      <c r="V34" s="239"/>
      <c r="W34" s="239"/>
      <c r="X34" s="239"/>
      <c r="Y34" s="239"/>
      <c r="Z34" s="240" t="s">
        <v>611</v>
      </c>
      <c r="AA34" s="238"/>
      <c r="AB34" s="211"/>
      <c r="AC34" s="213"/>
      <c r="AD34" s="213"/>
    </row>
    <row r="35" spans="1:30" ht="69.75" customHeight="1">
      <c r="A35" s="206">
        <v>7</v>
      </c>
      <c r="B35" s="208" t="s">
        <v>464</v>
      </c>
      <c r="C35" s="208" t="s">
        <v>712</v>
      </c>
      <c r="D35" s="208" t="s">
        <v>721</v>
      </c>
      <c r="E35" s="208" t="s">
        <v>722</v>
      </c>
      <c r="F35" s="208" t="s">
        <v>723</v>
      </c>
      <c r="G35" s="238"/>
      <c r="H35" s="210">
        <v>200000</v>
      </c>
      <c r="I35" s="238"/>
      <c r="J35" s="238"/>
      <c r="K35" s="242"/>
      <c r="L35" s="242"/>
      <c r="M35" s="243"/>
      <c r="N35" s="212" t="s">
        <v>616</v>
      </c>
      <c r="O35" s="212" t="s">
        <v>632</v>
      </c>
      <c r="P35" s="210">
        <v>200000</v>
      </c>
      <c r="Q35" s="212"/>
      <c r="R35" s="212"/>
      <c r="S35" s="239"/>
      <c r="T35" s="212"/>
      <c r="U35" s="212"/>
      <c r="V35" s="239"/>
      <c r="W35" s="239"/>
      <c r="X35" s="239"/>
      <c r="Y35" s="239"/>
      <c r="Z35" s="240" t="s">
        <v>611</v>
      </c>
      <c r="AA35" s="238"/>
      <c r="AB35" s="211"/>
      <c r="AC35" s="213"/>
      <c r="AD35" s="213"/>
    </row>
    <row r="36" spans="1:30" ht="111.75" customHeight="1">
      <c r="A36" s="206">
        <v>8</v>
      </c>
      <c r="B36" s="208" t="s">
        <v>464</v>
      </c>
      <c r="C36" s="208" t="s">
        <v>607</v>
      </c>
      <c r="D36" s="208" t="s">
        <v>724</v>
      </c>
      <c r="E36" s="208" t="s">
        <v>725</v>
      </c>
      <c r="F36" s="208" t="s">
        <v>726</v>
      </c>
      <c r="G36" s="238"/>
      <c r="H36" s="210">
        <v>17000</v>
      </c>
      <c r="I36" s="238"/>
      <c r="J36" s="238"/>
      <c r="K36" s="212"/>
      <c r="L36" s="212"/>
      <c r="M36" s="210"/>
      <c r="N36" s="212" t="s">
        <v>727</v>
      </c>
      <c r="O36" s="212" t="s">
        <v>728</v>
      </c>
      <c r="P36" s="210">
        <v>17000</v>
      </c>
      <c r="Q36" s="212"/>
      <c r="R36" s="212"/>
      <c r="S36" s="239"/>
      <c r="T36" s="212"/>
      <c r="U36" s="212"/>
      <c r="V36" s="239"/>
      <c r="W36" s="239"/>
      <c r="X36" s="239"/>
      <c r="Y36" s="239"/>
      <c r="Z36" s="240" t="s">
        <v>611</v>
      </c>
      <c r="AA36" s="238"/>
      <c r="AB36" s="211"/>
      <c r="AC36" s="213"/>
      <c r="AD36" s="213"/>
    </row>
    <row r="37" spans="1:30" ht="147.75" customHeight="1">
      <c r="A37" s="206">
        <v>9</v>
      </c>
      <c r="B37" s="208" t="s">
        <v>464</v>
      </c>
      <c r="C37" s="208" t="s">
        <v>607</v>
      </c>
      <c r="D37" s="208" t="s">
        <v>729</v>
      </c>
      <c r="E37" s="208" t="s">
        <v>697</v>
      </c>
      <c r="F37" s="208" t="s">
        <v>730</v>
      </c>
      <c r="G37" s="242"/>
      <c r="H37" s="210">
        <v>55000</v>
      </c>
      <c r="I37" s="242"/>
      <c r="J37" s="242"/>
      <c r="K37" s="212"/>
      <c r="L37" s="212"/>
      <c r="M37" s="210"/>
      <c r="N37" s="212" t="s">
        <v>731</v>
      </c>
      <c r="O37" s="212" t="s">
        <v>632</v>
      </c>
      <c r="P37" s="210">
        <v>55000</v>
      </c>
      <c r="Q37" s="212"/>
      <c r="R37" s="212"/>
      <c r="S37" s="239"/>
      <c r="T37" s="212"/>
      <c r="U37" s="212"/>
      <c r="V37" s="239"/>
      <c r="W37" s="239"/>
      <c r="X37" s="239"/>
      <c r="Y37" s="239"/>
      <c r="Z37" s="240" t="s">
        <v>611</v>
      </c>
      <c r="AA37" s="242"/>
      <c r="AB37" s="215"/>
      <c r="AC37" s="213"/>
      <c r="AD37" s="213"/>
    </row>
    <row r="38" spans="1:30" ht="124.5" customHeight="1">
      <c r="A38" s="206">
        <v>10</v>
      </c>
      <c r="B38" s="208" t="s">
        <v>464</v>
      </c>
      <c r="C38" s="208" t="s">
        <v>607</v>
      </c>
      <c r="D38" s="208" t="s">
        <v>732</v>
      </c>
      <c r="E38" s="208" t="s">
        <v>697</v>
      </c>
      <c r="F38" s="208" t="s">
        <v>726</v>
      </c>
      <c r="G38" s="242"/>
      <c r="H38" s="210">
        <v>45000</v>
      </c>
      <c r="I38" s="242"/>
      <c r="J38" s="242"/>
      <c r="K38" s="212"/>
      <c r="L38" s="212"/>
      <c r="M38" s="210"/>
      <c r="N38" s="212" t="s">
        <v>731</v>
      </c>
      <c r="O38" s="212" t="s">
        <v>733</v>
      </c>
      <c r="P38" s="210">
        <v>45000</v>
      </c>
      <c r="Q38" s="212"/>
      <c r="R38" s="212"/>
      <c r="S38" s="239"/>
      <c r="T38" s="212"/>
      <c r="U38" s="212"/>
      <c r="V38" s="239"/>
      <c r="W38" s="239"/>
      <c r="X38" s="239"/>
      <c r="Y38" s="239"/>
      <c r="Z38" s="240" t="s">
        <v>611</v>
      </c>
      <c r="AA38" s="242"/>
      <c r="AB38" s="215"/>
      <c r="AC38" s="213"/>
      <c r="AD38" s="213"/>
    </row>
    <row r="39" spans="1:30" ht="64.5" customHeight="1">
      <c r="A39" s="206">
        <v>11</v>
      </c>
      <c r="B39" s="215"/>
      <c r="C39" s="215"/>
      <c r="D39" s="229" t="s">
        <v>734</v>
      </c>
      <c r="E39" s="229" t="s">
        <v>735</v>
      </c>
      <c r="F39" s="229" t="s">
        <v>736</v>
      </c>
      <c r="G39" s="242"/>
      <c r="H39" s="210">
        <v>249600</v>
      </c>
      <c r="I39" s="242"/>
      <c r="J39" s="242"/>
      <c r="K39" s="212"/>
      <c r="L39" s="212"/>
      <c r="M39" s="210"/>
      <c r="N39" s="212" t="s">
        <v>627</v>
      </c>
      <c r="O39" s="212" t="s">
        <v>708</v>
      </c>
      <c r="P39" s="210">
        <v>120000</v>
      </c>
      <c r="Q39" s="212"/>
      <c r="R39" s="212"/>
      <c r="S39" s="239"/>
      <c r="T39" s="212"/>
      <c r="U39" s="212"/>
      <c r="V39" s="239"/>
      <c r="W39" s="239"/>
      <c r="X39" s="239"/>
      <c r="Y39" s="239"/>
      <c r="Z39" s="240" t="s">
        <v>611</v>
      </c>
      <c r="AA39" s="242"/>
      <c r="AB39" s="215"/>
      <c r="AC39" s="213"/>
      <c r="AD39" s="213"/>
    </row>
    <row r="40" spans="1:30" ht="226.5" customHeight="1">
      <c r="A40" s="244">
        <v>12</v>
      </c>
      <c r="B40" s="245" t="s">
        <v>737</v>
      </c>
      <c r="C40" s="245" t="s">
        <v>738</v>
      </c>
      <c r="D40" s="245" t="s">
        <v>739</v>
      </c>
      <c r="E40" s="246" t="s">
        <v>740</v>
      </c>
      <c r="F40" s="247" t="s">
        <v>736</v>
      </c>
      <c r="G40" s="248"/>
      <c r="H40" s="210">
        <v>642804</v>
      </c>
      <c r="I40" s="242"/>
      <c r="J40" s="242"/>
      <c r="K40" s="212"/>
      <c r="L40" s="212"/>
      <c r="M40" s="210"/>
      <c r="N40" s="249" t="s">
        <v>622</v>
      </c>
      <c r="O40" s="249" t="s">
        <v>632</v>
      </c>
      <c r="P40" s="236"/>
      <c r="Q40" s="249" t="s">
        <v>741</v>
      </c>
      <c r="R40" s="249" t="s">
        <v>632</v>
      </c>
      <c r="S40" s="220">
        <v>267759</v>
      </c>
      <c r="T40" s="249"/>
      <c r="U40" s="249"/>
      <c r="V40" s="220"/>
      <c r="W40" s="220"/>
      <c r="X40" s="220"/>
      <c r="Y40" s="220"/>
      <c r="Z40" s="240" t="s">
        <v>611</v>
      </c>
      <c r="AA40" s="242"/>
      <c r="AB40" s="242"/>
      <c r="AC40" s="213"/>
      <c r="AD40" s="213"/>
    </row>
    <row r="41" spans="1:30" ht="152.25" customHeight="1">
      <c r="A41" s="206">
        <v>12</v>
      </c>
      <c r="B41" s="208" t="s">
        <v>464</v>
      </c>
      <c r="C41" s="208" t="s">
        <v>607</v>
      </c>
      <c r="D41" s="208" t="s">
        <v>742</v>
      </c>
      <c r="E41" s="208" t="s">
        <v>697</v>
      </c>
      <c r="F41" s="208" t="s">
        <v>698</v>
      </c>
      <c r="G41" s="242"/>
      <c r="H41" s="210">
        <v>120000</v>
      </c>
      <c r="I41" s="242"/>
      <c r="J41" s="242"/>
      <c r="K41" s="212"/>
      <c r="L41" s="212"/>
      <c r="M41" s="210"/>
      <c r="N41" s="242"/>
      <c r="O41" s="242"/>
      <c r="P41" s="250"/>
      <c r="Q41" s="212"/>
      <c r="R41" s="212"/>
      <c r="S41" s="210"/>
      <c r="T41" s="212"/>
      <c r="U41" s="212"/>
      <c r="V41" s="210"/>
      <c r="W41" s="210"/>
      <c r="X41" s="210"/>
      <c r="Y41" s="210"/>
      <c r="Z41" s="240" t="s">
        <v>611</v>
      </c>
      <c r="AA41" s="242"/>
      <c r="AB41" s="242"/>
      <c r="AC41" s="213"/>
      <c r="AD41" s="213"/>
    </row>
    <row r="42" spans="1:30" ht="108.75" customHeight="1">
      <c r="A42" s="206">
        <v>13</v>
      </c>
      <c r="B42" s="208" t="s">
        <v>464</v>
      </c>
      <c r="C42" s="208" t="s">
        <v>607</v>
      </c>
      <c r="D42" s="208" t="s">
        <v>743</v>
      </c>
      <c r="E42" s="208"/>
      <c r="F42" s="208" t="s">
        <v>744</v>
      </c>
      <c r="G42" s="242"/>
      <c r="H42" s="210">
        <v>103000</v>
      </c>
      <c r="I42" s="242"/>
      <c r="J42" s="242"/>
      <c r="K42" s="212"/>
      <c r="L42" s="212"/>
      <c r="M42" s="210"/>
      <c r="N42" s="212"/>
      <c r="O42" s="212"/>
      <c r="P42" s="210"/>
      <c r="Q42" s="212" t="s">
        <v>720</v>
      </c>
      <c r="R42" s="212" t="s">
        <v>632</v>
      </c>
      <c r="S42" s="210"/>
      <c r="T42" s="212"/>
      <c r="U42" s="212"/>
      <c r="V42" s="210"/>
      <c r="W42" s="210"/>
      <c r="X42" s="210"/>
      <c r="Y42" s="210"/>
      <c r="Z42" s="240" t="s">
        <v>611</v>
      </c>
      <c r="AA42" s="242"/>
      <c r="AB42" s="242"/>
      <c r="AC42" s="213"/>
      <c r="AD42" s="213"/>
    </row>
    <row r="43" spans="1:30" ht="114" customHeight="1">
      <c r="A43" s="206">
        <v>14</v>
      </c>
      <c r="B43" s="208" t="s">
        <v>464</v>
      </c>
      <c r="C43" s="208" t="s">
        <v>607</v>
      </c>
      <c r="D43" s="208" t="s">
        <v>745</v>
      </c>
      <c r="E43" s="208" t="s">
        <v>746</v>
      </c>
      <c r="F43" s="208" t="s">
        <v>747</v>
      </c>
      <c r="G43" s="242"/>
      <c r="H43" s="210">
        <v>45000</v>
      </c>
      <c r="I43" s="242"/>
      <c r="J43" s="242"/>
      <c r="K43" s="212"/>
      <c r="L43" s="212"/>
      <c r="M43" s="210"/>
      <c r="N43" s="212"/>
      <c r="O43" s="212"/>
      <c r="P43" s="210"/>
      <c r="Q43" s="212" t="s">
        <v>720</v>
      </c>
      <c r="R43" s="212" t="s">
        <v>632</v>
      </c>
      <c r="S43" s="210"/>
      <c r="T43" s="212"/>
      <c r="U43" s="212"/>
      <c r="V43" s="210"/>
      <c r="W43" s="210"/>
      <c r="X43" s="210"/>
      <c r="Y43" s="210"/>
      <c r="Z43" s="240" t="s">
        <v>611</v>
      </c>
      <c r="AA43" s="242"/>
      <c r="AB43" s="242"/>
      <c r="AC43" s="213"/>
      <c r="AD43" s="213"/>
    </row>
    <row r="44" spans="1:30" ht="90" customHeight="1">
      <c r="A44" s="206">
        <v>15</v>
      </c>
      <c r="B44" s="218" t="s">
        <v>748</v>
      </c>
      <c r="C44" s="218" t="s">
        <v>749</v>
      </c>
      <c r="D44" s="208" t="s">
        <v>750</v>
      </c>
      <c r="E44" s="208" t="s">
        <v>751</v>
      </c>
      <c r="F44" s="219" t="s">
        <v>752</v>
      </c>
      <c r="G44" s="219"/>
      <c r="H44" s="210">
        <v>580000</v>
      </c>
      <c r="I44" s="242"/>
      <c r="J44" s="242"/>
      <c r="K44" s="212"/>
      <c r="L44" s="212"/>
      <c r="M44" s="210"/>
      <c r="N44" s="212"/>
      <c r="O44" s="212"/>
      <c r="P44" s="210"/>
      <c r="Q44" s="212" t="s">
        <v>731</v>
      </c>
      <c r="R44" s="212" t="s">
        <v>125</v>
      </c>
      <c r="S44" s="210"/>
      <c r="T44" s="212"/>
      <c r="U44" s="212"/>
      <c r="V44" s="210"/>
      <c r="W44" s="210"/>
      <c r="X44" s="210"/>
      <c r="Y44" s="210"/>
      <c r="Z44" s="240" t="s">
        <v>611</v>
      </c>
      <c r="AA44" s="242"/>
      <c r="AB44" s="242"/>
      <c r="AC44" s="213"/>
      <c r="AD44" s="213"/>
    </row>
    <row r="45" spans="1:30" ht="288" customHeight="1">
      <c r="A45" s="206">
        <v>16</v>
      </c>
      <c r="B45" s="208" t="s">
        <v>753</v>
      </c>
      <c r="C45" s="208" t="s">
        <v>754</v>
      </c>
      <c r="D45" s="208" t="s">
        <v>755</v>
      </c>
      <c r="E45" s="251" t="s">
        <v>756</v>
      </c>
      <c r="F45" s="208" t="s">
        <v>736</v>
      </c>
      <c r="G45" s="242"/>
      <c r="H45" s="210">
        <v>261000</v>
      </c>
      <c r="I45" s="242"/>
      <c r="J45" s="242"/>
      <c r="K45" s="212" t="s">
        <v>483</v>
      </c>
      <c r="L45" s="212" t="s">
        <v>556</v>
      </c>
      <c r="M45" s="210">
        <v>86000</v>
      </c>
      <c r="N45" s="212" t="s">
        <v>483</v>
      </c>
      <c r="O45" s="212" t="s">
        <v>556</v>
      </c>
      <c r="P45" s="210">
        <v>87000</v>
      </c>
      <c r="Q45" s="212" t="s">
        <v>483</v>
      </c>
      <c r="R45" s="212" t="s">
        <v>556</v>
      </c>
      <c r="S45" s="210">
        <v>88000</v>
      </c>
      <c r="T45" s="212"/>
      <c r="U45" s="212"/>
      <c r="V45" s="210"/>
      <c r="W45" s="210"/>
      <c r="X45" s="210"/>
      <c r="Y45" s="210"/>
      <c r="Z45" s="240" t="s">
        <v>611</v>
      </c>
      <c r="AA45" s="242"/>
      <c r="AB45" s="242"/>
      <c r="AC45" s="213"/>
      <c r="AD45" s="213"/>
    </row>
    <row r="46" spans="1:30" ht="123.75" customHeight="1">
      <c r="A46" s="206">
        <v>17</v>
      </c>
      <c r="B46" s="208" t="s">
        <v>753</v>
      </c>
      <c r="C46" s="208" t="s">
        <v>754</v>
      </c>
      <c r="D46" s="208" t="s">
        <v>757</v>
      </c>
      <c r="E46" s="208" t="s">
        <v>758</v>
      </c>
      <c r="F46" s="208" t="s">
        <v>736</v>
      </c>
      <c r="G46" s="242"/>
      <c r="H46" s="210">
        <v>93000</v>
      </c>
      <c r="I46" s="242"/>
      <c r="J46" s="242"/>
      <c r="K46" s="212" t="s">
        <v>483</v>
      </c>
      <c r="L46" s="212" t="s">
        <v>556</v>
      </c>
      <c r="M46" s="210">
        <v>30000</v>
      </c>
      <c r="N46" s="212" t="s">
        <v>483</v>
      </c>
      <c r="O46" s="212" t="s">
        <v>556</v>
      </c>
      <c r="P46" s="210">
        <v>31000</v>
      </c>
      <c r="Q46" s="212" t="s">
        <v>759</v>
      </c>
      <c r="R46" s="212" t="s">
        <v>132</v>
      </c>
      <c r="S46" s="210"/>
      <c r="T46" s="212"/>
      <c r="U46" s="212"/>
      <c r="V46" s="210"/>
      <c r="W46" s="210"/>
      <c r="X46" s="210"/>
      <c r="Y46" s="210"/>
      <c r="Z46" s="240" t="s">
        <v>611</v>
      </c>
      <c r="AA46" s="242"/>
      <c r="AB46" s="242"/>
      <c r="AC46" s="213"/>
      <c r="AD46" s="213"/>
    </row>
    <row r="47" spans="1:30" ht="90.75" customHeight="1">
      <c r="A47" s="206">
        <v>18</v>
      </c>
      <c r="B47" s="208" t="s">
        <v>753</v>
      </c>
      <c r="C47" s="208" t="s">
        <v>754</v>
      </c>
      <c r="D47" s="208" t="s">
        <v>760</v>
      </c>
      <c r="E47" s="208" t="s">
        <v>761</v>
      </c>
      <c r="F47" s="208" t="s">
        <v>736</v>
      </c>
      <c r="G47" s="252"/>
      <c r="H47" s="210">
        <v>60000</v>
      </c>
      <c r="I47" s="252"/>
      <c r="J47" s="252"/>
      <c r="K47" s="253" t="s">
        <v>483</v>
      </c>
      <c r="L47" s="253" t="s">
        <v>556</v>
      </c>
      <c r="M47" s="254">
        <v>20000</v>
      </c>
      <c r="N47" s="253" t="s">
        <v>483</v>
      </c>
      <c r="O47" s="253" t="s">
        <v>556</v>
      </c>
      <c r="P47" s="255">
        <v>20000</v>
      </c>
      <c r="Q47" s="253" t="s">
        <v>483</v>
      </c>
      <c r="R47" s="253" t="s">
        <v>556</v>
      </c>
      <c r="S47" s="254"/>
      <c r="T47" s="253"/>
      <c r="U47" s="253"/>
      <c r="V47" s="254"/>
      <c r="W47" s="254"/>
      <c r="X47" s="254"/>
      <c r="Y47" s="254"/>
      <c r="Z47" s="240" t="s">
        <v>611</v>
      </c>
      <c r="AA47" s="242"/>
      <c r="AB47" s="242"/>
      <c r="AC47" s="213"/>
      <c r="AD47" s="213"/>
    </row>
    <row r="48" spans="1:30" ht="135" customHeight="1">
      <c r="A48" s="206"/>
      <c r="B48" s="208" t="s">
        <v>753</v>
      </c>
      <c r="C48" s="208" t="s">
        <v>754</v>
      </c>
      <c r="D48" s="208" t="s">
        <v>762</v>
      </c>
      <c r="E48" s="251" t="s">
        <v>763</v>
      </c>
      <c r="F48" s="208" t="s">
        <v>736</v>
      </c>
      <c r="G48" s="242"/>
      <c r="H48" s="210"/>
      <c r="I48" s="242"/>
      <c r="J48" s="242"/>
      <c r="K48" s="212"/>
      <c r="L48" s="212"/>
      <c r="M48" s="210"/>
      <c r="N48" s="212"/>
      <c r="O48" s="212"/>
      <c r="P48" s="210"/>
      <c r="Q48" s="212"/>
      <c r="R48" s="212"/>
      <c r="S48" s="210"/>
      <c r="T48" s="212"/>
      <c r="U48" s="212"/>
      <c r="V48" s="210"/>
      <c r="W48" s="210"/>
      <c r="X48" s="210"/>
      <c r="Y48" s="210"/>
      <c r="Z48" s="240" t="s">
        <v>611</v>
      </c>
      <c r="AA48" s="242"/>
      <c r="AB48" s="242"/>
      <c r="AC48" s="213"/>
      <c r="AD48" s="213"/>
    </row>
    <row r="49" spans="1:30" ht="80.25" customHeight="1">
      <c r="A49" s="206"/>
      <c r="B49" s="208"/>
      <c r="C49" s="208"/>
      <c r="D49" s="208" t="s">
        <v>764</v>
      </c>
      <c r="E49" s="208" t="s">
        <v>765</v>
      </c>
      <c r="F49" s="208" t="s">
        <v>736</v>
      </c>
      <c r="G49" s="242"/>
      <c r="H49" s="210"/>
      <c r="I49" s="242"/>
      <c r="J49" s="242"/>
      <c r="K49" s="212"/>
      <c r="L49" s="212"/>
      <c r="M49" s="210"/>
      <c r="N49" s="212"/>
      <c r="O49" s="212"/>
      <c r="P49" s="210"/>
      <c r="Q49" s="212"/>
      <c r="R49" s="212"/>
      <c r="S49" s="210"/>
      <c r="T49" s="212"/>
      <c r="U49" s="212"/>
      <c r="V49" s="210"/>
      <c r="W49" s="210"/>
      <c r="X49" s="210"/>
      <c r="Y49" s="210"/>
      <c r="Z49" s="240" t="s">
        <v>611</v>
      </c>
      <c r="AA49" s="242"/>
      <c r="AB49" s="242"/>
      <c r="AC49" s="213"/>
      <c r="AD49" s="213"/>
    </row>
    <row r="50" spans="1:30" ht="79.5" customHeight="1">
      <c r="A50" s="206"/>
      <c r="B50" s="208" t="s">
        <v>766</v>
      </c>
      <c r="C50" s="208"/>
      <c r="D50" s="208" t="s">
        <v>767</v>
      </c>
      <c r="E50" s="208" t="s">
        <v>768</v>
      </c>
      <c r="F50" s="208" t="s">
        <v>769</v>
      </c>
      <c r="G50" s="242"/>
      <c r="H50" s="210"/>
      <c r="I50" s="242"/>
      <c r="J50" s="242"/>
      <c r="K50" s="212"/>
      <c r="L50" s="212"/>
      <c r="M50" s="210"/>
      <c r="N50" s="212"/>
      <c r="O50" s="212"/>
      <c r="P50" s="210"/>
      <c r="Q50" s="212"/>
      <c r="R50" s="212"/>
      <c r="S50" s="210"/>
      <c r="T50" s="212"/>
      <c r="U50" s="212"/>
      <c r="V50" s="210"/>
      <c r="W50" s="210"/>
      <c r="X50" s="210"/>
      <c r="Y50" s="210"/>
      <c r="Z50" s="240" t="s">
        <v>611</v>
      </c>
      <c r="AA50" s="242"/>
      <c r="AB50" s="242"/>
      <c r="AC50" s="213"/>
      <c r="AD50" s="213"/>
    </row>
    <row r="51" spans="1:30" ht="84" customHeight="1">
      <c r="A51" s="206"/>
      <c r="B51" s="208" t="s">
        <v>766</v>
      </c>
      <c r="C51" s="208" t="s">
        <v>770</v>
      </c>
      <c r="D51" s="208" t="s">
        <v>771</v>
      </c>
      <c r="E51" s="208" t="s">
        <v>772</v>
      </c>
      <c r="F51" s="208" t="s">
        <v>773</v>
      </c>
      <c r="G51" s="242"/>
      <c r="H51" s="210"/>
      <c r="I51" s="242"/>
      <c r="J51" s="242"/>
      <c r="K51" s="212"/>
      <c r="L51" s="212"/>
      <c r="M51" s="210"/>
      <c r="N51" s="212"/>
      <c r="O51" s="212"/>
      <c r="P51" s="210"/>
      <c r="Q51" s="212"/>
      <c r="R51" s="212"/>
      <c r="S51" s="210"/>
      <c r="T51" s="212"/>
      <c r="U51" s="212"/>
      <c r="V51" s="210"/>
      <c r="W51" s="210"/>
      <c r="X51" s="210"/>
      <c r="Y51" s="210"/>
      <c r="Z51" s="240" t="s">
        <v>611</v>
      </c>
      <c r="AA51" s="242"/>
      <c r="AB51" s="242"/>
      <c r="AC51" s="213"/>
      <c r="AD51" s="213"/>
    </row>
    <row r="52" spans="1:30" ht="126">
      <c r="A52" s="206"/>
      <c r="B52" s="208" t="s">
        <v>774</v>
      </c>
      <c r="C52" s="219" t="s">
        <v>553</v>
      </c>
      <c r="D52" s="208" t="s">
        <v>775</v>
      </c>
      <c r="E52" s="208" t="s">
        <v>776</v>
      </c>
      <c r="F52" s="208" t="s">
        <v>773</v>
      </c>
      <c r="G52" s="242"/>
      <c r="H52" s="210"/>
      <c r="I52" s="242"/>
      <c r="J52" s="242"/>
      <c r="K52" s="212"/>
      <c r="L52" s="212"/>
      <c r="M52" s="210"/>
      <c r="N52" s="212"/>
      <c r="O52" s="212"/>
      <c r="P52" s="210"/>
      <c r="Q52" s="212"/>
      <c r="R52" s="212"/>
      <c r="S52" s="210"/>
      <c r="T52" s="212"/>
      <c r="U52" s="212"/>
      <c r="V52" s="210"/>
      <c r="W52" s="210"/>
      <c r="X52" s="210"/>
      <c r="Y52" s="210"/>
      <c r="Z52" s="240" t="s">
        <v>611</v>
      </c>
      <c r="AA52" s="242"/>
      <c r="AB52" s="242"/>
      <c r="AC52" s="213"/>
      <c r="AD52" s="213"/>
    </row>
    <row r="53" spans="1:30" ht="116.25" customHeight="1">
      <c r="A53" s="206">
        <v>19</v>
      </c>
      <c r="B53" s="208" t="s">
        <v>774</v>
      </c>
      <c r="C53" s="208"/>
      <c r="D53" s="208" t="s">
        <v>777</v>
      </c>
      <c r="E53" s="208" t="s">
        <v>778</v>
      </c>
      <c r="F53" s="208" t="s">
        <v>773</v>
      </c>
      <c r="G53" s="242"/>
      <c r="H53" s="210">
        <v>242000</v>
      </c>
      <c r="I53" s="242"/>
      <c r="J53" s="242"/>
      <c r="K53" s="212" t="s">
        <v>131</v>
      </c>
      <c r="L53" s="212" t="s">
        <v>779</v>
      </c>
      <c r="M53" s="210">
        <v>77000</v>
      </c>
      <c r="N53" s="239"/>
      <c r="O53" s="239"/>
      <c r="P53" s="210">
        <v>80000</v>
      </c>
      <c r="Q53" s="212"/>
      <c r="R53" s="212" t="s">
        <v>132</v>
      </c>
      <c r="S53" s="210"/>
      <c r="T53" s="212"/>
      <c r="U53" s="212"/>
      <c r="V53" s="210"/>
      <c r="W53" s="210"/>
      <c r="X53" s="210"/>
      <c r="Y53" s="210"/>
      <c r="Z53" s="240" t="s">
        <v>611</v>
      </c>
      <c r="AA53" s="242"/>
      <c r="AB53" s="256"/>
      <c r="AC53" s="213"/>
      <c r="AD53" s="213"/>
    </row>
    <row r="54" spans="1:30" ht="19.5">
      <c r="A54" s="206">
        <v>20</v>
      </c>
      <c r="B54" s="1478" t="s">
        <v>98</v>
      </c>
      <c r="C54" s="1478"/>
      <c r="D54" s="1478"/>
      <c r="E54" s="1478"/>
      <c r="F54" s="1478"/>
      <c r="G54" s="256"/>
      <c r="H54" s="232">
        <f>SUM(H29:H53)</f>
        <v>3332870</v>
      </c>
      <c r="I54" s="232"/>
      <c r="J54" s="232"/>
      <c r="K54" s="232"/>
      <c r="L54" s="232"/>
      <c r="M54" s="232">
        <f>SUM(M29:M53)</f>
        <v>832466</v>
      </c>
      <c r="N54" s="232"/>
      <c r="O54" s="232"/>
      <c r="P54" s="257">
        <f>SUM(P29:P53)</f>
        <v>655000</v>
      </c>
      <c r="Q54" s="232"/>
      <c r="R54" s="256"/>
      <c r="S54" s="232">
        <f>SUM(S29:S53)</f>
        <v>355759</v>
      </c>
      <c r="T54" s="232"/>
      <c r="U54" s="256"/>
      <c r="V54" s="232"/>
      <c r="W54" s="232"/>
      <c r="X54" s="232"/>
      <c r="Y54" s="232"/>
      <c r="Z54" s="256"/>
      <c r="AA54" s="256"/>
      <c r="AB54" s="1309"/>
      <c r="AC54" s="213"/>
      <c r="AD54" s="213"/>
    </row>
    <row r="55" spans="1:30" ht="62.25" customHeight="1">
      <c r="A55" s="206"/>
      <c r="B55" s="1480" t="s">
        <v>780</v>
      </c>
      <c r="C55" s="1481"/>
      <c r="D55" s="1481"/>
      <c r="E55" s="1481"/>
      <c r="F55" s="1481"/>
      <c r="G55" s="1481"/>
      <c r="H55" s="1481"/>
      <c r="I55" s="1481"/>
      <c r="J55" s="1481"/>
      <c r="K55" s="1481"/>
      <c r="L55" s="1481"/>
      <c r="M55" s="1481"/>
      <c r="N55" s="1481"/>
      <c r="O55" s="1481"/>
      <c r="P55" s="1481"/>
      <c r="Q55" s="1481"/>
      <c r="R55" s="1481"/>
      <c r="S55" s="1481"/>
      <c r="T55" s="1481"/>
      <c r="U55" s="1481"/>
      <c r="V55" s="1481"/>
      <c r="W55" s="1481"/>
      <c r="X55" s="1481"/>
      <c r="Y55" s="1481"/>
      <c r="Z55" s="1481"/>
      <c r="AA55" s="1481"/>
      <c r="AB55" s="1482"/>
      <c r="AC55" s="213"/>
      <c r="AD55" s="213"/>
    </row>
    <row r="56" spans="1:30" ht="249.75" customHeight="1">
      <c r="A56" s="206"/>
      <c r="B56" s="208" t="s">
        <v>464</v>
      </c>
      <c r="C56" s="208" t="s">
        <v>607</v>
      </c>
      <c r="D56" s="208" t="s">
        <v>676</v>
      </c>
      <c r="E56" s="218" t="s">
        <v>781</v>
      </c>
      <c r="F56" s="223" t="s">
        <v>610</v>
      </c>
      <c r="G56" s="216">
        <v>8320000</v>
      </c>
      <c r="H56" s="216"/>
      <c r="I56" s="210"/>
      <c r="J56" s="216"/>
      <c r="K56" s="212"/>
      <c r="L56" s="212"/>
      <c r="M56" s="210"/>
      <c r="N56" s="212"/>
      <c r="O56" s="212"/>
      <c r="P56" s="210"/>
      <c r="Q56" s="212"/>
      <c r="R56" s="212"/>
      <c r="S56" s="216"/>
      <c r="T56" s="212" t="s">
        <v>678</v>
      </c>
      <c r="U56" s="212" t="s">
        <v>679</v>
      </c>
      <c r="V56" s="216">
        <v>1663985</v>
      </c>
      <c r="W56" s="216"/>
      <c r="X56" s="216"/>
      <c r="Y56" s="216"/>
      <c r="Z56" s="214" t="s">
        <v>611</v>
      </c>
      <c r="AA56" s="216"/>
      <c r="AB56" s="215"/>
      <c r="AC56" s="213"/>
      <c r="AD56" s="213"/>
    </row>
    <row r="57" spans="1:30" ht="126">
      <c r="A57" s="206">
        <v>1</v>
      </c>
      <c r="B57" s="218" t="s">
        <v>782</v>
      </c>
      <c r="C57" s="218" t="s">
        <v>783</v>
      </c>
      <c r="D57" s="218" t="s">
        <v>784</v>
      </c>
      <c r="E57" s="218" t="s">
        <v>785</v>
      </c>
      <c r="F57" s="241" t="s">
        <v>786</v>
      </c>
      <c r="G57" s="210">
        <v>689000</v>
      </c>
      <c r="H57" s="216">
        <f>G57*0.05</f>
        <v>34450</v>
      </c>
      <c r="I57" s="216"/>
      <c r="J57" s="216"/>
      <c r="K57" s="212"/>
      <c r="L57" s="212"/>
      <c r="M57" s="210"/>
      <c r="N57" s="212"/>
      <c r="O57" s="212"/>
      <c r="P57" s="210"/>
      <c r="Q57" s="212" t="s">
        <v>787</v>
      </c>
      <c r="R57" s="212" t="s">
        <v>632</v>
      </c>
      <c r="S57" s="210">
        <v>689000</v>
      </c>
      <c r="T57" s="212"/>
      <c r="U57" s="212"/>
      <c r="V57" s="210"/>
      <c r="W57" s="210"/>
      <c r="X57" s="210"/>
      <c r="Y57" s="210"/>
      <c r="Z57" s="214" t="s">
        <v>611</v>
      </c>
      <c r="AA57" s="211"/>
      <c r="AB57" s="215"/>
      <c r="AC57" s="213"/>
      <c r="AD57" s="213"/>
    </row>
    <row r="58" spans="1:30" ht="126">
      <c r="A58" s="206">
        <v>2</v>
      </c>
      <c r="B58" s="208" t="s">
        <v>464</v>
      </c>
      <c r="C58" s="208" t="s">
        <v>607</v>
      </c>
      <c r="D58" s="218" t="s">
        <v>788</v>
      </c>
      <c r="E58" s="218" t="s">
        <v>789</v>
      </c>
      <c r="F58" s="208"/>
      <c r="G58" s="210">
        <v>3631250</v>
      </c>
      <c r="H58" s="216">
        <f>G58*0.05</f>
        <v>181562.5</v>
      </c>
      <c r="I58" s="216"/>
      <c r="J58" s="216"/>
      <c r="K58" s="212"/>
      <c r="L58" s="212"/>
      <c r="M58" s="210"/>
      <c r="N58" s="212"/>
      <c r="O58" s="212"/>
      <c r="P58" s="210"/>
      <c r="Q58" s="212" t="s">
        <v>790</v>
      </c>
      <c r="R58" s="212" t="s">
        <v>632</v>
      </c>
      <c r="S58" s="210">
        <v>2131250</v>
      </c>
      <c r="T58" s="212"/>
      <c r="U58" s="212"/>
      <c r="V58" s="210"/>
      <c r="W58" s="210"/>
      <c r="X58" s="210"/>
      <c r="Y58" s="210"/>
      <c r="Z58" s="214" t="s">
        <v>611</v>
      </c>
      <c r="AA58" s="211"/>
      <c r="AB58" s="215"/>
      <c r="AC58" s="213"/>
      <c r="AD58" s="213"/>
    </row>
    <row r="59" spans="1:30" ht="105.75">
      <c r="A59" s="206">
        <v>2</v>
      </c>
      <c r="B59" s="218" t="s">
        <v>623</v>
      </c>
      <c r="C59" s="219" t="s">
        <v>637</v>
      </c>
      <c r="D59" s="218" t="s">
        <v>791</v>
      </c>
      <c r="E59" s="218"/>
      <c r="F59" s="208"/>
      <c r="G59" s="210">
        <v>5000000</v>
      </c>
      <c r="H59" s="216">
        <f>G59*0.05</f>
        <v>250000</v>
      </c>
      <c r="I59" s="216"/>
      <c r="J59" s="216"/>
      <c r="K59" s="212"/>
      <c r="L59" s="212"/>
      <c r="M59" s="210"/>
      <c r="N59" s="212"/>
      <c r="O59" s="212"/>
      <c r="P59" s="210"/>
      <c r="Q59" s="212" t="s">
        <v>790</v>
      </c>
      <c r="R59" s="212" t="s">
        <v>632</v>
      </c>
      <c r="S59" s="210">
        <v>2131250</v>
      </c>
      <c r="T59" s="212"/>
      <c r="U59" s="212"/>
      <c r="V59" s="210"/>
      <c r="W59" s="210"/>
      <c r="X59" s="210"/>
      <c r="Y59" s="210"/>
      <c r="Z59" s="214" t="s">
        <v>611</v>
      </c>
      <c r="AA59" s="211" t="s">
        <v>792</v>
      </c>
      <c r="AB59" s="215"/>
      <c r="AC59" s="213"/>
      <c r="AD59" s="213"/>
    </row>
    <row r="60" spans="1:30" ht="208.5" customHeight="1">
      <c r="A60" s="206"/>
      <c r="B60" s="218" t="s">
        <v>623</v>
      </c>
      <c r="C60" s="219" t="s">
        <v>553</v>
      </c>
      <c r="D60" s="221" t="s">
        <v>793</v>
      </c>
      <c r="E60" s="218" t="s">
        <v>794</v>
      </c>
      <c r="F60" s="223" t="s">
        <v>795</v>
      </c>
      <c r="G60" s="258">
        <v>769500</v>
      </c>
      <c r="H60" s="259">
        <v>40500</v>
      </c>
      <c r="I60" s="210"/>
      <c r="J60" s="216"/>
      <c r="K60" s="212"/>
      <c r="L60" s="212"/>
      <c r="M60" s="210"/>
      <c r="N60" s="212"/>
      <c r="O60" s="212"/>
      <c r="P60" s="210"/>
      <c r="Q60" s="212"/>
      <c r="R60" s="212"/>
      <c r="S60" s="220"/>
      <c r="T60" s="212"/>
      <c r="U60" s="212"/>
      <c r="V60" s="220"/>
      <c r="W60" s="216" t="s">
        <v>680</v>
      </c>
      <c r="X60" s="216" t="s">
        <v>681</v>
      </c>
      <c r="Y60" s="220">
        <v>81000</v>
      </c>
      <c r="Z60" s="214" t="s">
        <v>611</v>
      </c>
      <c r="AA60" s="216" t="s">
        <v>796</v>
      </c>
      <c r="AB60" s="228"/>
      <c r="AC60" s="213"/>
      <c r="AD60" s="213"/>
    </row>
    <row r="61" spans="1:30" ht="185.25" customHeight="1">
      <c r="A61" s="206"/>
      <c r="B61" s="260" t="s">
        <v>623</v>
      </c>
      <c r="C61" s="261" t="s">
        <v>553</v>
      </c>
      <c r="D61" s="262" t="s">
        <v>797</v>
      </c>
      <c r="E61" s="260" t="s">
        <v>798</v>
      </c>
      <c r="F61" s="223"/>
      <c r="G61" s="258">
        <v>769500</v>
      </c>
      <c r="H61" s="259">
        <v>40500</v>
      </c>
      <c r="I61" s="263"/>
      <c r="J61" s="259"/>
      <c r="K61" s="264"/>
      <c r="L61" s="264"/>
      <c r="M61" s="263"/>
      <c r="N61" s="264"/>
      <c r="O61" s="264"/>
      <c r="P61" s="263"/>
      <c r="Q61" s="264"/>
      <c r="R61" s="264"/>
      <c r="S61" s="258"/>
      <c r="T61" s="264"/>
      <c r="U61" s="264"/>
      <c r="V61" s="258"/>
      <c r="W61" s="259" t="s">
        <v>680</v>
      </c>
      <c r="X61" s="259" t="s">
        <v>681</v>
      </c>
      <c r="Y61" s="258">
        <v>810000</v>
      </c>
      <c r="Z61" s="265" t="s">
        <v>611</v>
      </c>
      <c r="AA61" s="216" t="s">
        <v>796</v>
      </c>
      <c r="AB61" s="228"/>
      <c r="AC61" s="213"/>
      <c r="AD61" s="213"/>
    </row>
    <row r="62" spans="1:30" s="273" customFormat="1" ht="55.5" customHeight="1">
      <c r="A62" s="266"/>
      <c r="B62" s="1483" t="s">
        <v>568</v>
      </c>
      <c r="C62" s="1484"/>
      <c r="D62" s="1484"/>
      <c r="E62" s="1484"/>
      <c r="F62" s="1484"/>
      <c r="G62" s="1484"/>
      <c r="H62" s="1484"/>
      <c r="I62" s="1485"/>
      <c r="J62" s="267"/>
      <c r="K62" s="268"/>
      <c r="L62" s="268"/>
      <c r="M62" s="269"/>
      <c r="N62" s="268"/>
      <c r="O62" s="268"/>
      <c r="P62" s="269"/>
      <c r="Q62" s="268"/>
      <c r="R62" s="268"/>
      <c r="S62" s="270"/>
      <c r="T62" s="268"/>
      <c r="U62" s="268"/>
      <c r="V62" s="270"/>
      <c r="W62" s="267"/>
      <c r="X62" s="267"/>
      <c r="Y62" s="270">
        <v>80746</v>
      </c>
      <c r="Z62" s="271"/>
      <c r="AA62" s="267"/>
      <c r="AB62" s="272"/>
    </row>
    <row r="63" spans="1:30" ht="157.5" customHeight="1">
      <c r="A63" s="274"/>
      <c r="B63" s="260" t="s">
        <v>464</v>
      </c>
      <c r="C63" s="261" t="s">
        <v>799</v>
      </c>
      <c r="D63" s="262" t="s">
        <v>800</v>
      </c>
      <c r="E63" s="260"/>
      <c r="F63" s="223"/>
      <c r="G63" s="258">
        <v>72884</v>
      </c>
      <c r="H63" s="259">
        <v>77245</v>
      </c>
      <c r="I63" s="263"/>
      <c r="J63" s="259"/>
      <c r="K63" s="264"/>
      <c r="L63" s="264"/>
      <c r="M63" s="263"/>
      <c r="N63" s="264"/>
      <c r="O63" s="264"/>
      <c r="P63" s="263"/>
      <c r="Q63" s="264"/>
      <c r="R63" s="264"/>
      <c r="S63" s="258"/>
      <c r="T63" s="264"/>
      <c r="U63" s="264"/>
      <c r="V63" s="258"/>
      <c r="W63" s="259"/>
      <c r="X63" s="259"/>
      <c r="Y63" s="258">
        <f>H63+G63</f>
        <v>150129</v>
      </c>
      <c r="Z63" s="265" t="s">
        <v>801</v>
      </c>
      <c r="AA63" s="259" t="s">
        <v>802</v>
      </c>
      <c r="AB63" s="275"/>
      <c r="AC63" s="213"/>
      <c r="AD63" s="213"/>
    </row>
    <row r="64" spans="1:30" ht="87" customHeight="1">
      <c r="A64" s="274"/>
      <c r="B64" s="260" t="s">
        <v>464</v>
      </c>
      <c r="C64" s="261" t="s">
        <v>799</v>
      </c>
      <c r="D64" s="262" t="s">
        <v>803</v>
      </c>
      <c r="E64" s="260"/>
      <c r="F64" s="223"/>
      <c r="G64" s="258">
        <v>97166</v>
      </c>
      <c r="H64" s="259">
        <v>102708</v>
      </c>
      <c r="I64" s="263"/>
      <c r="J64" s="259"/>
      <c r="K64" s="264"/>
      <c r="L64" s="264"/>
      <c r="M64" s="263"/>
      <c r="N64" s="264"/>
      <c r="O64" s="264"/>
      <c r="P64" s="263"/>
      <c r="Q64" s="264"/>
      <c r="R64" s="264"/>
      <c r="S64" s="258"/>
      <c r="T64" s="264"/>
      <c r="U64" s="264"/>
      <c r="V64" s="258"/>
      <c r="W64" s="259"/>
      <c r="X64" s="259"/>
      <c r="Y64" s="258">
        <f>H64+G64</f>
        <v>199874</v>
      </c>
      <c r="Z64" s="265" t="s">
        <v>801</v>
      </c>
      <c r="AA64" s="259" t="s">
        <v>802</v>
      </c>
      <c r="AB64" s="275"/>
      <c r="AC64" s="213"/>
      <c r="AD64" s="213"/>
    </row>
    <row r="65" spans="1:30" ht="93" customHeight="1">
      <c r="A65" s="274"/>
      <c r="B65" s="260" t="s">
        <v>464</v>
      </c>
      <c r="D65" s="262" t="s">
        <v>804</v>
      </c>
      <c r="E65" s="260"/>
      <c r="F65" s="223"/>
      <c r="G65" s="258">
        <v>435257</v>
      </c>
      <c r="H65" s="259"/>
      <c r="I65" s="263"/>
      <c r="J65" s="259"/>
      <c r="K65" s="264"/>
      <c r="L65" s="264"/>
      <c r="M65" s="263"/>
      <c r="N65" s="264"/>
      <c r="O65" s="264"/>
      <c r="P65" s="263"/>
      <c r="Q65" s="264"/>
      <c r="R65" s="264"/>
      <c r="S65" s="258"/>
      <c r="T65" s="264"/>
      <c r="U65" s="264"/>
      <c r="V65" s="258"/>
      <c r="W65" s="259"/>
      <c r="X65" s="259"/>
      <c r="Y65" s="258">
        <v>435257</v>
      </c>
      <c r="Z65" s="265" t="s">
        <v>801</v>
      </c>
      <c r="AA65" s="259" t="s">
        <v>805</v>
      </c>
      <c r="AB65" s="275"/>
      <c r="AC65" s="213"/>
      <c r="AD65" s="213"/>
    </row>
    <row r="66" spans="1:30" ht="99.75" customHeight="1">
      <c r="A66" s="274"/>
      <c r="B66" s="260" t="s">
        <v>464</v>
      </c>
      <c r="C66" s="261" t="s">
        <v>806</v>
      </c>
      <c r="D66" s="262" t="s">
        <v>807</v>
      </c>
      <c r="E66" s="260"/>
      <c r="F66" s="223"/>
      <c r="G66" s="258">
        <v>1365377</v>
      </c>
      <c r="H66" s="259"/>
      <c r="I66" s="263"/>
      <c r="J66" s="259"/>
      <c r="K66" s="264"/>
      <c r="L66" s="264"/>
      <c r="M66" s="263"/>
      <c r="N66" s="264"/>
      <c r="O66" s="264"/>
      <c r="P66" s="263"/>
      <c r="Q66" s="264"/>
      <c r="R66" s="264"/>
      <c r="S66" s="258"/>
      <c r="T66" s="264"/>
      <c r="U66" s="264"/>
      <c r="V66" s="258"/>
      <c r="W66" s="259"/>
      <c r="X66" s="259"/>
      <c r="Y66" s="258">
        <v>1365377</v>
      </c>
      <c r="Z66" s="265" t="s">
        <v>801</v>
      </c>
      <c r="AA66" s="259"/>
      <c r="AB66" s="275"/>
      <c r="AC66" s="213"/>
      <c r="AD66" s="213"/>
    </row>
    <row r="67" spans="1:30" s="273" customFormat="1" ht="62.25" customHeight="1">
      <c r="A67" s="266"/>
      <c r="B67" s="1483" t="s">
        <v>576</v>
      </c>
      <c r="C67" s="1486"/>
      <c r="D67" s="1486"/>
      <c r="E67" s="1486"/>
      <c r="F67" s="1486"/>
      <c r="G67" s="1486"/>
      <c r="H67" s="1486"/>
      <c r="I67" s="1486"/>
      <c r="J67" s="1486"/>
      <c r="K67" s="1486"/>
      <c r="L67" s="1486"/>
      <c r="M67" s="1486"/>
      <c r="N67" s="1486"/>
      <c r="O67" s="1486"/>
      <c r="P67" s="1486"/>
      <c r="Q67" s="1486"/>
      <c r="R67" s="1486"/>
      <c r="S67" s="1487"/>
      <c r="T67" s="268"/>
      <c r="U67" s="268"/>
      <c r="V67" s="270"/>
      <c r="W67" s="267"/>
      <c r="X67" s="267"/>
      <c r="Y67" s="270"/>
      <c r="Z67" s="271"/>
      <c r="AA67" s="267"/>
      <c r="AB67" s="272"/>
    </row>
    <row r="68" spans="1:30" ht="62.25" customHeight="1">
      <c r="A68" s="274"/>
      <c r="B68" s="276"/>
      <c r="C68" s="277"/>
      <c r="D68" s="277"/>
      <c r="E68" s="277"/>
      <c r="F68" s="277"/>
      <c r="G68" s="277"/>
      <c r="H68" s="277"/>
      <c r="I68" s="277"/>
      <c r="J68" s="277"/>
      <c r="K68" s="277"/>
      <c r="L68" s="277"/>
      <c r="M68" s="277"/>
      <c r="N68" s="277"/>
      <c r="O68" s="277"/>
      <c r="P68" s="277"/>
      <c r="Q68" s="277"/>
      <c r="R68" s="277"/>
      <c r="S68" s="277"/>
      <c r="T68" s="212"/>
      <c r="U68" s="212"/>
      <c r="V68" s="220"/>
      <c r="W68" s="216"/>
      <c r="X68" s="216"/>
      <c r="Y68" s="220"/>
      <c r="Z68" s="214"/>
      <c r="AA68" s="216"/>
      <c r="AB68" s="275"/>
      <c r="AC68" s="213"/>
      <c r="AD68" s="213"/>
    </row>
    <row r="69" spans="1:30" ht="62.25" customHeight="1">
      <c r="A69" s="274"/>
      <c r="B69" s="276" t="s">
        <v>192</v>
      </c>
      <c r="C69" s="277" t="s">
        <v>808</v>
      </c>
      <c r="D69" s="277" t="s">
        <v>809</v>
      </c>
      <c r="E69" s="277" t="s">
        <v>810</v>
      </c>
      <c r="F69" s="277"/>
      <c r="G69" s="278">
        <v>109045</v>
      </c>
      <c r="H69" s="277"/>
      <c r="I69" s="277"/>
      <c r="J69" s="277"/>
      <c r="K69" s="277"/>
      <c r="L69" s="277"/>
      <c r="M69" s="277"/>
      <c r="N69" s="277"/>
      <c r="O69" s="277"/>
      <c r="P69" s="277"/>
      <c r="Q69" s="277"/>
      <c r="R69" s="277"/>
      <c r="S69" s="277"/>
      <c r="T69" s="212"/>
      <c r="U69" s="212"/>
      <c r="V69" s="220"/>
      <c r="W69" s="216"/>
      <c r="X69" s="216"/>
      <c r="Y69" s="220">
        <v>100000</v>
      </c>
      <c r="Z69" s="214" t="s">
        <v>801</v>
      </c>
      <c r="AA69" s="216" t="s">
        <v>811</v>
      </c>
      <c r="AB69" s="275"/>
      <c r="AC69" s="213"/>
      <c r="AD69" s="213"/>
    </row>
    <row r="70" spans="1:30" ht="62.25" customHeight="1">
      <c r="A70" s="274"/>
      <c r="B70" s="276" t="s">
        <v>192</v>
      </c>
      <c r="C70" s="277" t="s">
        <v>808</v>
      </c>
      <c r="D70" s="277" t="s">
        <v>812</v>
      </c>
      <c r="E70" s="277" t="s">
        <v>810</v>
      </c>
      <c r="F70" s="277"/>
      <c r="G70" s="278">
        <v>102400</v>
      </c>
      <c r="H70" s="277"/>
      <c r="I70" s="277"/>
      <c r="J70" s="277"/>
      <c r="K70" s="277"/>
      <c r="L70" s="277"/>
      <c r="M70" s="277"/>
      <c r="N70" s="277"/>
      <c r="O70" s="277"/>
      <c r="P70" s="277"/>
      <c r="Q70" s="277"/>
      <c r="R70" s="277"/>
      <c r="S70" s="277"/>
      <c r="T70" s="212"/>
      <c r="U70" s="212"/>
      <c r="V70" s="220"/>
      <c r="W70" s="216"/>
      <c r="X70" s="216"/>
      <c r="Y70" s="220">
        <v>100000</v>
      </c>
      <c r="Z70" s="214" t="s">
        <v>801</v>
      </c>
      <c r="AA70" s="216" t="s">
        <v>811</v>
      </c>
      <c r="AB70" s="275"/>
      <c r="AC70" s="213"/>
      <c r="AD70" s="213"/>
    </row>
    <row r="71" spans="1:30" ht="62.25" customHeight="1">
      <c r="A71" s="274"/>
      <c r="B71" s="276" t="s">
        <v>192</v>
      </c>
      <c r="C71" s="277" t="s">
        <v>808</v>
      </c>
      <c r="D71" s="277" t="s">
        <v>813</v>
      </c>
      <c r="E71" s="277" t="s">
        <v>810</v>
      </c>
      <c r="F71" s="277"/>
      <c r="G71" s="278">
        <v>110565</v>
      </c>
      <c r="H71" s="277"/>
      <c r="I71" s="277"/>
      <c r="J71" s="277"/>
      <c r="K71" s="277"/>
      <c r="L71" s="277"/>
      <c r="M71" s="277"/>
      <c r="N71" s="277"/>
      <c r="O71" s="277"/>
      <c r="P71" s="277"/>
      <c r="Q71" s="277"/>
      <c r="R71" s="277"/>
      <c r="S71" s="277"/>
      <c r="T71" s="212"/>
      <c r="U71" s="212"/>
      <c r="V71" s="220"/>
      <c r="W71" s="216"/>
      <c r="X71" s="216"/>
      <c r="Y71" s="220">
        <v>100000</v>
      </c>
      <c r="Z71" s="214" t="s">
        <v>801</v>
      </c>
      <c r="AA71" s="216" t="s">
        <v>811</v>
      </c>
      <c r="AB71" s="275"/>
      <c r="AC71" s="213"/>
      <c r="AD71" s="213"/>
    </row>
    <row r="72" spans="1:30" ht="133.5" customHeight="1">
      <c r="A72" s="274"/>
      <c r="B72" s="260" t="s">
        <v>192</v>
      </c>
      <c r="C72" s="261" t="s">
        <v>814</v>
      </c>
      <c r="D72" s="262" t="s">
        <v>815</v>
      </c>
      <c r="E72" s="260" t="s">
        <v>578</v>
      </c>
      <c r="F72" s="223"/>
      <c r="G72" s="279">
        <v>16343</v>
      </c>
      <c r="H72" s="259"/>
      <c r="I72" s="263"/>
      <c r="J72" s="259"/>
      <c r="K72" s="264"/>
      <c r="L72" s="264"/>
      <c r="M72" s="263"/>
      <c r="N72" s="264"/>
      <c r="O72" s="264"/>
      <c r="P72" s="263"/>
      <c r="Q72" s="264"/>
      <c r="R72" s="264"/>
      <c r="S72" s="258"/>
      <c r="T72" s="264"/>
      <c r="U72" s="264"/>
      <c r="V72" s="258"/>
      <c r="W72" s="259"/>
      <c r="X72" s="259"/>
      <c r="Y72" s="258">
        <v>15423</v>
      </c>
      <c r="Z72" s="265" t="s">
        <v>801</v>
      </c>
      <c r="AA72" s="259"/>
      <c r="AB72" s="275"/>
      <c r="AC72" s="213"/>
      <c r="AD72" s="213"/>
    </row>
    <row r="73" spans="1:30" s="292" customFormat="1" ht="109.5" customHeight="1">
      <c r="A73" s="280"/>
      <c r="B73" s="281" t="s">
        <v>192</v>
      </c>
      <c r="C73" s="282" t="s">
        <v>814</v>
      </c>
      <c r="D73" s="283" t="s">
        <v>816</v>
      </c>
      <c r="E73" s="281" t="s">
        <v>578</v>
      </c>
      <c r="F73" s="284"/>
      <c r="G73" s="285">
        <v>10420</v>
      </c>
      <c r="H73" s="286"/>
      <c r="I73" s="287"/>
      <c r="J73" s="286"/>
      <c r="K73" s="288"/>
      <c r="L73" s="288"/>
      <c r="M73" s="287"/>
      <c r="N73" s="288"/>
      <c r="O73" s="288"/>
      <c r="P73" s="287"/>
      <c r="Q73" s="288"/>
      <c r="R73" s="288"/>
      <c r="S73" s="289"/>
      <c r="T73" s="288"/>
      <c r="U73" s="288"/>
      <c r="V73" s="289"/>
      <c r="W73" s="286"/>
      <c r="X73" s="286"/>
      <c r="Y73" s="289">
        <v>12627</v>
      </c>
      <c r="Z73" s="290" t="s">
        <v>801</v>
      </c>
      <c r="AA73" s="286" t="s">
        <v>817</v>
      </c>
      <c r="AB73" s="291"/>
    </row>
    <row r="74" spans="1:30" s="292" customFormat="1" ht="123" customHeight="1">
      <c r="A74" s="280"/>
      <c r="B74" s="281" t="s">
        <v>192</v>
      </c>
      <c r="C74" s="282" t="s">
        <v>814</v>
      </c>
      <c r="D74" s="283" t="s">
        <v>818</v>
      </c>
      <c r="E74" s="281" t="s">
        <v>578</v>
      </c>
      <c r="F74" s="284"/>
      <c r="G74" s="285">
        <v>22377</v>
      </c>
      <c r="H74" s="286"/>
      <c r="I74" s="287"/>
      <c r="J74" s="286"/>
      <c r="K74" s="288"/>
      <c r="L74" s="288"/>
      <c r="M74" s="287"/>
      <c r="N74" s="288"/>
      <c r="O74" s="288"/>
      <c r="P74" s="287"/>
      <c r="Q74" s="288"/>
      <c r="R74" s="288"/>
      <c r="S74" s="289"/>
      <c r="T74" s="288"/>
      <c r="U74" s="288"/>
      <c r="V74" s="289"/>
      <c r="W74" s="286"/>
      <c r="X74" s="286"/>
      <c r="Y74" s="289">
        <v>25556</v>
      </c>
      <c r="Z74" s="290" t="s">
        <v>801</v>
      </c>
      <c r="AA74" s="286" t="s">
        <v>817</v>
      </c>
      <c r="AB74" s="291"/>
    </row>
    <row r="75" spans="1:30" s="292" customFormat="1" ht="108" customHeight="1">
      <c r="A75" s="280"/>
      <c r="B75" s="281" t="s">
        <v>192</v>
      </c>
      <c r="C75" s="282" t="s">
        <v>814</v>
      </c>
      <c r="D75" s="283" t="s">
        <v>819</v>
      </c>
      <c r="E75" s="281" t="s">
        <v>578</v>
      </c>
      <c r="F75" s="284"/>
      <c r="G75" s="285">
        <v>15166</v>
      </c>
      <c r="H75" s="286"/>
      <c r="I75" s="287"/>
      <c r="J75" s="286"/>
      <c r="K75" s="288"/>
      <c r="L75" s="288"/>
      <c r="M75" s="287"/>
      <c r="N75" s="288"/>
      <c r="O75" s="288"/>
      <c r="P75" s="287"/>
      <c r="Q75" s="288"/>
      <c r="R75" s="288"/>
      <c r="S75" s="289"/>
      <c r="T75" s="288"/>
      <c r="U75" s="288"/>
      <c r="V75" s="289"/>
      <c r="W75" s="286"/>
      <c r="X75" s="286"/>
      <c r="Y75" s="289">
        <v>19991</v>
      </c>
      <c r="Z75" s="290" t="s">
        <v>801</v>
      </c>
      <c r="AA75" s="286" t="s">
        <v>817</v>
      </c>
      <c r="AB75" s="291"/>
    </row>
    <row r="76" spans="1:30" s="292" customFormat="1" ht="110.25" customHeight="1">
      <c r="A76" s="280"/>
      <c r="B76" s="281" t="s">
        <v>192</v>
      </c>
      <c r="C76" s="282" t="s">
        <v>814</v>
      </c>
      <c r="D76" s="283" t="s">
        <v>820</v>
      </c>
      <c r="E76" s="281" t="s">
        <v>578</v>
      </c>
      <c r="F76" s="293"/>
      <c r="G76" s="294">
        <v>2859</v>
      </c>
      <c r="H76" s="286"/>
      <c r="I76" s="287"/>
      <c r="J76" s="286"/>
      <c r="K76" s="288"/>
      <c r="L76" s="288"/>
      <c r="M76" s="287"/>
      <c r="N76" s="288"/>
      <c r="O76" s="288"/>
      <c r="P76" s="287"/>
      <c r="Q76" s="288"/>
      <c r="R76" s="288"/>
      <c r="S76" s="289"/>
      <c r="T76" s="288"/>
      <c r="U76" s="288"/>
      <c r="V76" s="289"/>
      <c r="W76" s="286"/>
      <c r="X76" s="286"/>
      <c r="Y76" s="289">
        <v>1353</v>
      </c>
      <c r="Z76" s="290" t="s">
        <v>801</v>
      </c>
      <c r="AA76" s="286"/>
      <c r="AB76" s="291"/>
    </row>
    <row r="77" spans="1:30" s="292" customFormat="1" ht="111.75" customHeight="1">
      <c r="A77" s="280"/>
      <c r="B77" s="281" t="s">
        <v>192</v>
      </c>
      <c r="C77" s="282" t="s">
        <v>814</v>
      </c>
      <c r="D77" s="283" t="s">
        <v>821</v>
      </c>
      <c r="E77" s="281" t="s">
        <v>578</v>
      </c>
      <c r="F77" s="293"/>
      <c r="G77" s="294">
        <v>52148</v>
      </c>
      <c r="H77" s="286"/>
      <c r="I77" s="287"/>
      <c r="J77" s="286"/>
      <c r="K77" s="288"/>
      <c r="L77" s="288"/>
      <c r="M77" s="287"/>
      <c r="N77" s="288"/>
      <c r="O77" s="288"/>
      <c r="P77" s="287"/>
      <c r="Q77" s="288"/>
      <c r="R77" s="288"/>
      <c r="S77" s="289"/>
      <c r="T77" s="288"/>
      <c r="U77" s="288"/>
      <c r="V77" s="289"/>
      <c r="W77" s="286"/>
      <c r="X77" s="286"/>
      <c r="Y77" s="289">
        <v>46536</v>
      </c>
      <c r="Z77" s="290" t="s">
        <v>801</v>
      </c>
      <c r="AA77" s="286"/>
      <c r="AB77" s="291"/>
    </row>
    <row r="78" spans="1:30" s="292" customFormat="1" ht="115.5" customHeight="1">
      <c r="A78" s="280"/>
      <c r="B78" s="281" t="s">
        <v>192</v>
      </c>
      <c r="C78" s="282" t="s">
        <v>814</v>
      </c>
      <c r="D78" s="283" t="s">
        <v>822</v>
      </c>
      <c r="E78" s="281" t="s">
        <v>578</v>
      </c>
      <c r="F78" s="293"/>
      <c r="G78" s="294">
        <v>7091</v>
      </c>
      <c r="H78" s="286"/>
      <c r="I78" s="287"/>
      <c r="J78" s="286"/>
      <c r="K78" s="288"/>
      <c r="L78" s="288"/>
      <c r="M78" s="287"/>
      <c r="N78" s="288"/>
      <c r="O78" s="288"/>
      <c r="P78" s="287"/>
      <c r="Q78" s="288"/>
      <c r="R78" s="288"/>
      <c r="S78" s="289"/>
      <c r="T78" s="288"/>
      <c r="U78" s="288"/>
      <c r="V78" s="289"/>
      <c r="W78" s="286"/>
      <c r="X78" s="286"/>
      <c r="Y78" s="289">
        <v>8997</v>
      </c>
      <c r="Z78" s="290" t="s">
        <v>801</v>
      </c>
      <c r="AA78" s="286" t="s">
        <v>817</v>
      </c>
      <c r="AB78" s="291"/>
    </row>
    <row r="79" spans="1:30" s="292" customFormat="1" ht="115.5" customHeight="1">
      <c r="A79" s="280"/>
      <c r="B79" s="281" t="s">
        <v>192</v>
      </c>
      <c r="C79" s="282" t="s">
        <v>814</v>
      </c>
      <c r="D79" s="283" t="s">
        <v>823</v>
      </c>
      <c r="E79" s="281" t="s">
        <v>578</v>
      </c>
      <c r="F79" s="293"/>
      <c r="G79" s="294">
        <v>23853</v>
      </c>
      <c r="H79" s="286"/>
      <c r="I79" s="287"/>
      <c r="J79" s="286"/>
      <c r="K79" s="288"/>
      <c r="L79" s="288"/>
      <c r="M79" s="287"/>
      <c r="N79" s="288"/>
      <c r="O79" s="288"/>
      <c r="P79" s="287"/>
      <c r="Q79" s="288"/>
      <c r="R79" s="288"/>
      <c r="S79" s="289"/>
      <c r="T79" s="288"/>
      <c r="U79" s="288"/>
      <c r="V79" s="289"/>
      <c r="W79" s="286"/>
      <c r="X79" s="286"/>
      <c r="Y79" s="289">
        <v>18310</v>
      </c>
      <c r="Z79" s="290" t="s">
        <v>801</v>
      </c>
      <c r="AA79" s="286" t="s">
        <v>817</v>
      </c>
      <c r="AB79" s="291"/>
    </row>
    <row r="80" spans="1:30" s="292" customFormat="1" ht="185.25" customHeight="1">
      <c r="A80" s="280"/>
      <c r="B80" s="281" t="s">
        <v>192</v>
      </c>
      <c r="C80" s="282" t="s">
        <v>814</v>
      </c>
      <c r="D80" s="283" t="s">
        <v>824</v>
      </c>
      <c r="E80" s="281" t="s">
        <v>578</v>
      </c>
      <c r="F80" s="293"/>
      <c r="G80" s="294">
        <v>11305</v>
      </c>
      <c r="H80" s="286"/>
      <c r="I80" s="287"/>
      <c r="J80" s="286"/>
      <c r="K80" s="288"/>
      <c r="L80" s="288"/>
      <c r="M80" s="287"/>
      <c r="N80" s="288"/>
      <c r="O80" s="288"/>
      <c r="P80" s="287"/>
      <c r="Q80" s="288"/>
      <c r="R80" s="288"/>
      <c r="S80" s="289"/>
      <c r="T80" s="288"/>
      <c r="U80" s="288"/>
      <c r="V80" s="289"/>
      <c r="W80" s="286"/>
      <c r="X80" s="286"/>
      <c r="Y80" s="289">
        <v>10890</v>
      </c>
      <c r="Z80" s="290" t="s">
        <v>801</v>
      </c>
      <c r="AA80" s="286"/>
      <c r="AB80" s="291"/>
    </row>
    <row r="81" spans="1:28" s="292" customFormat="1" ht="107.25" customHeight="1">
      <c r="A81" s="280"/>
      <c r="B81" s="281" t="s">
        <v>192</v>
      </c>
      <c r="C81" s="282" t="s">
        <v>814</v>
      </c>
      <c r="D81" s="283" t="s">
        <v>825</v>
      </c>
      <c r="E81" s="281" t="s">
        <v>578</v>
      </c>
      <c r="F81" s="293"/>
      <c r="G81" s="294">
        <v>19686</v>
      </c>
      <c r="H81" s="286"/>
      <c r="I81" s="287"/>
      <c r="J81" s="286"/>
      <c r="K81" s="288"/>
      <c r="L81" s="288"/>
      <c r="M81" s="287"/>
      <c r="N81" s="288"/>
      <c r="O81" s="288"/>
      <c r="P81" s="287"/>
      <c r="Q81" s="288"/>
      <c r="R81" s="288"/>
      <c r="S81" s="289"/>
      <c r="T81" s="288"/>
      <c r="U81" s="288"/>
      <c r="V81" s="289"/>
      <c r="W81" s="286"/>
      <c r="X81" s="286"/>
      <c r="Y81" s="289">
        <v>18653</v>
      </c>
      <c r="Z81" s="290" t="s">
        <v>801</v>
      </c>
      <c r="AA81" s="286"/>
      <c r="AB81" s="291"/>
    </row>
    <row r="82" spans="1:28" s="292" customFormat="1" ht="68.25" customHeight="1">
      <c r="A82" s="293"/>
      <c r="B82" s="295" t="s">
        <v>98</v>
      </c>
      <c r="C82" s="296"/>
      <c r="D82" s="297"/>
      <c r="E82" s="295"/>
      <c r="F82" s="298"/>
      <c r="G82" s="299">
        <f>SUM(G72:G81)</f>
        <v>181248</v>
      </c>
      <c r="H82" s="300"/>
      <c r="I82" s="300"/>
      <c r="J82" s="301"/>
      <c r="K82" s="301"/>
      <c r="L82" s="301"/>
      <c r="M82" s="301"/>
      <c r="N82" s="301"/>
      <c r="O82" s="301"/>
      <c r="P82" s="301"/>
      <c r="Q82" s="301"/>
      <c r="R82" s="301"/>
      <c r="S82" s="301"/>
      <c r="T82" s="301"/>
      <c r="U82" s="301"/>
      <c r="V82" s="301"/>
      <c r="W82" s="301"/>
      <c r="X82" s="301"/>
      <c r="Y82" s="301"/>
      <c r="Z82" s="301"/>
      <c r="AA82" s="301"/>
    </row>
    <row r="83" spans="1:28" s="292" customFormat="1" ht="48" customHeight="1">
      <c r="A83" s="302"/>
      <c r="B83" s="302"/>
      <c r="C83" s="302"/>
      <c r="D83" s="302"/>
      <c r="E83" s="303" t="s">
        <v>826</v>
      </c>
      <c r="F83" s="304"/>
      <c r="G83" s="303"/>
      <c r="H83" s="303"/>
      <c r="I83" s="303"/>
      <c r="J83" s="302"/>
      <c r="K83" s="302"/>
      <c r="L83" s="302"/>
      <c r="M83" s="302"/>
      <c r="N83" s="302"/>
      <c r="O83" s="302"/>
      <c r="P83" s="302"/>
      <c r="Q83" s="302"/>
      <c r="R83" s="302"/>
      <c r="S83" s="302"/>
      <c r="T83" s="302"/>
      <c r="U83" s="302"/>
      <c r="V83" s="302"/>
      <c r="W83" s="302"/>
      <c r="X83" s="302"/>
      <c r="Y83" s="302"/>
      <c r="Z83" s="302"/>
      <c r="AA83" s="302"/>
      <c r="AB83" s="302"/>
    </row>
    <row r="84" spans="1:28" s="292" customFormat="1" ht="61.5" customHeight="1">
      <c r="A84" s="293">
        <v>1</v>
      </c>
      <c r="B84" s="305" t="s">
        <v>827</v>
      </c>
      <c r="C84" s="293" t="s">
        <v>828</v>
      </c>
      <c r="D84" s="305" t="s">
        <v>829</v>
      </c>
      <c r="E84" s="293" t="s">
        <v>830</v>
      </c>
      <c r="G84" s="306">
        <v>49040</v>
      </c>
      <c r="H84" s="307"/>
      <c r="I84" s="307"/>
      <c r="J84" s="293"/>
      <c r="K84" s="293"/>
      <c r="L84" s="293"/>
      <c r="M84" s="293"/>
      <c r="N84" s="293"/>
      <c r="O84" s="293"/>
      <c r="P84" s="293"/>
      <c r="Q84" s="293"/>
      <c r="R84" s="293"/>
      <c r="S84" s="293"/>
      <c r="T84" s="293"/>
      <c r="U84" s="293"/>
      <c r="V84" s="293"/>
      <c r="W84" s="293"/>
      <c r="X84" s="293"/>
      <c r="Y84" s="306">
        <v>49040</v>
      </c>
      <c r="Z84" s="265" t="s">
        <v>801</v>
      </c>
      <c r="AA84" s="293"/>
      <c r="AB84" s="293"/>
    </row>
    <row r="85" spans="1:28" s="292" customFormat="1" ht="61.5" customHeight="1">
      <c r="A85" s="293">
        <v>2</v>
      </c>
      <c r="B85" s="305" t="s">
        <v>827</v>
      </c>
      <c r="C85" s="293" t="s">
        <v>828</v>
      </c>
      <c r="D85" s="305" t="s">
        <v>831</v>
      </c>
      <c r="E85" s="51" t="s">
        <v>832</v>
      </c>
      <c r="G85" s="306">
        <v>101620</v>
      </c>
      <c r="H85" s="307"/>
      <c r="I85" s="307"/>
      <c r="J85" s="293"/>
      <c r="K85" s="293"/>
      <c r="L85" s="293"/>
      <c r="M85" s="293"/>
      <c r="N85" s="293"/>
      <c r="O85" s="293"/>
      <c r="P85" s="293"/>
      <c r="Q85" s="293"/>
      <c r="R85" s="293"/>
      <c r="S85" s="293"/>
      <c r="T85" s="293"/>
      <c r="U85" s="293"/>
      <c r="V85" s="293"/>
      <c r="W85" s="293"/>
      <c r="X85" s="293"/>
      <c r="Y85" s="306">
        <v>101620</v>
      </c>
      <c r="Z85" s="265" t="s">
        <v>801</v>
      </c>
      <c r="AA85" s="293"/>
      <c r="AB85" s="293"/>
    </row>
    <row r="86" spans="1:28" s="292" customFormat="1" ht="61.5" customHeight="1">
      <c r="A86" s="293">
        <v>3</v>
      </c>
      <c r="B86" s="305" t="s">
        <v>827</v>
      </c>
      <c r="C86" s="293" t="s">
        <v>828</v>
      </c>
      <c r="D86" s="305" t="s">
        <v>833</v>
      </c>
      <c r="E86" s="293" t="s">
        <v>830</v>
      </c>
      <c r="G86" s="306">
        <v>77750</v>
      </c>
      <c r="H86" s="307"/>
      <c r="I86" s="307"/>
      <c r="J86" s="293"/>
      <c r="K86" s="293"/>
      <c r="L86" s="293"/>
      <c r="M86" s="293"/>
      <c r="N86" s="293"/>
      <c r="O86" s="293"/>
      <c r="P86" s="293"/>
      <c r="Q86" s="293"/>
      <c r="R86" s="293"/>
      <c r="S86" s="293"/>
      <c r="T86" s="293"/>
      <c r="U86" s="293"/>
      <c r="V86" s="293"/>
      <c r="W86" s="293"/>
      <c r="X86" s="293"/>
      <c r="Y86" s="306">
        <v>77750</v>
      </c>
      <c r="Z86" s="265" t="s">
        <v>801</v>
      </c>
      <c r="AA86" s="293"/>
      <c r="AB86" s="293"/>
    </row>
    <row r="87" spans="1:28" s="292" customFormat="1" ht="61.5" customHeight="1">
      <c r="A87" s="293">
        <v>4</v>
      </c>
      <c r="B87" s="305" t="s">
        <v>827</v>
      </c>
      <c r="C87" s="293" t="s">
        <v>828</v>
      </c>
      <c r="D87" s="305" t="s">
        <v>834</v>
      </c>
      <c r="E87" s="51" t="s">
        <v>835</v>
      </c>
      <c r="G87" s="306">
        <v>42693</v>
      </c>
      <c r="H87" s="307"/>
      <c r="I87" s="307"/>
      <c r="J87" s="293"/>
      <c r="K87" s="293"/>
      <c r="L87" s="293"/>
      <c r="M87" s="293"/>
      <c r="N87" s="293"/>
      <c r="O87" s="293"/>
      <c r="P87" s="293"/>
      <c r="Q87" s="293"/>
      <c r="R87" s="293"/>
      <c r="S87" s="293"/>
      <c r="T87" s="293"/>
      <c r="U87" s="293"/>
      <c r="V87" s="293"/>
      <c r="W87" s="293"/>
      <c r="X87" s="293"/>
      <c r="Y87" s="306">
        <v>42693</v>
      </c>
      <c r="Z87" s="265" t="s">
        <v>801</v>
      </c>
      <c r="AA87" s="293"/>
      <c r="AB87" s="293"/>
    </row>
    <row r="88" spans="1:28" s="292" customFormat="1" ht="61.5" customHeight="1">
      <c r="A88" s="301">
        <v>5</v>
      </c>
      <c r="B88" s="308" t="s">
        <v>827</v>
      </c>
      <c r="C88" s="301" t="s">
        <v>828</v>
      </c>
      <c r="D88" s="308" t="s">
        <v>836</v>
      </c>
      <c r="E88" s="301" t="s">
        <v>830</v>
      </c>
      <c r="G88" s="309">
        <v>37041</v>
      </c>
      <c r="H88" s="300"/>
      <c r="I88" s="300"/>
      <c r="J88" s="301"/>
      <c r="K88" s="301"/>
      <c r="L88" s="301"/>
      <c r="M88" s="301"/>
      <c r="N88" s="301"/>
      <c r="O88" s="301"/>
      <c r="P88" s="301"/>
      <c r="Q88" s="301"/>
      <c r="R88" s="301"/>
      <c r="S88" s="301"/>
      <c r="T88" s="301"/>
      <c r="U88" s="301"/>
      <c r="V88" s="301"/>
      <c r="W88" s="301"/>
      <c r="X88" s="301"/>
      <c r="Y88" s="309">
        <v>37041</v>
      </c>
      <c r="Z88" s="265" t="s">
        <v>801</v>
      </c>
      <c r="AA88" s="301"/>
      <c r="AB88" s="301"/>
    </row>
    <row r="89" spans="1:28" s="292" customFormat="1" ht="34.5" customHeight="1">
      <c r="A89" s="293"/>
      <c r="B89" s="310" t="s">
        <v>98</v>
      </c>
      <c r="C89" s="293"/>
      <c r="D89" s="293"/>
      <c r="E89" s="293"/>
      <c r="F89" s="293"/>
      <c r="G89" s="311">
        <f>SUM(G84:G88)</f>
        <v>308144</v>
      </c>
      <c r="H89" s="293"/>
      <c r="I89" s="293"/>
      <c r="J89" s="293"/>
      <c r="K89" s="293"/>
      <c r="L89" s="293"/>
      <c r="M89" s="293"/>
      <c r="N89" s="293"/>
      <c r="O89" s="293"/>
      <c r="P89" s="293"/>
      <c r="Q89" s="293"/>
      <c r="R89" s="293"/>
      <c r="S89" s="293"/>
      <c r="T89" s="293"/>
      <c r="U89" s="293"/>
      <c r="V89" s="293"/>
      <c r="W89" s="293"/>
      <c r="X89" s="293"/>
      <c r="Y89" s="293"/>
      <c r="Z89" s="293"/>
      <c r="AA89" s="293"/>
      <c r="AB89" s="293"/>
    </row>
    <row r="90" spans="1:28" s="292" customFormat="1">
      <c r="A90" s="1470" t="s">
        <v>1310</v>
      </c>
      <c r="B90" s="1471"/>
      <c r="C90" s="1471"/>
      <c r="D90" s="1471"/>
      <c r="E90" s="1471"/>
      <c r="F90" s="1471"/>
      <c r="G90" s="1471"/>
      <c r="H90" s="1471"/>
      <c r="I90" s="1471"/>
      <c r="J90" s="1471"/>
      <c r="K90" s="1471"/>
      <c r="L90" s="1471"/>
      <c r="M90" s="1471"/>
      <c r="N90" s="1471"/>
      <c r="O90" s="1471"/>
      <c r="P90" s="1471"/>
      <c r="Q90" s="1471"/>
      <c r="R90" s="1471"/>
      <c r="S90" s="1471"/>
      <c r="T90" s="1471"/>
      <c r="U90" s="1471"/>
      <c r="V90" s="1471"/>
      <c r="W90" s="1471"/>
      <c r="X90" s="1471"/>
      <c r="Y90" s="1471"/>
      <c r="Z90" s="1471"/>
      <c r="AA90" s="1471"/>
    </row>
    <row r="91" spans="1:28" s="292" customFormat="1" ht="47.25">
      <c r="A91" s="293"/>
      <c r="B91" s="208" t="s">
        <v>464</v>
      </c>
      <c r="C91" s="293"/>
      <c r="D91" s="1326" t="s">
        <v>2513</v>
      </c>
      <c r="E91" s="293"/>
      <c r="F91" s="293"/>
      <c r="G91" s="293"/>
      <c r="H91" s="293"/>
      <c r="I91" s="293"/>
      <c r="J91" s="293"/>
      <c r="K91" s="293"/>
      <c r="L91" s="293"/>
      <c r="M91" s="293"/>
      <c r="N91" s="293"/>
      <c r="O91" s="293"/>
      <c r="P91" s="293"/>
      <c r="Q91" s="293"/>
      <c r="R91" s="293"/>
      <c r="S91" s="293"/>
      <c r="T91" s="293"/>
      <c r="U91" s="293"/>
      <c r="V91" s="293"/>
      <c r="W91" s="293"/>
      <c r="X91" s="293"/>
      <c r="Y91" s="1342">
        <v>10076</v>
      </c>
      <c r="Z91" s="293"/>
      <c r="AA91" s="293"/>
      <c r="AB91" s="293"/>
    </row>
    <row r="92" spans="1:28" s="292" customFormat="1" ht="47.25">
      <c r="A92" s="293"/>
      <c r="B92" s="208" t="s">
        <v>464</v>
      </c>
      <c r="C92" s="293"/>
      <c r="D92" s="1326" t="s">
        <v>2514</v>
      </c>
      <c r="E92" s="293"/>
      <c r="F92" s="293"/>
      <c r="G92" s="293"/>
      <c r="H92" s="293"/>
      <c r="I92" s="293"/>
      <c r="J92" s="293"/>
      <c r="K92" s="293"/>
      <c r="L92" s="293"/>
      <c r="M92" s="293"/>
      <c r="N92" s="293"/>
      <c r="O92" s="293"/>
      <c r="P92" s="293"/>
      <c r="Q92" s="293"/>
      <c r="R92" s="293"/>
      <c r="S92" s="293"/>
      <c r="T92" s="293"/>
      <c r="U92" s="293"/>
      <c r="V92" s="293"/>
      <c r="W92" s="293"/>
      <c r="X92" s="293"/>
      <c r="Y92" s="1327">
        <v>20176</v>
      </c>
      <c r="Z92" s="293"/>
      <c r="AA92" s="293"/>
      <c r="AB92" s="293"/>
    </row>
    <row r="93" spans="1:28" s="292" customFormat="1" ht="47.25">
      <c r="A93" s="293"/>
      <c r="B93" s="208" t="s">
        <v>464</v>
      </c>
      <c r="C93" s="293"/>
      <c r="D93" s="1326" t="s">
        <v>2515</v>
      </c>
      <c r="E93" s="293"/>
      <c r="F93" s="293"/>
      <c r="G93" s="293"/>
      <c r="H93" s="293"/>
      <c r="I93" s="293"/>
      <c r="J93" s="293"/>
      <c r="K93" s="293"/>
      <c r="L93" s="293"/>
      <c r="M93" s="293"/>
      <c r="N93" s="293"/>
      <c r="O93" s="293"/>
      <c r="P93" s="293"/>
      <c r="Q93" s="293"/>
      <c r="R93" s="293"/>
      <c r="S93" s="293"/>
      <c r="T93" s="293"/>
      <c r="U93" s="293"/>
      <c r="V93" s="293"/>
      <c r="W93" s="293"/>
      <c r="X93" s="293"/>
      <c r="Y93" s="1327">
        <v>16195</v>
      </c>
      <c r="Z93" s="293"/>
      <c r="AA93" s="293"/>
      <c r="AB93" s="293"/>
    </row>
    <row r="94" spans="1:28" s="292" customFormat="1" ht="47.25">
      <c r="A94" s="293"/>
      <c r="B94" s="208" t="s">
        <v>464</v>
      </c>
      <c r="C94" s="293"/>
      <c r="D94" s="1326" t="s">
        <v>2516</v>
      </c>
      <c r="E94" s="293"/>
      <c r="F94" s="293"/>
      <c r="G94" s="293"/>
      <c r="H94" s="293"/>
      <c r="I94" s="293"/>
      <c r="J94" s="293"/>
      <c r="K94" s="293"/>
      <c r="L94" s="293"/>
      <c r="M94" s="293"/>
      <c r="N94" s="293"/>
      <c r="O94" s="293"/>
      <c r="P94" s="293"/>
      <c r="Q94" s="293"/>
      <c r="R94" s="293"/>
      <c r="S94" s="293"/>
      <c r="T94" s="293"/>
      <c r="U94" s="293"/>
      <c r="V94" s="293"/>
      <c r="W94" s="293"/>
      <c r="X94" s="293"/>
      <c r="Y94" s="1327">
        <v>10091</v>
      </c>
      <c r="Z94" s="293"/>
      <c r="AA94" s="293"/>
      <c r="AB94" s="293"/>
    </row>
    <row r="95" spans="1:28" s="292" customFormat="1" ht="47.25">
      <c r="A95" s="293"/>
      <c r="B95" s="208" t="s">
        <v>464</v>
      </c>
      <c r="C95" s="293"/>
      <c r="D95" s="1326" t="s">
        <v>2517</v>
      </c>
      <c r="E95" s="293"/>
      <c r="F95" s="293"/>
      <c r="G95" s="293"/>
      <c r="H95" s="293"/>
      <c r="I95" s="293"/>
      <c r="J95" s="293"/>
      <c r="K95" s="293"/>
      <c r="L95" s="293"/>
      <c r="M95" s="293"/>
      <c r="N95" s="293"/>
      <c r="O95" s="293"/>
      <c r="P95" s="293"/>
      <c r="Q95" s="293"/>
      <c r="R95" s="293"/>
      <c r="S95" s="293"/>
      <c r="T95" s="293"/>
      <c r="U95" s="293"/>
      <c r="V95" s="293"/>
      <c r="W95" s="293"/>
      <c r="X95" s="293"/>
      <c r="Y95" s="1327">
        <v>8438</v>
      </c>
      <c r="Z95" s="293"/>
      <c r="AA95" s="293"/>
      <c r="AB95" s="293"/>
    </row>
    <row r="96" spans="1:28" s="292" customFormat="1" ht="47.25">
      <c r="A96" s="293"/>
      <c r="B96" s="208" t="s">
        <v>464</v>
      </c>
      <c r="C96" s="293"/>
      <c r="D96" s="1326" t="s">
        <v>2518</v>
      </c>
      <c r="E96" s="293"/>
      <c r="F96" s="293"/>
      <c r="G96" s="293"/>
      <c r="H96" s="293"/>
      <c r="I96" s="293"/>
      <c r="J96" s="293"/>
      <c r="K96" s="293"/>
      <c r="L96" s="293"/>
      <c r="M96" s="293"/>
      <c r="N96" s="293"/>
      <c r="O96" s="293"/>
      <c r="P96" s="293"/>
      <c r="Q96" s="293"/>
      <c r="R96" s="293"/>
      <c r="S96" s="293"/>
      <c r="T96" s="293"/>
      <c r="U96" s="293"/>
      <c r="V96" s="293"/>
      <c r="W96" s="293"/>
      <c r="X96" s="293"/>
      <c r="Y96" s="1327">
        <v>10000</v>
      </c>
      <c r="Z96" s="293"/>
      <c r="AA96" s="293"/>
      <c r="AB96" s="293"/>
    </row>
    <row r="97" spans="1:28" s="292" customFormat="1" ht="47.25">
      <c r="A97" s="293"/>
      <c r="B97" s="208" t="s">
        <v>464</v>
      </c>
      <c r="C97" s="293"/>
      <c r="D97" s="1326" t="s">
        <v>2519</v>
      </c>
      <c r="E97" s="293"/>
      <c r="F97" s="293"/>
      <c r="G97" s="293"/>
      <c r="H97" s="293"/>
      <c r="I97" s="293"/>
      <c r="J97" s="293"/>
      <c r="K97" s="293"/>
      <c r="L97" s="293"/>
      <c r="M97" s="293"/>
      <c r="N97" s="293"/>
      <c r="O97" s="293"/>
      <c r="P97" s="293"/>
      <c r="Q97" s="293"/>
      <c r="R97" s="293"/>
      <c r="S97" s="293"/>
      <c r="T97" s="293"/>
      <c r="U97" s="293"/>
      <c r="V97" s="293"/>
      <c r="W97" s="293"/>
      <c r="X97" s="293"/>
      <c r="Y97" s="1327">
        <v>12438</v>
      </c>
      <c r="Z97" s="293"/>
      <c r="AA97" s="293"/>
      <c r="AB97" s="293"/>
    </row>
    <row r="98" spans="1:28" s="292" customFormat="1" ht="47.25">
      <c r="A98" s="293"/>
      <c r="B98" s="208" t="s">
        <v>464</v>
      </c>
      <c r="C98" s="293"/>
      <c r="D98" s="1326" t="s">
        <v>2520</v>
      </c>
      <c r="E98" s="293"/>
      <c r="F98" s="293"/>
      <c r="G98" s="293"/>
      <c r="H98" s="293"/>
      <c r="I98" s="293"/>
      <c r="J98" s="293"/>
      <c r="K98" s="293"/>
      <c r="L98" s="293"/>
      <c r="M98" s="293"/>
      <c r="N98" s="293"/>
      <c r="O98" s="293"/>
      <c r="P98" s="293"/>
      <c r="Q98" s="293"/>
      <c r="R98" s="293"/>
      <c r="S98" s="293"/>
      <c r="T98" s="293"/>
      <c r="U98" s="293"/>
      <c r="V98" s="293"/>
      <c r="W98" s="293"/>
      <c r="X98" s="293"/>
      <c r="Y98" s="1327">
        <v>13221</v>
      </c>
      <c r="Z98" s="293"/>
      <c r="AA98" s="293"/>
      <c r="AB98" s="293"/>
    </row>
    <row r="99" spans="1:28" s="292" customFormat="1" ht="47.25">
      <c r="A99" s="293"/>
      <c r="B99" s="208" t="s">
        <v>464</v>
      </c>
      <c r="C99" s="293"/>
      <c r="D99" s="1326" t="s">
        <v>2521</v>
      </c>
      <c r="E99" s="293"/>
      <c r="F99" s="293"/>
      <c r="G99" s="293"/>
      <c r="H99" s="293"/>
      <c r="I99" s="293"/>
      <c r="J99" s="293"/>
      <c r="K99" s="293"/>
      <c r="L99" s="293"/>
      <c r="M99" s="293"/>
      <c r="N99" s="293"/>
      <c r="O99" s="293"/>
      <c r="P99" s="293"/>
      <c r="Q99" s="293"/>
      <c r="R99" s="293"/>
      <c r="S99" s="293"/>
      <c r="T99" s="293"/>
      <c r="U99" s="293"/>
      <c r="V99" s="293"/>
      <c r="W99" s="293"/>
      <c r="X99" s="293"/>
      <c r="Y99" s="1343">
        <v>20760</v>
      </c>
      <c r="Z99" s="293"/>
      <c r="AA99" s="293"/>
      <c r="AB99" s="293"/>
    </row>
    <row r="100" spans="1:28" s="292" customFormat="1" ht="47.25">
      <c r="A100" s="293"/>
      <c r="B100" s="208" t="s">
        <v>464</v>
      </c>
      <c r="C100" s="293"/>
      <c r="D100" s="1326" t="s">
        <v>2231</v>
      </c>
      <c r="E100" s="293"/>
      <c r="F100" s="293"/>
      <c r="G100" s="293"/>
      <c r="H100" s="293"/>
      <c r="I100" s="293"/>
      <c r="J100" s="293"/>
      <c r="K100" s="293"/>
      <c r="L100" s="293"/>
      <c r="M100" s="293"/>
      <c r="N100" s="293"/>
      <c r="O100" s="293"/>
      <c r="P100" s="293"/>
      <c r="Q100" s="293"/>
      <c r="R100" s="293"/>
      <c r="S100" s="293"/>
      <c r="T100" s="293"/>
      <c r="U100" s="293"/>
      <c r="V100" s="293"/>
      <c r="W100" s="293"/>
      <c r="X100" s="293"/>
      <c r="Y100" s="1343"/>
      <c r="Z100" s="293"/>
      <c r="AA100" s="293"/>
      <c r="AB100" s="293"/>
    </row>
    <row r="101" spans="1:28" s="292" customFormat="1" ht="47.25">
      <c r="A101" s="293"/>
      <c r="B101" s="208" t="s">
        <v>464</v>
      </c>
      <c r="C101" s="293"/>
      <c r="D101" s="1326" t="s">
        <v>2522</v>
      </c>
      <c r="E101" s="293"/>
      <c r="F101" s="293"/>
      <c r="G101" s="293"/>
      <c r="H101" s="293"/>
      <c r="I101" s="293"/>
      <c r="J101" s="293"/>
      <c r="K101" s="293"/>
      <c r="L101" s="293"/>
      <c r="M101" s="293"/>
      <c r="N101" s="293"/>
      <c r="O101" s="293"/>
      <c r="P101" s="293"/>
      <c r="Q101" s="293"/>
      <c r="R101" s="293"/>
      <c r="S101" s="293"/>
      <c r="T101" s="293"/>
      <c r="U101" s="293"/>
      <c r="V101" s="293"/>
      <c r="W101" s="293"/>
      <c r="X101" s="293"/>
      <c r="Y101" s="1344">
        <v>20054</v>
      </c>
      <c r="Z101" s="293"/>
      <c r="AA101" s="293"/>
      <c r="AB101" s="293"/>
    </row>
    <row r="102" spans="1:28" s="292" customFormat="1" ht="47.25">
      <c r="A102" s="293"/>
      <c r="B102" s="208" t="s">
        <v>464</v>
      </c>
      <c r="C102" s="293"/>
      <c r="D102" s="1326" t="s">
        <v>2522</v>
      </c>
      <c r="E102" s="293"/>
      <c r="F102" s="293"/>
      <c r="G102" s="293"/>
      <c r="H102" s="293"/>
      <c r="I102" s="293"/>
      <c r="J102" s="293"/>
      <c r="K102" s="293"/>
      <c r="L102" s="293"/>
      <c r="M102" s="293"/>
      <c r="N102" s="293"/>
      <c r="O102" s="293"/>
      <c r="P102" s="293"/>
      <c r="Q102" s="293"/>
      <c r="R102" s="293"/>
      <c r="S102" s="293"/>
      <c r="T102" s="293"/>
      <c r="U102" s="293"/>
      <c r="V102" s="293"/>
      <c r="W102" s="293"/>
      <c r="X102" s="293"/>
      <c r="Y102" s="1344"/>
      <c r="Z102" s="293"/>
      <c r="AA102" s="293"/>
      <c r="AB102" s="293"/>
    </row>
    <row r="103" spans="1:28" s="292" customFormat="1" ht="47.25">
      <c r="A103" s="293"/>
      <c r="B103" s="208" t="s">
        <v>464</v>
      </c>
      <c r="C103" s="293"/>
      <c r="D103" s="1326" t="s">
        <v>2523</v>
      </c>
      <c r="E103" s="293"/>
      <c r="F103" s="293"/>
      <c r="G103" s="293"/>
      <c r="H103" s="293"/>
      <c r="I103" s="293"/>
      <c r="J103" s="293"/>
      <c r="K103" s="293"/>
      <c r="L103" s="293"/>
      <c r="M103" s="293"/>
      <c r="N103" s="293"/>
      <c r="O103" s="293"/>
      <c r="P103" s="293"/>
      <c r="Q103" s="293"/>
      <c r="R103" s="293"/>
      <c r="S103" s="293"/>
      <c r="T103" s="293"/>
      <c r="U103" s="293"/>
      <c r="V103" s="293"/>
      <c r="W103" s="293"/>
      <c r="X103" s="293"/>
      <c r="Y103" s="1327">
        <v>19840</v>
      </c>
      <c r="Z103" s="293"/>
      <c r="AA103" s="293"/>
      <c r="AB103" s="293"/>
    </row>
    <row r="104" spans="1:28" s="292" customFormat="1" ht="47.25">
      <c r="A104" s="293"/>
      <c r="B104" s="208" t="s">
        <v>464</v>
      </c>
      <c r="C104" s="293"/>
      <c r="D104" s="1326" t="s">
        <v>1338</v>
      </c>
      <c r="E104" s="293"/>
      <c r="F104" s="293"/>
      <c r="G104" s="293"/>
      <c r="H104" s="293"/>
      <c r="I104" s="293"/>
      <c r="J104" s="293"/>
      <c r="K104" s="293"/>
      <c r="L104" s="293"/>
      <c r="M104" s="293"/>
      <c r="N104" s="293"/>
      <c r="O104" s="293"/>
      <c r="P104" s="293"/>
      <c r="Q104" s="293"/>
      <c r="R104" s="293"/>
      <c r="S104" s="293"/>
      <c r="T104" s="293"/>
      <c r="U104" s="293"/>
      <c r="V104" s="293"/>
      <c r="W104" s="293"/>
      <c r="X104" s="293"/>
      <c r="Y104" s="1327">
        <v>10039</v>
      </c>
      <c r="Z104" s="293"/>
      <c r="AA104" s="293"/>
      <c r="AB104" s="293"/>
    </row>
    <row r="105" spans="1:28" s="292" customFormat="1" ht="47.25">
      <c r="A105" s="293"/>
      <c r="B105" s="208" t="s">
        <v>464</v>
      </c>
      <c r="C105" s="293"/>
      <c r="D105" s="1326" t="s">
        <v>2524</v>
      </c>
      <c r="E105" s="293"/>
      <c r="F105" s="293"/>
      <c r="G105" s="293"/>
      <c r="H105" s="293"/>
      <c r="I105" s="293"/>
      <c r="J105" s="293"/>
      <c r="K105" s="293"/>
      <c r="L105" s="293"/>
      <c r="M105" s="293"/>
      <c r="N105" s="293"/>
      <c r="O105" s="293"/>
      <c r="P105" s="293"/>
      <c r="Q105" s="293"/>
      <c r="R105" s="293"/>
      <c r="S105" s="293"/>
      <c r="T105" s="293"/>
      <c r="U105" s="293"/>
      <c r="V105" s="293"/>
      <c r="W105" s="293"/>
      <c r="X105" s="293"/>
      <c r="Y105" s="1345">
        <v>30123</v>
      </c>
      <c r="Z105" s="293"/>
      <c r="AA105" s="293"/>
      <c r="AB105" s="293"/>
    </row>
    <row r="106" spans="1:28" s="292" customFormat="1" ht="47.25">
      <c r="A106" s="293"/>
      <c r="B106" s="208" t="s">
        <v>464</v>
      </c>
      <c r="C106" s="293"/>
      <c r="D106" s="1326" t="s">
        <v>2525</v>
      </c>
      <c r="E106" s="293"/>
      <c r="F106" s="293"/>
      <c r="G106" s="293"/>
      <c r="H106" s="293"/>
      <c r="I106" s="293"/>
      <c r="J106" s="293"/>
      <c r="K106" s="293"/>
      <c r="L106" s="293"/>
      <c r="M106" s="293"/>
      <c r="N106" s="293"/>
      <c r="O106" s="293"/>
      <c r="P106" s="293"/>
      <c r="Q106" s="293"/>
      <c r="R106" s="293"/>
      <c r="S106" s="293"/>
      <c r="T106" s="293"/>
      <c r="U106" s="293"/>
      <c r="V106" s="293"/>
      <c r="W106" s="293"/>
      <c r="X106" s="293"/>
      <c r="Y106" s="1345"/>
      <c r="Z106" s="293"/>
      <c r="AA106" s="293"/>
      <c r="AB106" s="293"/>
    </row>
    <row r="107" spans="1:28" s="292" customFormat="1" ht="47.25">
      <c r="A107" s="293"/>
      <c r="B107" s="208" t="s">
        <v>464</v>
      </c>
      <c r="C107" s="293"/>
      <c r="D107" s="1326" t="s">
        <v>2525</v>
      </c>
      <c r="E107" s="293"/>
      <c r="F107" s="293"/>
      <c r="G107" s="293"/>
      <c r="H107" s="293"/>
      <c r="I107" s="293"/>
      <c r="J107" s="293"/>
      <c r="K107" s="293"/>
      <c r="L107" s="293"/>
      <c r="M107" s="293"/>
      <c r="N107" s="293"/>
      <c r="O107" s="293"/>
      <c r="P107" s="293"/>
      <c r="Q107" s="293"/>
      <c r="R107" s="293"/>
      <c r="S107" s="293"/>
      <c r="T107" s="293"/>
      <c r="U107" s="293"/>
      <c r="V107" s="293"/>
      <c r="W107" s="293"/>
      <c r="X107" s="293"/>
      <c r="Y107" s="1346">
        <v>30159</v>
      </c>
      <c r="Z107" s="293"/>
      <c r="AA107" s="293"/>
      <c r="AB107" s="293"/>
    </row>
    <row r="108" spans="1:28" s="292" customFormat="1" ht="47.25">
      <c r="A108" s="293"/>
      <c r="B108" s="208" t="s">
        <v>464</v>
      </c>
      <c r="C108" s="293"/>
      <c r="D108" s="1326" t="s">
        <v>1338</v>
      </c>
      <c r="E108" s="293"/>
      <c r="F108" s="293"/>
      <c r="G108" s="293"/>
      <c r="H108" s="293"/>
      <c r="I108" s="293"/>
      <c r="J108" s="293"/>
      <c r="K108" s="293"/>
      <c r="L108" s="293"/>
      <c r="M108" s="293"/>
      <c r="N108" s="293"/>
      <c r="O108" s="293"/>
      <c r="P108" s="293"/>
      <c r="Q108" s="293"/>
      <c r="R108" s="293"/>
      <c r="S108" s="293"/>
      <c r="T108" s="293"/>
      <c r="U108" s="293"/>
      <c r="V108" s="293"/>
      <c r="W108" s="293"/>
      <c r="X108" s="293"/>
      <c r="Y108" s="1327">
        <v>10064</v>
      </c>
      <c r="Z108" s="293"/>
      <c r="AA108" s="293"/>
      <c r="AB108" s="293"/>
    </row>
    <row r="109" spans="1:28" s="292" customFormat="1" ht="47.25">
      <c r="A109" s="293"/>
      <c r="B109" s="208" t="s">
        <v>464</v>
      </c>
      <c r="C109" s="293"/>
      <c r="D109" s="1326" t="s">
        <v>2526</v>
      </c>
      <c r="E109" s="293"/>
      <c r="F109" s="293"/>
      <c r="G109" s="293"/>
      <c r="H109" s="293"/>
      <c r="I109" s="293"/>
      <c r="J109" s="293"/>
      <c r="K109" s="293"/>
      <c r="L109" s="293"/>
      <c r="M109" s="293"/>
      <c r="N109" s="293"/>
      <c r="O109" s="293"/>
      <c r="P109" s="293"/>
      <c r="Q109" s="293"/>
      <c r="R109" s="293"/>
      <c r="S109" s="293"/>
      <c r="T109" s="293"/>
      <c r="U109" s="293"/>
      <c r="V109" s="293"/>
      <c r="W109" s="293"/>
      <c r="X109" s="293"/>
      <c r="Y109" s="1346"/>
      <c r="Z109" s="293"/>
      <c r="AA109" s="293"/>
      <c r="AB109" s="293"/>
    </row>
    <row r="110" spans="1:28" s="292" customFormat="1" ht="47.25">
      <c r="A110" s="293"/>
      <c r="B110" s="208" t="s">
        <v>464</v>
      </c>
      <c r="C110" s="293"/>
      <c r="D110" s="1326" t="s">
        <v>2526</v>
      </c>
      <c r="E110" s="293"/>
      <c r="F110" s="293"/>
      <c r="G110" s="293"/>
      <c r="H110" s="293"/>
      <c r="I110" s="293"/>
      <c r="J110" s="293"/>
      <c r="K110" s="293"/>
      <c r="L110" s="293"/>
      <c r="M110" s="293"/>
      <c r="N110" s="293"/>
      <c r="O110" s="293"/>
      <c r="P110" s="293"/>
      <c r="Q110" s="293"/>
      <c r="R110" s="293"/>
      <c r="S110" s="293"/>
      <c r="T110" s="293"/>
      <c r="U110" s="293"/>
      <c r="V110" s="293"/>
      <c r="W110" s="293"/>
      <c r="X110" s="293"/>
      <c r="Y110" s="1327">
        <v>10062</v>
      </c>
      <c r="Z110" s="293"/>
      <c r="AA110" s="293"/>
      <c r="AB110" s="293"/>
    </row>
    <row r="111" spans="1:28" s="292" customFormat="1" ht="47.25">
      <c r="A111" s="293"/>
      <c r="B111" s="208" t="s">
        <v>464</v>
      </c>
      <c r="C111" s="293"/>
      <c r="D111" s="1326" t="s">
        <v>2527</v>
      </c>
      <c r="E111" s="293"/>
      <c r="F111" s="293"/>
      <c r="G111" s="293"/>
      <c r="H111" s="293"/>
      <c r="I111" s="293"/>
      <c r="J111" s="293"/>
      <c r="K111" s="293"/>
      <c r="L111" s="293"/>
      <c r="M111" s="293"/>
      <c r="N111" s="293"/>
      <c r="O111" s="293"/>
      <c r="P111" s="293"/>
      <c r="Q111" s="293"/>
      <c r="R111" s="293"/>
      <c r="S111" s="293"/>
      <c r="T111" s="293"/>
      <c r="U111" s="293"/>
      <c r="V111" s="293"/>
      <c r="W111" s="293"/>
      <c r="X111" s="293"/>
      <c r="Y111" s="1345"/>
      <c r="Z111" s="293"/>
      <c r="AA111" s="293"/>
      <c r="AB111" s="293"/>
    </row>
    <row r="112" spans="1:28" s="292" customFormat="1" ht="47.25">
      <c r="A112" s="293"/>
      <c r="B112" s="208" t="s">
        <v>464</v>
      </c>
      <c r="C112" s="293"/>
      <c r="D112" s="1326" t="s">
        <v>2527</v>
      </c>
      <c r="E112" s="293"/>
      <c r="F112" s="293"/>
      <c r="G112" s="293"/>
      <c r="H112" s="293"/>
      <c r="I112" s="293"/>
      <c r="J112" s="293"/>
      <c r="K112" s="293"/>
      <c r="L112" s="293"/>
      <c r="M112" s="293"/>
      <c r="N112" s="293"/>
      <c r="O112" s="293"/>
      <c r="P112" s="293"/>
      <c r="Q112" s="293"/>
      <c r="R112" s="293"/>
      <c r="S112" s="293"/>
      <c r="T112" s="293"/>
      <c r="U112" s="293"/>
      <c r="V112" s="293"/>
      <c r="W112" s="293"/>
      <c r="X112" s="293"/>
      <c r="Y112" s="1327">
        <v>15404</v>
      </c>
      <c r="Z112" s="293"/>
      <c r="AA112" s="293"/>
      <c r="AB112" s="293"/>
    </row>
    <row r="113" spans="1:28" s="292" customFormat="1" ht="47.25">
      <c r="A113" s="293"/>
      <c r="B113" s="208" t="s">
        <v>464</v>
      </c>
      <c r="C113" s="293"/>
      <c r="D113" s="1326" t="s">
        <v>2528</v>
      </c>
      <c r="E113" s="293"/>
      <c r="F113" s="293"/>
      <c r="G113" s="293"/>
      <c r="H113" s="293"/>
      <c r="I113" s="293"/>
      <c r="J113" s="293"/>
      <c r="K113" s="293"/>
      <c r="L113" s="293"/>
      <c r="M113" s="293"/>
      <c r="N113" s="293"/>
      <c r="O113" s="293"/>
      <c r="P113" s="293"/>
      <c r="Q113" s="293"/>
      <c r="R113" s="293"/>
      <c r="S113" s="293"/>
      <c r="T113" s="293"/>
      <c r="U113" s="293"/>
      <c r="V113" s="293"/>
      <c r="W113" s="293"/>
      <c r="X113" s="293"/>
      <c r="Y113" s="1327">
        <v>10009</v>
      </c>
      <c r="Z113" s="293"/>
      <c r="AA113" s="293"/>
      <c r="AB113" s="293"/>
    </row>
    <row r="114" spans="1:28" s="292" customFormat="1" ht="47.25">
      <c r="A114" s="293"/>
      <c r="B114" s="208" t="s">
        <v>464</v>
      </c>
      <c r="C114" s="293"/>
      <c r="D114" s="1326" t="s">
        <v>2529</v>
      </c>
      <c r="E114" s="293"/>
      <c r="F114" s="293"/>
      <c r="G114" s="293"/>
      <c r="H114" s="293"/>
      <c r="I114" s="293"/>
      <c r="J114" s="293"/>
      <c r="K114" s="293"/>
      <c r="L114" s="293"/>
      <c r="M114" s="293"/>
      <c r="N114" s="293"/>
      <c r="O114" s="293"/>
      <c r="P114" s="293"/>
      <c r="Q114" s="293"/>
      <c r="R114" s="293"/>
      <c r="S114" s="293"/>
      <c r="T114" s="293"/>
      <c r="U114" s="293"/>
      <c r="V114" s="293"/>
      <c r="W114" s="293"/>
      <c r="X114" s="293"/>
      <c r="Y114" s="1346"/>
      <c r="Z114" s="293"/>
      <c r="AA114" s="293"/>
      <c r="AB114" s="293"/>
    </row>
    <row r="115" spans="1:28" s="292" customFormat="1" ht="47.25">
      <c r="A115" s="293"/>
      <c r="B115" s="208" t="s">
        <v>464</v>
      </c>
      <c r="C115" s="293"/>
      <c r="D115" s="1326" t="s">
        <v>2530</v>
      </c>
      <c r="E115" s="293"/>
      <c r="F115" s="293"/>
      <c r="G115" s="293"/>
      <c r="H115" s="293"/>
      <c r="I115" s="293"/>
      <c r="J115" s="293"/>
      <c r="K115" s="293"/>
      <c r="L115" s="293"/>
      <c r="M115" s="293"/>
      <c r="N115" s="293"/>
      <c r="O115" s="293"/>
      <c r="P115" s="293"/>
      <c r="Q115" s="293"/>
      <c r="R115" s="293"/>
      <c r="S115" s="293"/>
      <c r="T115" s="293"/>
      <c r="U115" s="293"/>
      <c r="V115" s="293"/>
      <c r="W115" s="293"/>
      <c r="X115" s="293"/>
      <c r="Y115" s="1327">
        <v>10036</v>
      </c>
      <c r="Z115" s="293"/>
      <c r="AA115" s="293"/>
      <c r="AB115" s="293"/>
    </row>
    <row r="116" spans="1:28" s="292" customFormat="1" ht="47.25">
      <c r="A116" s="293"/>
      <c r="B116" s="208" t="s">
        <v>464</v>
      </c>
      <c r="C116" s="293"/>
      <c r="D116" s="1326" t="s">
        <v>2524</v>
      </c>
      <c r="E116" s="293"/>
      <c r="F116" s="293"/>
      <c r="G116" s="293"/>
      <c r="H116" s="293"/>
      <c r="I116" s="293"/>
      <c r="J116" s="293"/>
      <c r="K116" s="293"/>
      <c r="L116" s="293"/>
      <c r="M116" s="293"/>
      <c r="N116" s="293"/>
      <c r="O116" s="293"/>
      <c r="P116" s="293"/>
      <c r="Q116" s="293"/>
      <c r="R116" s="293"/>
      <c r="S116" s="293"/>
      <c r="T116" s="293"/>
      <c r="U116" s="293"/>
      <c r="V116" s="293"/>
      <c r="W116" s="293"/>
      <c r="X116" s="293"/>
      <c r="Y116" s="1327">
        <v>10080</v>
      </c>
      <c r="Z116" s="293"/>
      <c r="AA116" s="293"/>
      <c r="AB116" s="293"/>
    </row>
    <row r="117" spans="1:28" s="292" customFormat="1" ht="47.25">
      <c r="A117" s="293"/>
      <c r="B117" s="208" t="s">
        <v>464</v>
      </c>
      <c r="C117" s="293"/>
      <c r="D117" s="1326" t="s">
        <v>2531</v>
      </c>
      <c r="E117" s="293"/>
      <c r="F117" s="293"/>
      <c r="G117" s="293"/>
      <c r="H117" s="293"/>
      <c r="I117" s="293"/>
      <c r="J117" s="293"/>
      <c r="K117" s="293"/>
      <c r="L117" s="293"/>
      <c r="M117" s="293"/>
      <c r="N117" s="293"/>
      <c r="O117" s="293"/>
      <c r="P117" s="293"/>
      <c r="Q117" s="293"/>
      <c r="R117" s="293"/>
      <c r="S117" s="293"/>
      <c r="T117" s="293"/>
      <c r="U117" s="293"/>
      <c r="V117" s="293"/>
      <c r="W117" s="293"/>
      <c r="X117" s="293"/>
      <c r="Y117" s="1327">
        <v>14709</v>
      </c>
      <c r="Z117" s="293"/>
      <c r="AA117" s="293"/>
      <c r="AB117" s="293"/>
    </row>
    <row r="118" spans="1:28" s="292" customFormat="1" ht="47.25">
      <c r="A118" s="293"/>
      <c r="B118" s="208" t="s">
        <v>464</v>
      </c>
      <c r="C118" s="293"/>
      <c r="D118" s="1326" t="s">
        <v>2532</v>
      </c>
      <c r="E118" s="293"/>
      <c r="F118" s="293"/>
      <c r="G118" s="293"/>
      <c r="H118" s="293"/>
      <c r="I118" s="293"/>
      <c r="J118" s="293"/>
      <c r="K118" s="293"/>
      <c r="L118" s="293"/>
      <c r="M118" s="293"/>
      <c r="N118" s="293"/>
      <c r="O118" s="293"/>
      <c r="P118" s="293"/>
      <c r="Q118" s="293"/>
      <c r="R118" s="293"/>
      <c r="S118" s="293"/>
      <c r="T118" s="293"/>
      <c r="U118" s="293"/>
      <c r="V118" s="293"/>
      <c r="W118" s="293"/>
      <c r="X118" s="293"/>
      <c r="Y118" s="1347">
        <v>25223</v>
      </c>
      <c r="Z118" s="293"/>
      <c r="AA118" s="293"/>
      <c r="AB118" s="293"/>
    </row>
    <row r="119" spans="1:28" s="292" customFormat="1" ht="47.25">
      <c r="A119" s="293"/>
      <c r="B119" s="208" t="s">
        <v>464</v>
      </c>
      <c r="C119" s="293"/>
      <c r="D119" s="1326" t="s">
        <v>2533</v>
      </c>
      <c r="E119" s="293"/>
      <c r="F119" s="293"/>
      <c r="G119" s="293"/>
      <c r="H119" s="293"/>
      <c r="I119" s="293"/>
      <c r="J119" s="293"/>
      <c r="K119" s="293"/>
      <c r="L119" s="293"/>
      <c r="M119" s="293"/>
      <c r="N119" s="293"/>
      <c r="O119" s="293"/>
      <c r="P119" s="293"/>
      <c r="Q119" s="293"/>
      <c r="R119" s="293"/>
      <c r="S119" s="293"/>
      <c r="T119" s="293"/>
      <c r="U119" s="293"/>
      <c r="V119" s="293"/>
      <c r="W119" s="293"/>
      <c r="X119" s="293"/>
      <c r="Y119" s="1327">
        <v>10098</v>
      </c>
      <c r="Z119" s="293"/>
      <c r="AA119" s="293"/>
      <c r="AB119" s="293"/>
    </row>
    <row r="120" spans="1:28" s="292" customFormat="1" ht="47.25">
      <c r="A120" s="293"/>
      <c r="B120" s="208" t="s">
        <v>464</v>
      </c>
      <c r="C120" s="293"/>
      <c r="D120" s="1326" t="s">
        <v>2534</v>
      </c>
      <c r="E120" s="293"/>
      <c r="F120" s="293"/>
      <c r="G120" s="293"/>
      <c r="H120" s="293"/>
      <c r="I120" s="293"/>
      <c r="J120" s="293"/>
      <c r="K120" s="293"/>
      <c r="L120" s="293"/>
      <c r="M120" s="293"/>
      <c r="N120" s="293"/>
      <c r="O120" s="293"/>
      <c r="P120" s="293"/>
      <c r="Q120" s="293"/>
      <c r="R120" s="293"/>
      <c r="S120" s="293"/>
      <c r="T120" s="293"/>
      <c r="U120" s="293"/>
      <c r="V120" s="293"/>
      <c r="W120" s="293"/>
      <c r="X120" s="293"/>
      <c r="Y120" s="1347"/>
      <c r="Z120" s="293"/>
      <c r="AA120" s="293"/>
      <c r="AB120" s="293"/>
    </row>
    <row r="121" spans="1:28" s="292" customFormat="1" ht="47.25">
      <c r="A121" s="293"/>
      <c r="B121" s="208" t="s">
        <v>464</v>
      </c>
      <c r="C121" s="293"/>
      <c r="D121" s="1330" t="s">
        <v>2535</v>
      </c>
      <c r="E121" s="293"/>
      <c r="F121" s="293"/>
      <c r="G121" s="293"/>
      <c r="H121" s="293"/>
      <c r="I121" s="293"/>
      <c r="J121" s="293"/>
      <c r="K121" s="293"/>
      <c r="L121" s="293"/>
      <c r="M121" s="293"/>
      <c r="N121" s="293"/>
      <c r="O121" s="293"/>
      <c r="P121" s="293"/>
      <c r="Q121" s="293"/>
      <c r="R121" s="293"/>
      <c r="S121" s="293"/>
      <c r="T121" s="293"/>
      <c r="U121" s="293"/>
      <c r="V121" s="293"/>
      <c r="W121" s="293"/>
      <c r="X121" s="293"/>
      <c r="Y121" s="1331">
        <v>22139</v>
      </c>
      <c r="Z121" s="293"/>
      <c r="AA121" s="293"/>
      <c r="AB121" s="293"/>
    </row>
    <row r="122" spans="1:28" s="292" customFormat="1" ht="47.25">
      <c r="A122" s="293"/>
      <c r="B122" s="208" t="s">
        <v>464</v>
      </c>
      <c r="C122" s="293"/>
      <c r="D122" s="1326" t="s">
        <v>2536</v>
      </c>
      <c r="E122" s="293"/>
      <c r="F122" s="293"/>
      <c r="G122" s="293"/>
      <c r="H122" s="293"/>
      <c r="I122" s="293"/>
      <c r="J122" s="293"/>
      <c r="K122" s="293"/>
      <c r="L122" s="293"/>
      <c r="M122" s="293"/>
      <c r="N122" s="293"/>
      <c r="O122" s="293"/>
      <c r="P122" s="293"/>
      <c r="Q122" s="293"/>
      <c r="R122" s="293"/>
      <c r="S122" s="293"/>
      <c r="T122" s="293"/>
      <c r="U122" s="293"/>
      <c r="V122" s="293"/>
      <c r="W122" s="293"/>
      <c r="X122" s="293"/>
      <c r="Y122" s="1348">
        <v>12165</v>
      </c>
      <c r="Z122" s="293"/>
      <c r="AA122" s="293"/>
      <c r="AB122" s="293"/>
    </row>
    <row r="123" spans="1:28" s="292" customFormat="1" ht="47.25">
      <c r="A123" s="293"/>
      <c r="B123" s="208" t="s">
        <v>464</v>
      </c>
      <c r="C123" s="293"/>
      <c r="D123" s="1330" t="s">
        <v>2535</v>
      </c>
      <c r="E123" s="293"/>
      <c r="F123" s="293"/>
      <c r="G123" s="293"/>
      <c r="H123" s="293"/>
      <c r="I123" s="293"/>
      <c r="J123" s="293"/>
      <c r="K123" s="293"/>
      <c r="L123" s="293"/>
      <c r="M123" s="293"/>
      <c r="N123" s="293"/>
      <c r="O123" s="293"/>
      <c r="P123" s="293"/>
      <c r="Q123" s="293"/>
      <c r="R123" s="293"/>
      <c r="S123" s="293"/>
      <c r="T123" s="293"/>
      <c r="U123" s="293"/>
      <c r="V123" s="293"/>
      <c r="W123" s="293"/>
      <c r="X123" s="293"/>
      <c r="Y123" s="1331"/>
      <c r="Z123" s="293"/>
      <c r="AA123" s="293"/>
      <c r="AB123" s="293"/>
    </row>
    <row r="124" spans="1:28" s="292" customFormat="1" ht="47.25">
      <c r="A124" s="293"/>
      <c r="B124" s="208" t="s">
        <v>464</v>
      </c>
      <c r="C124" s="293"/>
      <c r="D124" s="1326" t="s">
        <v>2537</v>
      </c>
      <c r="E124" s="293"/>
      <c r="F124" s="293"/>
      <c r="G124" s="293"/>
      <c r="H124" s="293"/>
      <c r="I124" s="293"/>
      <c r="J124" s="293"/>
      <c r="K124" s="293"/>
      <c r="L124" s="293"/>
      <c r="M124" s="293"/>
      <c r="N124" s="293"/>
      <c r="O124" s="293"/>
      <c r="P124" s="293"/>
      <c r="Q124" s="293"/>
      <c r="R124" s="293"/>
      <c r="S124" s="293"/>
      <c r="T124" s="293"/>
      <c r="U124" s="293"/>
      <c r="V124" s="293"/>
      <c r="W124" s="293"/>
      <c r="X124" s="293"/>
      <c r="Y124" s="1327">
        <v>12095</v>
      </c>
      <c r="Z124" s="293"/>
      <c r="AA124" s="293"/>
      <c r="AB124" s="293"/>
    </row>
    <row r="125" spans="1:28" s="292" customFormat="1" ht="47.25">
      <c r="A125" s="293"/>
      <c r="B125" s="208" t="s">
        <v>464</v>
      </c>
      <c r="C125" s="293"/>
      <c r="D125" s="1326" t="s">
        <v>2538</v>
      </c>
      <c r="E125" s="293"/>
      <c r="F125" s="293"/>
      <c r="G125" s="293"/>
      <c r="H125" s="293"/>
      <c r="I125" s="293"/>
      <c r="J125" s="293"/>
      <c r="K125" s="293"/>
      <c r="L125" s="293"/>
      <c r="M125" s="293"/>
      <c r="N125" s="293"/>
      <c r="O125" s="293"/>
      <c r="P125" s="293"/>
      <c r="Q125" s="293"/>
      <c r="R125" s="293"/>
      <c r="S125" s="293"/>
      <c r="T125" s="293"/>
      <c r="U125" s="293"/>
      <c r="V125" s="293"/>
      <c r="W125" s="293"/>
      <c r="X125" s="293"/>
      <c r="Y125" s="1349">
        <v>30239</v>
      </c>
      <c r="Z125" s="293"/>
      <c r="AA125" s="293"/>
      <c r="AB125" s="293"/>
    </row>
    <row r="126" spans="1:28" s="292" customFormat="1" ht="47.25">
      <c r="A126" s="293"/>
      <c r="B126" s="208" t="s">
        <v>464</v>
      </c>
      <c r="C126" s="293"/>
      <c r="D126" s="1326" t="s">
        <v>1343</v>
      </c>
      <c r="E126" s="293"/>
      <c r="F126" s="293"/>
      <c r="G126" s="293"/>
      <c r="H126" s="293"/>
      <c r="I126" s="293"/>
      <c r="J126" s="293"/>
      <c r="K126" s="293"/>
      <c r="L126" s="293"/>
      <c r="M126" s="293"/>
      <c r="N126" s="293"/>
      <c r="O126" s="293"/>
      <c r="P126" s="293"/>
      <c r="Q126" s="293"/>
      <c r="R126" s="293"/>
      <c r="S126" s="293"/>
      <c r="T126" s="293"/>
      <c r="U126" s="293"/>
      <c r="V126" s="293"/>
      <c r="W126" s="293"/>
      <c r="X126" s="293"/>
      <c r="Y126" s="1349"/>
      <c r="Z126" s="293"/>
      <c r="AA126" s="293"/>
      <c r="AB126" s="293"/>
    </row>
    <row r="127" spans="1:28" s="292" customFormat="1" ht="47.25">
      <c r="A127" s="293"/>
      <c r="B127" s="208" t="s">
        <v>464</v>
      </c>
      <c r="C127" s="293"/>
      <c r="D127" s="1326" t="s">
        <v>2539</v>
      </c>
      <c r="E127" s="293"/>
      <c r="F127" s="293"/>
      <c r="G127" s="293"/>
      <c r="H127" s="293"/>
      <c r="I127" s="293"/>
      <c r="J127" s="293"/>
      <c r="K127" s="293"/>
      <c r="L127" s="293"/>
      <c r="M127" s="293"/>
      <c r="N127" s="293"/>
      <c r="O127" s="293"/>
      <c r="P127" s="293"/>
      <c r="Q127" s="293"/>
      <c r="R127" s="293"/>
      <c r="S127" s="293"/>
      <c r="T127" s="293"/>
      <c r="U127" s="293"/>
      <c r="V127" s="293"/>
      <c r="W127" s="293"/>
      <c r="X127" s="293"/>
      <c r="Y127" s="1349"/>
      <c r="Z127" s="293"/>
      <c r="AA127" s="293"/>
      <c r="AB127" s="293"/>
    </row>
    <row r="128" spans="1:28" s="292" customFormat="1" ht="47.25">
      <c r="A128" s="293"/>
      <c r="B128" s="208" t="s">
        <v>464</v>
      </c>
      <c r="C128" s="293"/>
      <c r="D128" s="1326" t="s">
        <v>2540</v>
      </c>
      <c r="E128" s="293"/>
      <c r="F128" s="293"/>
      <c r="G128" s="293"/>
      <c r="H128" s="293"/>
      <c r="I128" s="293"/>
      <c r="J128" s="293"/>
      <c r="K128" s="293"/>
      <c r="L128" s="293"/>
      <c r="M128" s="293"/>
      <c r="N128" s="293"/>
      <c r="O128" s="293"/>
      <c r="P128" s="293"/>
      <c r="Q128" s="293"/>
      <c r="R128" s="293"/>
      <c r="S128" s="293"/>
      <c r="T128" s="293"/>
      <c r="U128" s="293"/>
      <c r="V128" s="293"/>
      <c r="W128" s="293"/>
      <c r="X128" s="293"/>
      <c r="Y128" s="1346">
        <v>32144</v>
      </c>
      <c r="Z128" s="293"/>
      <c r="AA128" s="293"/>
      <c r="AB128" s="293"/>
    </row>
    <row r="129" spans="1:30" s="292" customFormat="1" ht="47.25">
      <c r="A129" s="293"/>
      <c r="B129" s="208" t="s">
        <v>464</v>
      </c>
      <c r="C129" s="293"/>
      <c r="D129" s="1326" t="s">
        <v>2540</v>
      </c>
      <c r="E129" s="293"/>
      <c r="F129" s="293"/>
      <c r="G129" s="293"/>
      <c r="H129" s="293"/>
      <c r="I129" s="293"/>
      <c r="J129" s="293"/>
      <c r="K129" s="293"/>
      <c r="L129" s="293"/>
      <c r="M129" s="293"/>
      <c r="N129" s="293"/>
      <c r="O129" s="293"/>
      <c r="P129" s="293"/>
      <c r="Q129" s="293"/>
      <c r="R129" s="293"/>
      <c r="S129" s="293"/>
      <c r="T129" s="293"/>
      <c r="U129" s="293"/>
      <c r="V129" s="293"/>
      <c r="W129" s="293"/>
      <c r="X129" s="293"/>
      <c r="Y129" s="1346"/>
      <c r="Z129" s="293"/>
      <c r="AA129" s="293"/>
      <c r="AB129" s="293"/>
    </row>
    <row r="130" spans="1:30" s="292" customFormat="1" ht="47.25">
      <c r="A130" s="293"/>
      <c r="B130" s="208" t="s">
        <v>464</v>
      </c>
      <c r="C130" s="293"/>
      <c r="D130" s="1326" t="s">
        <v>2541</v>
      </c>
      <c r="E130" s="293"/>
      <c r="F130" s="293"/>
      <c r="G130" s="293"/>
      <c r="H130" s="293"/>
      <c r="I130" s="293"/>
      <c r="J130" s="293"/>
      <c r="K130" s="293"/>
      <c r="L130" s="293"/>
      <c r="M130" s="293"/>
      <c r="N130" s="293"/>
      <c r="O130" s="293"/>
      <c r="P130" s="293"/>
      <c r="Q130" s="293"/>
      <c r="R130" s="293"/>
      <c r="S130" s="293"/>
      <c r="T130" s="293"/>
      <c r="U130" s="293"/>
      <c r="V130" s="293"/>
      <c r="W130" s="293"/>
      <c r="X130" s="293"/>
      <c r="Y130" s="1346"/>
      <c r="Z130" s="293"/>
      <c r="AA130" s="293"/>
      <c r="AB130" s="293"/>
    </row>
    <row r="131" spans="1:30" s="292" customFormat="1" ht="47.25">
      <c r="A131" s="293"/>
      <c r="B131" s="208" t="s">
        <v>464</v>
      </c>
      <c r="C131" s="293"/>
      <c r="D131" s="1326" t="s">
        <v>1338</v>
      </c>
      <c r="E131" s="293"/>
      <c r="F131" s="293"/>
      <c r="G131" s="293"/>
      <c r="H131" s="293"/>
      <c r="I131" s="293"/>
      <c r="J131" s="293"/>
      <c r="K131" s="293"/>
      <c r="L131" s="293"/>
      <c r="M131" s="293"/>
      <c r="N131" s="293"/>
      <c r="O131" s="293"/>
      <c r="P131" s="293"/>
      <c r="Q131" s="293"/>
      <c r="R131" s="293"/>
      <c r="S131" s="293"/>
      <c r="T131" s="293"/>
      <c r="U131" s="293"/>
      <c r="V131" s="293"/>
      <c r="W131" s="293"/>
      <c r="X131" s="293"/>
      <c r="Y131" s="1350">
        <v>20102</v>
      </c>
      <c r="Z131" s="293"/>
      <c r="AA131" s="293"/>
      <c r="AB131" s="293"/>
    </row>
    <row r="132" spans="1:30" s="292" customFormat="1" ht="47.25">
      <c r="A132" s="293"/>
      <c r="B132" s="208" t="s">
        <v>464</v>
      </c>
      <c r="C132" s="293"/>
      <c r="D132" s="1326" t="s">
        <v>1338</v>
      </c>
      <c r="E132" s="293"/>
      <c r="F132" s="293"/>
      <c r="G132" s="293"/>
      <c r="H132" s="293"/>
      <c r="I132" s="293"/>
      <c r="J132" s="293"/>
      <c r="K132" s="293"/>
      <c r="L132" s="293"/>
      <c r="M132" s="293"/>
      <c r="N132" s="293"/>
      <c r="O132" s="293"/>
      <c r="P132" s="293"/>
      <c r="Q132" s="293"/>
      <c r="R132" s="293"/>
      <c r="S132" s="293"/>
      <c r="T132" s="293"/>
      <c r="U132" s="293"/>
      <c r="V132" s="293"/>
      <c r="W132" s="293"/>
      <c r="X132" s="293"/>
      <c r="Y132" s="1350"/>
      <c r="Z132" s="293"/>
      <c r="AA132" s="293"/>
      <c r="AB132" s="293"/>
    </row>
    <row r="133" spans="1:30" s="292" customFormat="1" ht="47.25">
      <c r="A133" s="293"/>
      <c r="B133" s="208" t="s">
        <v>464</v>
      </c>
      <c r="C133" s="293"/>
      <c r="D133" s="1326" t="s">
        <v>2542</v>
      </c>
      <c r="E133" s="293"/>
      <c r="F133" s="293"/>
      <c r="G133" s="293"/>
      <c r="H133" s="293"/>
      <c r="I133" s="293"/>
      <c r="J133" s="293"/>
      <c r="K133" s="293"/>
      <c r="L133" s="293"/>
      <c r="M133" s="293"/>
      <c r="N133" s="293"/>
      <c r="O133" s="293"/>
      <c r="P133" s="293"/>
      <c r="Q133" s="293"/>
      <c r="R133" s="293"/>
      <c r="S133" s="293"/>
      <c r="T133" s="293"/>
      <c r="U133" s="293"/>
      <c r="V133" s="293"/>
      <c r="W133" s="293"/>
      <c r="X133" s="293"/>
      <c r="Y133" s="1327">
        <v>10014</v>
      </c>
      <c r="Z133" s="293"/>
      <c r="AA133" s="293"/>
      <c r="AB133" s="293"/>
    </row>
    <row r="134" spans="1:30" s="292" customFormat="1" ht="47.25">
      <c r="A134" s="293"/>
      <c r="B134" s="208" t="s">
        <v>464</v>
      </c>
      <c r="C134" s="293"/>
      <c r="D134" s="1326" t="s">
        <v>2542</v>
      </c>
      <c r="E134" s="293"/>
      <c r="F134" s="293"/>
      <c r="G134" s="293"/>
      <c r="H134" s="293"/>
      <c r="I134" s="293"/>
      <c r="J134" s="293"/>
      <c r="K134" s="293"/>
      <c r="L134" s="293"/>
      <c r="M134" s="293"/>
      <c r="N134" s="293"/>
      <c r="O134" s="293"/>
      <c r="P134" s="293"/>
      <c r="Q134" s="293"/>
      <c r="R134" s="293"/>
      <c r="S134" s="293"/>
      <c r="T134" s="293"/>
      <c r="U134" s="293"/>
      <c r="V134" s="293"/>
      <c r="W134" s="293"/>
      <c r="X134" s="293"/>
      <c r="Y134" s="1327">
        <v>10062</v>
      </c>
      <c r="Z134" s="293"/>
      <c r="AA134" s="293"/>
      <c r="AB134" s="293"/>
    </row>
    <row r="135" spans="1:30" s="292" customFormat="1" ht="47.25">
      <c r="A135" s="293"/>
      <c r="B135" s="208" t="s">
        <v>464</v>
      </c>
      <c r="C135" s="293"/>
      <c r="D135" s="1326" t="s">
        <v>2543</v>
      </c>
      <c r="E135" s="293"/>
      <c r="F135" s="293"/>
      <c r="G135" s="293"/>
      <c r="H135" s="293"/>
      <c r="I135" s="293"/>
      <c r="J135" s="293"/>
      <c r="K135" s="293"/>
      <c r="L135" s="293"/>
      <c r="M135" s="293"/>
      <c r="N135" s="293"/>
      <c r="O135" s="293"/>
      <c r="P135" s="293"/>
      <c r="Q135" s="293"/>
      <c r="R135" s="293"/>
      <c r="S135" s="293"/>
      <c r="T135" s="293"/>
      <c r="U135" s="293"/>
      <c r="V135" s="293"/>
      <c r="W135" s="293"/>
      <c r="X135" s="293"/>
      <c r="Y135" s="1327">
        <v>10548</v>
      </c>
      <c r="Z135" s="293"/>
      <c r="AA135" s="293"/>
      <c r="AB135" s="293"/>
    </row>
    <row r="136" spans="1:30" s="292" customFormat="1" ht="47.25">
      <c r="A136" s="293"/>
      <c r="B136" s="208" t="s">
        <v>464</v>
      </c>
      <c r="C136" s="293"/>
      <c r="D136" s="1326" t="s">
        <v>1338</v>
      </c>
      <c r="E136" s="293"/>
      <c r="F136" s="293"/>
      <c r="G136" s="293"/>
      <c r="H136" s="293"/>
      <c r="I136" s="293"/>
      <c r="J136" s="293"/>
      <c r="K136" s="293"/>
      <c r="L136" s="293"/>
      <c r="M136" s="293"/>
      <c r="N136" s="293"/>
      <c r="O136" s="293"/>
      <c r="P136" s="293"/>
      <c r="Q136" s="293"/>
      <c r="R136" s="293"/>
      <c r="S136" s="293"/>
      <c r="T136" s="293"/>
      <c r="U136" s="293"/>
      <c r="V136" s="293"/>
      <c r="W136" s="293"/>
      <c r="X136" s="293"/>
      <c r="Y136" s="1327">
        <v>10023</v>
      </c>
      <c r="Z136" s="293"/>
      <c r="AA136" s="293"/>
      <c r="AB136" s="293"/>
    </row>
    <row r="137" spans="1:30" s="292" customFormat="1" ht="47.25">
      <c r="A137" s="293"/>
      <c r="B137" s="208" t="s">
        <v>464</v>
      </c>
      <c r="C137" s="293"/>
      <c r="D137" s="1326" t="s">
        <v>2544</v>
      </c>
      <c r="E137" s="293"/>
      <c r="F137" s="293"/>
      <c r="G137" s="293"/>
      <c r="H137" s="293"/>
      <c r="I137" s="293"/>
      <c r="J137" s="293"/>
      <c r="K137" s="293"/>
      <c r="L137" s="293"/>
      <c r="M137" s="293"/>
      <c r="N137" s="293"/>
      <c r="O137" s="293"/>
      <c r="P137" s="293"/>
      <c r="Q137" s="293"/>
      <c r="R137" s="293"/>
      <c r="S137" s="293"/>
      <c r="T137" s="293"/>
      <c r="U137" s="293"/>
      <c r="V137" s="293"/>
      <c r="W137" s="293"/>
      <c r="X137" s="293"/>
      <c r="Y137" s="1327">
        <v>10052</v>
      </c>
      <c r="Z137" s="293"/>
      <c r="AA137" s="293"/>
      <c r="AB137" s="293"/>
    </row>
    <row r="138" spans="1:30" s="292" customFormat="1" ht="47.25">
      <c r="A138" s="293"/>
      <c r="B138" s="208" t="s">
        <v>464</v>
      </c>
      <c r="C138" s="293"/>
      <c r="D138" s="1326" t="s">
        <v>2545</v>
      </c>
      <c r="E138" s="293"/>
      <c r="F138" s="293"/>
      <c r="G138" s="293"/>
      <c r="H138" s="293"/>
      <c r="I138" s="293"/>
      <c r="J138" s="293"/>
      <c r="K138" s="293"/>
      <c r="L138" s="293"/>
      <c r="M138" s="293"/>
      <c r="N138" s="293"/>
      <c r="O138" s="293"/>
      <c r="P138" s="293"/>
      <c r="Q138" s="293"/>
      <c r="R138" s="293"/>
      <c r="S138" s="293"/>
      <c r="T138" s="293"/>
      <c r="U138" s="293"/>
      <c r="V138" s="293"/>
      <c r="W138" s="293"/>
      <c r="X138" s="293"/>
      <c r="Y138" s="1327">
        <v>10071</v>
      </c>
      <c r="Z138" s="293"/>
      <c r="AA138" s="293"/>
      <c r="AB138" s="293"/>
    </row>
    <row r="139" spans="1:30" s="292" customFormat="1" ht="47.25">
      <c r="A139" s="293"/>
      <c r="B139" s="208" t="s">
        <v>464</v>
      </c>
      <c r="C139" s="293"/>
      <c r="D139" s="1326" t="s">
        <v>1343</v>
      </c>
      <c r="E139" s="293"/>
      <c r="F139" s="293"/>
      <c r="G139" s="293"/>
      <c r="H139" s="293"/>
      <c r="I139" s="293"/>
      <c r="J139" s="293"/>
      <c r="K139" s="293"/>
      <c r="L139" s="293"/>
      <c r="M139" s="293"/>
      <c r="N139" s="293"/>
      <c r="O139" s="293"/>
      <c r="P139" s="293"/>
      <c r="Q139" s="293"/>
      <c r="R139" s="293"/>
      <c r="S139" s="293"/>
      <c r="T139" s="293"/>
      <c r="U139" s="293"/>
      <c r="V139" s="293"/>
      <c r="W139" s="293"/>
      <c r="X139" s="293"/>
      <c r="Y139" s="1351">
        <v>20101</v>
      </c>
      <c r="Z139" s="293"/>
      <c r="AA139" s="293"/>
      <c r="AB139" s="293"/>
    </row>
    <row r="140" spans="1:30" ht="47.25">
      <c r="A140" s="1352"/>
      <c r="B140" s="208" t="s">
        <v>464</v>
      </c>
      <c r="C140" s="1352"/>
      <c r="D140" s="1326" t="s">
        <v>2520</v>
      </c>
      <c r="E140" s="1352"/>
      <c r="F140" s="1352"/>
      <c r="G140" s="1352"/>
      <c r="H140" s="1352"/>
      <c r="I140" s="1352"/>
      <c r="J140" s="1352"/>
      <c r="K140" s="1352"/>
      <c r="L140" s="1352"/>
      <c r="M140" s="1352"/>
      <c r="N140" s="1352"/>
      <c r="O140" s="1352"/>
      <c r="P140" s="1352"/>
      <c r="Q140" s="1352"/>
      <c r="R140" s="1352"/>
      <c r="S140" s="1352"/>
      <c r="T140" s="1352"/>
      <c r="U140" s="1352"/>
      <c r="V140" s="1352"/>
      <c r="W140" s="1352"/>
      <c r="X140" s="1352"/>
      <c r="Y140" s="1351"/>
      <c r="Z140" s="1352"/>
      <c r="AA140" s="1352"/>
      <c r="AB140" s="1352"/>
      <c r="AC140" s="213"/>
      <c r="AD140" s="213"/>
    </row>
    <row r="141" spans="1:30" ht="47.25">
      <c r="A141" s="1352"/>
      <c r="B141" s="208" t="s">
        <v>464</v>
      </c>
      <c r="C141" s="1352"/>
      <c r="D141" s="1353" t="s">
        <v>2546</v>
      </c>
      <c r="E141" s="1352"/>
      <c r="F141" s="1352"/>
      <c r="G141" s="1352"/>
      <c r="H141" s="1352"/>
      <c r="I141" s="1352"/>
      <c r="J141" s="1352"/>
      <c r="K141" s="1352"/>
      <c r="L141" s="1352"/>
      <c r="M141" s="1352"/>
      <c r="N141" s="1352"/>
      <c r="O141" s="1352"/>
      <c r="P141" s="1352"/>
      <c r="Q141" s="1352"/>
      <c r="R141" s="1352"/>
      <c r="S141" s="1352"/>
      <c r="T141" s="1352"/>
      <c r="U141" s="1352"/>
      <c r="V141" s="1352"/>
      <c r="W141" s="1352"/>
      <c r="X141" s="1352"/>
      <c r="Y141" s="1348">
        <v>10044</v>
      </c>
      <c r="Z141" s="1352"/>
      <c r="AA141" s="1352"/>
      <c r="AB141" s="1352"/>
      <c r="AC141" s="213"/>
      <c r="AD141" s="213"/>
    </row>
    <row r="142" spans="1:30" ht="47.25">
      <c r="A142" s="1352"/>
      <c r="B142" s="208" t="s">
        <v>464</v>
      </c>
      <c r="C142" s="1352"/>
      <c r="D142" s="1326" t="s">
        <v>2547</v>
      </c>
      <c r="E142" s="1352"/>
      <c r="F142" s="1352"/>
      <c r="G142" s="1352"/>
      <c r="H142" s="1352"/>
      <c r="I142" s="1352"/>
      <c r="J142" s="1352"/>
      <c r="K142" s="1352"/>
      <c r="L142" s="1352"/>
      <c r="M142" s="1352"/>
      <c r="N142" s="1352"/>
      <c r="O142" s="1352"/>
      <c r="P142" s="1352"/>
      <c r="Q142" s="1352"/>
      <c r="R142" s="1352"/>
      <c r="S142" s="1352"/>
      <c r="T142" s="1352"/>
      <c r="U142" s="1352"/>
      <c r="V142" s="1352"/>
      <c r="W142" s="1352"/>
      <c r="X142" s="1352"/>
      <c r="Y142" s="1346">
        <v>30009</v>
      </c>
      <c r="Z142" s="1352"/>
      <c r="AA142" s="1352"/>
      <c r="AB142" s="1352"/>
      <c r="AC142" s="213"/>
      <c r="AD142" s="213"/>
    </row>
    <row r="143" spans="1:30" ht="47.25">
      <c r="A143" s="1352"/>
      <c r="B143" s="208" t="s">
        <v>464</v>
      </c>
      <c r="C143" s="1352"/>
      <c r="D143" s="1326" t="s">
        <v>2548</v>
      </c>
      <c r="E143" s="1352"/>
      <c r="F143" s="1352"/>
      <c r="G143" s="1352"/>
      <c r="H143" s="1352"/>
      <c r="I143" s="1352"/>
      <c r="J143" s="1352"/>
      <c r="K143" s="1352"/>
      <c r="L143" s="1352"/>
      <c r="M143" s="1352"/>
      <c r="N143" s="1352"/>
      <c r="O143" s="1352"/>
      <c r="P143" s="1352"/>
      <c r="Q143" s="1352"/>
      <c r="R143" s="1352"/>
      <c r="S143" s="1352"/>
      <c r="T143" s="1352"/>
      <c r="U143" s="1352"/>
      <c r="V143" s="1352"/>
      <c r="W143" s="1352"/>
      <c r="X143" s="1352"/>
      <c r="Y143" s="1354"/>
      <c r="Z143" s="1352"/>
      <c r="AA143" s="1352"/>
      <c r="AB143" s="1352"/>
      <c r="AC143" s="213"/>
      <c r="AD143" s="213"/>
    </row>
    <row r="144" spans="1:30" ht="47.25">
      <c r="A144" s="1352"/>
      <c r="B144" s="208" t="s">
        <v>464</v>
      </c>
      <c r="C144" s="1352"/>
      <c r="D144" s="1326" t="s">
        <v>2547</v>
      </c>
      <c r="E144" s="1352"/>
      <c r="F144" s="1352"/>
      <c r="G144" s="1352"/>
      <c r="H144" s="1352"/>
      <c r="I144" s="1352"/>
      <c r="J144" s="1352"/>
      <c r="K144" s="1352"/>
      <c r="L144" s="1352"/>
      <c r="M144" s="1352"/>
      <c r="N144" s="1352"/>
      <c r="O144" s="1352"/>
      <c r="P144" s="1352"/>
      <c r="Q144" s="1352"/>
      <c r="R144" s="1352"/>
      <c r="S144" s="1352"/>
      <c r="T144" s="1352"/>
      <c r="U144" s="1352"/>
      <c r="V144" s="1352"/>
      <c r="W144" s="1352"/>
      <c r="X144" s="1352"/>
      <c r="Y144" s="1346"/>
      <c r="Z144" s="1352"/>
      <c r="AA144" s="1352"/>
      <c r="AB144" s="1352"/>
      <c r="AC144" s="213"/>
      <c r="AD144" s="213"/>
    </row>
    <row r="145" spans="1:30" ht="47.25">
      <c r="A145" s="1352"/>
      <c r="B145" s="208" t="s">
        <v>464</v>
      </c>
      <c r="C145" s="1352"/>
      <c r="D145" s="1326" t="s">
        <v>2547</v>
      </c>
      <c r="E145" s="1352"/>
      <c r="F145" s="1352"/>
      <c r="G145" s="1352"/>
      <c r="H145" s="1352"/>
      <c r="I145" s="1352"/>
      <c r="J145" s="1352"/>
      <c r="K145" s="1352"/>
      <c r="L145" s="1352"/>
      <c r="M145" s="1352"/>
      <c r="N145" s="1352"/>
      <c r="O145" s="1352"/>
      <c r="P145" s="1352"/>
      <c r="Q145" s="1352"/>
      <c r="R145" s="1352"/>
      <c r="S145" s="1352"/>
      <c r="T145" s="1352"/>
      <c r="U145" s="1352"/>
      <c r="V145" s="1352"/>
      <c r="W145" s="1352"/>
      <c r="X145" s="1352"/>
      <c r="Y145" s="1355">
        <v>30101</v>
      </c>
      <c r="Z145" s="1352"/>
      <c r="AA145" s="1352"/>
      <c r="AB145" s="1352"/>
      <c r="AC145" s="213"/>
      <c r="AD145" s="213"/>
    </row>
    <row r="146" spans="1:30" ht="47.25">
      <c r="A146" s="1356"/>
      <c r="B146" s="208" t="s">
        <v>464</v>
      </c>
      <c r="C146" s="1356"/>
      <c r="D146" s="1326" t="s">
        <v>2549</v>
      </c>
      <c r="E146" s="1356"/>
      <c r="F146" s="1356"/>
      <c r="G146" s="1356"/>
      <c r="H146" s="1356"/>
      <c r="I146" s="1356"/>
      <c r="J146" s="1356"/>
      <c r="K146" s="1356"/>
      <c r="L146" s="1356"/>
      <c r="M146" s="1356"/>
      <c r="N146" s="1356"/>
      <c r="O146" s="1356"/>
      <c r="P146" s="1357"/>
      <c r="Q146" s="1356"/>
      <c r="R146" s="1356"/>
      <c r="S146" s="1358"/>
      <c r="T146" s="1356"/>
      <c r="U146" s="1356"/>
      <c r="V146" s="1358"/>
      <c r="W146" s="1358"/>
      <c r="X146" s="1358"/>
      <c r="Y146" s="1355"/>
      <c r="Z146" s="1356"/>
      <c r="AA146" s="1356"/>
      <c r="AB146" s="1356"/>
    </row>
    <row r="147" spans="1:30" ht="47.25">
      <c r="A147" s="1356"/>
      <c r="B147" s="208" t="s">
        <v>464</v>
      </c>
      <c r="C147" s="1356"/>
      <c r="D147" s="1326" t="s">
        <v>2550</v>
      </c>
      <c r="E147" s="1356"/>
      <c r="F147" s="1356"/>
      <c r="G147" s="1356"/>
      <c r="H147" s="1356"/>
      <c r="I147" s="1356"/>
      <c r="J147" s="1356"/>
      <c r="K147" s="1356"/>
      <c r="L147" s="1356"/>
      <c r="M147" s="1356"/>
      <c r="N147" s="1356"/>
      <c r="O147" s="1356"/>
      <c r="P147" s="1357"/>
      <c r="Q147" s="1356"/>
      <c r="R147" s="1356"/>
      <c r="S147" s="1358"/>
      <c r="T147" s="1356"/>
      <c r="U147" s="1356"/>
      <c r="V147" s="1358"/>
      <c r="W147" s="1358"/>
      <c r="X147" s="1358"/>
      <c r="Y147" s="1327">
        <v>10216</v>
      </c>
      <c r="Z147" s="1356"/>
      <c r="AA147" s="1356"/>
      <c r="AB147" s="1356"/>
    </row>
    <row r="148" spans="1:30" ht="47.25">
      <c r="A148" s="1356"/>
      <c r="B148" s="208" t="s">
        <v>464</v>
      </c>
      <c r="C148" s="1356"/>
      <c r="D148" s="1326" t="s">
        <v>2551</v>
      </c>
      <c r="E148" s="1356"/>
      <c r="F148" s="1356"/>
      <c r="G148" s="1356"/>
      <c r="H148" s="1356"/>
      <c r="I148" s="1356"/>
      <c r="J148" s="1356"/>
      <c r="K148" s="1356"/>
      <c r="L148" s="1356"/>
      <c r="M148" s="1356"/>
      <c r="N148" s="1356"/>
      <c r="O148" s="1356"/>
      <c r="P148" s="1357"/>
      <c r="Q148" s="1356"/>
      <c r="R148" s="1356"/>
      <c r="S148" s="1358"/>
      <c r="T148" s="1356"/>
      <c r="U148" s="1356"/>
      <c r="V148" s="1358"/>
      <c r="W148" s="1358"/>
      <c r="X148" s="1358"/>
      <c r="Y148" s="1355"/>
      <c r="Z148" s="1356"/>
      <c r="AA148" s="1356"/>
      <c r="AB148" s="1356"/>
    </row>
    <row r="149" spans="1:30" ht="47.25">
      <c r="A149" s="1356"/>
      <c r="B149" s="208" t="s">
        <v>464</v>
      </c>
      <c r="C149" s="1356"/>
      <c r="D149" s="1326" t="s">
        <v>1343</v>
      </c>
      <c r="E149" s="1356"/>
      <c r="F149" s="1356"/>
      <c r="G149" s="1356"/>
      <c r="H149" s="1356"/>
      <c r="I149" s="1356"/>
      <c r="J149" s="1356"/>
      <c r="K149" s="1356"/>
      <c r="L149" s="1356"/>
      <c r="M149" s="1356"/>
      <c r="N149" s="1356"/>
      <c r="O149" s="1356"/>
      <c r="P149" s="1357"/>
      <c r="Q149" s="1356"/>
      <c r="R149" s="1356"/>
      <c r="S149" s="1358"/>
      <c r="T149" s="1356"/>
      <c r="U149" s="1356"/>
      <c r="V149" s="1358"/>
      <c r="W149" s="1358"/>
      <c r="X149" s="1358"/>
      <c r="Y149" s="1343">
        <v>20134</v>
      </c>
      <c r="Z149" s="1356"/>
      <c r="AA149" s="1356"/>
      <c r="AB149" s="1356"/>
    </row>
    <row r="150" spans="1:30" ht="47.25">
      <c r="A150" s="1356"/>
      <c r="B150" s="208" t="s">
        <v>464</v>
      </c>
      <c r="C150" s="1356"/>
      <c r="D150" s="1326" t="s">
        <v>2552</v>
      </c>
      <c r="E150" s="1356"/>
      <c r="F150" s="1356"/>
      <c r="G150" s="1356"/>
      <c r="H150" s="1356"/>
      <c r="I150" s="1356"/>
      <c r="J150" s="1356"/>
      <c r="K150" s="1356"/>
      <c r="L150" s="1356"/>
      <c r="M150" s="1356"/>
      <c r="N150" s="1356"/>
      <c r="O150" s="1356"/>
      <c r="P150" s="1357"/>
      <c r="Q150" s="1356"/>
      <c r="R150" s="1356"/>
      <c r="S150" s="1358"/>
      <c r="T150" s="1356"/>
      <c r="U150" s="1356"/>
      <c r="V150" s="1358"/>
      <c r="W150" s="1358"/>
      <c r="X150" s="1358"/>
      <c r="Y150" s="1359">
        <v>19483</v>
      </c>
      <c r="Z150" s="1356"/>
      <c r="AA150" s="1356"/>
      <c r="AB150" s="1356"/>
    </row>
    <row r="151" spans="1:30" ht="47.25">
      <c r="A151" s="1356"/>
      <c r="B151" s="208" t="s">
        <v>464</v>
      </c>
      <c r="C151" s="1356"/>
      <c r="D151" s="1326" t="s">
        <v>1343</v>
      </c>
      <c r="E151" s="1356"/>
      <c r="F151" s="1356"/>
      <c r="G151" s="1356"/>
      <c r="H151" s="1356"/>
      <c r="I151" s="1356"/>
      <c r="J151" s="1356"/>
      <c r="K151" s="1356"/>
      <c r="L151" s="1356"/>
      <c r="M151" s="1356"/>
      <c r="N151" s="1356"/>
      <c r="O151" s="1356"/>
      <c r="P151" s="1357"/>
      <c r="Q151" s="1356"/>
      <c r="R151" s="1356"/>
      <c r="S151" s="1358"/>
      <c r="T151" s="1356"/>
      <c r="U151" s="1356"/>
      <c r="V151" s="1358"/>
      <c r="W151" s="1358"/>
      <c r="X151" s="1358"/>
      <c r="Y151" s="1343"/>
      <c r="Z151" s="1356"/>
      <c r="AA151" s="1356"/>
      <c r="AB151" s="1356"/>
    </row>
    <row r="152" spans="1:30" ht="47.25">
      <c r="A152" s="1356"/>
      <c r="B152" s="208" t="s">
        <v>464</v>
      </c>
      <c r="C152" s="1356"/>
      <c r="D152" s="1326" t="s">
        <v>1338</v>
      </c>
      <c r="E152" s="1356"/>
      <c r="F152" s="1356"/>
      <c r="G152" s="1356"/>
      <c r="H152" s="1356"/>
      <c r="I152" s="1356"/>
      <c r="J152" s="1356"/>
      <c r="K152" s="1356"/>
      <c r="L152" s="1356"/>
      <c r="M152" s="1356"/>
      <c r="N152" s="1356"/>
      <c r="O152" s="1356"/>
      <c r="P152" s="1357"/>
      <c r="Q152" s="1356"/>
      <c r="R152" s="1356"/>
      <c r="S152" s="1358"/>
      <c r="T152" s="1356"/>
      <c r="U152" s="1356"/>
      <c r="V152" s="1358"/>
      <c r="W152" s="1358"/>
      <c r="X152" s="1358"/>
      <c r="Y152" s="1327">
        <v>10096</v>
      </c>
      <c r="Z152" s="1356"/>
      <c r="AA152" s="1356"/>
      <c r="AB152" s="1356"/>
    </row>
    <row r="153" spans="1:30" ht="47.25">
      <c r="A153" s="1356"/>
      <c r="B153" s="208" t="s">
        <v>464</v>
      </c>
      <c r="C153" s="1356"/>
      <c r="D153" s="1326" t="s">
        <v>2553</v>
      </c>
      <c r="E153" s="1356"/>
      <c r="F153" s="1356"/>
      <c r="G153" s="1356"/>
      <c r="H153" s="1356"/>
      <c r="I153" s="1356"/>
      <c r="J153" s="1356"/>
      <c r="K153" s="1356"/>
      <c r="L153" s="1356"/>
      <c r="M153" s="1356"/>
      <c r="N153" s="1356"/>
      <c r="O153" s="1356"/>
      <c r="P153" s="1357"/>
      <c r="Q153" s="1356"/>
      <c r="R153" s="1356"/>
      <c r="S153" s="1358"/>
      <c r="T153" s="1356"/>
      <c r="U153" s="1356"/>
      <c r="V153" s="1358"/>
      <c r="W153" s="1358"/>
      <c r="X153" s="1358"/>
      <c r="Y153" s="1327">
        <v>16302</v>
      </c>
      <c r="Z153" s="1356"/>
      <c r="AA153" s="1356"/>
      <c r="AB153" s="1356"/>
    </row>
    <row r="154" spans="1:30" ht="47.25">
      <c r="A154" s="1356"/>
      <c r="B154" s="208" t="s">
        <v>464</v>
      </c>
      <c r="C154" s="1356"/>
      <c r="D154" s="1326" t="s">
        <v>2520</v>
      </c>
      <c r="E154" s="1356"/>
      <c r="F154" s="1356"/>
      <c r="G154" s="1356"/>
      <c r="H154" s="1356"/>
      <c r="I154" s="1356"/>
      <c r="J154" s="1356"/>
      <c r="K154" s="1356"/>
      <c r="L154" s="1356"/>
      <c r="M154" s="1356"/>
      <c r="N154" s="1356"/>
      <c r="O154" s="1356"/>
      <c r="P154" s="1357"/>
      <c r="Q154" s="1356"/>
      <c r="R154" s="1356"/>
      <c r="S154" s="1358"/>
      <c r="T154" s="1356"/>
      <c r="U154" s="1356"/>
      <c r="V154" s="1358"/>
      <c r="W154" s="1358"/>
      <c r="X154" s="1358"/>
      <c r="Y154" s="1327">
        <v>39993</v>
      </c>
      <c r="Z154" s="1356"/>
      <c r="AA154" s="1356"/>
      <c r="AB154" s="1356"/>
    </row>
    <row r="155" spans="1:30" ht="47.25">
      <c r="A155" s="1356"/>
      <c r="B155" s="208" t="s">
        <v>464</v>
      </c>
      <c r="C155" s="1356"/>
      <c r="D155" s="1326" t="s">
        <v>1338</v>
      </c>
      <c r="E155" s="1356"/>
      <c r="F155" s="1356"/>
      <c r="G155" s="1356"/>
      <c r="H155" s="1356"/>
      <c r="I155" s="1356"/>
      <c r="J155" s="1356"/>
      <c r="K155" s="1356"/>
      <c r="L155" s="1356"/>
      <c r="M155" s="1356"/>
      <c r="N155" s="1356"/>
      <c r="O155" s="1356"/>
      <c r="P155" s="1357"/>
      <c r="Q155" s="1356"/>
      <c r="R155" s="1356"/>
      <c r="S155" s="1358"/>
      <c r="T155" s="1356"/>
      <c r="U155" s="1356"/>
      <c r="V155" s="1358"/>
      <c r="W155" s="1358"/>
      <c r="X155" s="1358"/>
      <c r="Y155" s="1349">
        <v>20156</v>
      </c>
      <c r="Z155" s="1356"/>
      <c r="AA155" s="1356"/>
      <c r="AB155" s="1356"/>
    </row>
    <row r="156" spans="1:30" ht="47.25">
      <c r="A156" s="1356"/>
      <c r="B156" s="208" t="s">
        <v>464</v>
      </c>
      <c r="C156" s="1356"/>
      <c r="D156" s="1326" t="s">
        <v>1338</v>
      </c>
      <c r="E156" s="1356"/>
      <c r="F156" s="1356"/>
      <c r="G156" s="1356"/>
      <c r="H156" s="1356"/>
      <c r="I156" s="1356"/>
      <c r="J156" s="1356"/>
      <c r="K156" s="1356"/>
      <c r="L156" s="1356"/>
      <c r="M156" s="1356"/>
      <c r="N156" s="1356"/>
      <c r="O156" s="1356"/>
      <c r="P156" s="1357"/>
      <c r="Q156" s="1356"/>
      <c r="R156" s="1356"/>
      <c r="S156" s="1358"/>
      <c r="T156" s="1356"/>
      <c r="U156" s="1356"/>
      <c r="V156" s="1358"/>
      <c r="W156" s="1358"/>
      <c r="X156" s="1358"/>
      <c r="Y156" s="1348">
        <v>20149</v>
      </c>
      <c r="Z156" s="1356"/>
      <c r="AA156" s="1356"/>
      <c r="AB156" s="1356"/>
    </row>
    <row r="157" spans="1:30" ht="47.25">
      <c r="A157" s="1356"/>
      <c r="B157" s="208" t="s">
        <v>464</v>
      </c>
      <c r="C157" s="1356"/>
      <c r="D157" s="1326" t="s">
        <v>2554</v>
      </c>
      <c r="E157" s="1356"/>
      <c r="F157" s="1356"/>
      <c r="G157" s="1356"/>
      <c r="H157" s="1356"/>
      <c r="I157" s="1356"/>
      <c r="J157" s="1356"/>
      <c r="K157" s="1356"/>
      <c r="L157" s="1356"/>
      <c r="M157" s="1356"/>
      <c r="N157" s="1356"/>
      <c r="O157" s="1356"/>
      <c r="P157" s="1357"/>
      <c r="Q157" s="1356"/>
      <c r="R157" s="1356"/>
      <c r="S157" s="1358"/>
      <c r="T157" s="1356"/>
      <c r="U157" s="1356"/>
      <c r="V157" s="1358"/>
      <c r="W157" s="1358"/>
      <c r="X157" s="1358"/>
      <c r="Y157" s="1348"/>
      <c r="Z157" s="1356"/>
      <c r="AA157" s="1356"/>
      <c r="AB157" s="1356"/>
    </row>
    <row r="158" spans="1:30" ht="47.25">
      <c r="A158" s="1356"/>
      <c r="B158" s="208" t="s">
        <v>464</v>
      </c>
      <c r="C158" s="1356"/>
      <c r="D158" s="1326" t="s">
        <v>2520</v>
      </c>
      <c r="E158" s="1356"/>
      <c r="F158" s="1356"/>
      <c r="G158" s="1356"/>
      <c r="H158" s="1356"/>
      <c r="I158" s="1356"/>
      <c r="J158" s="1356"/>
      <c r="K158" s="1356"/>
      <c r="L158" s="1356"/>
      <c r="M158" s="1356"/>
      <c r="N158" s="1356"/>
      <c r="O158" s="1356"/>
      <c r="P158" s="1357"/>
      <c r="Q158" s="1356"/>
      <c r="R158" s="1356"/>
      <c r="S158" s="1358"/>
      <c r="T158" s="1356"/>
      <c r="U158" s="1356"/>
      <c r="V158" s="1358"/>
      <c r="W158" s="1358"/>
      <c r="X158" s="1358"/>
      <c r="Y158" s="1327">
        <v>19862</v>
      </c>
      <c r="Z158" s="1356"/>
      <c r="AA158" s="1356"/>
      <c r="AB158" s="1356"/>
    </row>
    <row r="159" spans="1:30" ht="47.25">
      <c r="A159" s="1356"/>
      <c r="B159" s="208" t="s">
        <v>464</v>
      </c>
      <c r="C159" s="1356"/>
      <c r="D159" s="1326" t="s">
        <v>2520</v>
      </c>
      <c r="E159" s="1356"/>
      <c r="F159" s="1356"/>
      <c r="G159" s="1356"/>
      <c r="H159" s="1356"/>
      <c r="I159" s="1356"/>
      <c r="J159" s="1356"/>
      <c r="K159" s="1356"/>
      <c r="L159" s="1356"/>
      <c r="M159" s="1356"/>
      <c r="N159" s="1356"/>
      <c r="O159" s="1356"/>
      <c r="P159" s="1357"/>
      <c r="Q159" s="1356"/>
      <c r="R159" s="1356"/>
      <c r="S159" s="1358"/>
      <c r="T159" s="1356"/>
      <c r="U159" s="1356"/>
      <c r="V159" s="1358"/>
      <c r="W159" s="1358"/>
      <c r="X159" s="1358"/>
      <c r="Y159" s="1327"/>
      <c r="Z159" s="1356"/>
      <c r="AA159" s="1356"/>
      <c r="AB159" s="1356"/>
    </row>
    <row r="160" spans="1:30" ht="47.25">
      <c r="A160" s="1356"/>
      <c r="B160" s="208" t="s">
        <v>464</v>
      </c>
      <c r="C160" s="1356"/>
      <c r="D160" s="1326" t="s">
        <v>1338</v>
      </c>
      <c r="E160" s="1356"/>
      <c r="F160" s="1356"/>
      <c r="G160" s="1356"/>
      <c r="H160" s="1356"/>
      <c r="I160" s="1356"/>
      <c r="J160" s="1356"/>
      <c r="K160" s="1356"/>
      <c r="L160" s="1356"/>
      <c r="M160" s="1356"/>
      <c r="N160" s="1356"/>
      <c r="O160" s="1356"/>
      <c r="P160" s="1357"/>
      <c r="Q160" s="1356"/>
      <c r="R160" s="1356"/>
      <c r="S160" s="1358"/>
      <c r="T160" s="1356"/>
      <c r="U160" s="1356"/>
      <c r="V160" s="1358"/>
      <c r="W160" s="1358"/>
      <c r="X160" s="1358"/>
      <c r="Y160" s="1351">
        <v>30122</v>
      </c>
      <c r="Z160" s="1356"/>
      <c r="AA160" s="1356"/>
      <c r="AB160" s="1356"/>
    </row>
    <row r="161" spans="1:28" ht="47.25">
      <c r="A161" s="1356"/>
      <c r="B161" s="208" t="s">
        <v>464</v>
      </c>
      <c r="C161" s="1356"/>
      <c r="D161" s="1326" t="s">
        <v>1338</v>
      </c>
      <c r="E161" s="1356"/>
      <c r="F161" s="1356"/>
      <c r="G161" s="1356"/>
      <c r="H161" s="1356"/>
      <c r="I161" s="1356"/>
      <c r="J161" s="1356"/>
      <c r="K161" s="1356"/>
      <c r="L161" s="1356"/>
      <c r="M161" s="1356"/>
      <c r="N161" s="1356"/>
      <c r="O161" s="1356"/>
      <c r="P161" s="1357"/>
      <c r="Q161" s="1356"/>
      <c r="R161" s="1356"/>
      <c r="S161" s="1358"/>
      <c r="T161" s="1356"/>
      <c r="U161" s="1356"/>
      <c r="V161" s="1358"/>
      <c r="W161" s="1358"/>
      <c r="X161" s="1358"/>
      <c r="Y161" s="1349"/>
      <c r="Z161" s="1356"/>
      <c r="AA161" s="1356"/>
      <c r="AB161" s="1356"/>
    </row>
    <row r="162" spans="1:28" ht="47.25">
      <c r="A162" s="1356"/>
      <c r="B162" s="208" t="s">
        <v>464</v>
      </c>
      <c r="C162" s="1356"/>
      <c r="D162" s="1326" t="s">
        <v>1338</v>
      </c>
      <c r="E162" s="1356"/>
      <c r="F162" s="1356"/>
      <c r="G162" s="1356"/>
      <c r="H162" s="1356"/>
      <c r="I162" s="1356"/>
      <c r="J162" s="1356"/>
      <c r="K162" s="1356"/>
      <c r="L162" s="1356"/>
      <c r="M162" s="1356"/>
      <c r="N162" s="1356"/>
      <c r="O162" s="1356"/>
      <c r="P162" s="1357"/>
      <c r="Q162" s="1356"/>
      <c r="R162" s="1356"/>
      <c r="S162" s="1358"/>
      <c r="T162" s="1356"/>
      <c r="U162" s="1356"/>
      <c r="V162" s="1358"/>
      <c r="W162" s="1358"/>
      <c r="X162" s="1358"/>
      <c r="Y162" s="1351"/>
      <c r="Z162" s="1356"/>
      <c r="AA162" s="1356"/>
      <c r="AB162" s="1356"/>
    </row>
    <row r="163" spans="1:28" ht="47.25">
      <c r="A163" s="1356"/>
      <c r="B163" s="208" t="s">
        <v>464</v>
      </c>
      <c r="C163" s="1356"/>
      <c r="D163" s="1326" t="s">
        <v>1338</v>
      </c>
      <c r="E163" s="1356"/>
      <c r="F163" s="1356"/>
      <c r="G163" s="1356"/>
      <c r="H163" s="1356"/>
      <c r="I163" s="1356"/>
      <c r="J163" s="1356"/>
      <c r="K163" s="1356"/>
      <c r="L163" s="1356"/>
      <c r="M163" s="1356"/>
      <c r="N163" s="1356"/>
      <c r="O163" s="1356"/>
      <c r="P163" s="1357"/>
      <c r="Q163" s="1356"/>
      <c r="R163" s="1356"/>
      <c r="S163" s="1358"/>
      <c r="T163" s="1356"/>
      <c r="U163" s="1356"/>
      <c r="V163" s="1358"/>
      <c r="W163" s="1358"/>
      <c r="X163" s="1358"/>
      <c r="Y163" s="1351"/>
      <c r="Z163" s="1356"/>
      <c r="AA163" s="1356"/>
      <c r="AB163" s="1356"/>
    </row>
    <row r="164" spans="1:28" ht="47.25">
      <c r="A164" s="1356"/>
      <c r="B164" s="208" t="s">
        <v>464</v>
      </c>
      <c r="C164" s="1356"/>
      <c r="D164" s="1326" t="s">
        <v>2543</v>
      </c>
      <c r="E164" s="1356"/>
      <c r="F164" s="1356"/>
      <c r="G164" s="1356"/>
      <c r="H164" s="1356"/>
      <c r="I164" s="1356"/>
      <c r="J164" s="1356"/>
      <c r="K164" s="1356"/>
      <c r="L164" s="1356"/>
      <c r="M164" s="1356"/>
      <c r="N164" s="1356"/>
      <c r="O164" s="1356"/>
      <c r="P164" s="1357"/>
      <c r="Q164" s="1356"/>
      <c r="R164" s="1356"/>
      <c r="S164" s="1358"/>
      <c r="T164" s="1356"/>
      <c r="U164" s="1356"/>
      <c r="V164" s="1358"/>
      <c r="W164" s="1358"/>
      <c r="X164" s="1358"/>
      <c r="Y164" s="1327">
        <v>20151</v>
      </c>
      <c r="Z164" s="1356"/>
      <c r="AA164" s="1356"/>
      <c r="AB164" s="1356"/>
    </row>
    <row r="165" spans="1:28" ht="47.25">
      <c r="A165" s="1356"/>
      <c r="B165" s="208" t="s">
        <v>464</v>
      </c>
      <c r="C165" s="1356"/>
      <c r="D165" s="1326" t="s">
        <v>2555</v>
      </c>
      <c r="E165" s="1356"/>
      <c r="F165" s="1356"/>
      <c r="G165" s="1356"/>
      <c r="H165" s="1356"/>
      <c r="I165" s="1356"/>
      <c r="J165" s="1356"/>
      <c r="K165" s="1356"/>
      <c r="L165" s="1356"/>
      <c r="M165" s="1356"/>
      <c r="N165" s="1356"/>
      <c r="O165" s="1356"/>
      <c r="P165" s="1357"/>
      <c r="Q165" s="1356"/>
      <c r="R165" s="1356"/>
      <c r="S165" s="1358"/>
      <c r="T165" s="1356"/>
      <c r="U165" s="1356"/>
      <c r="V165" s="1358"/>
      <c r="W165" s="1358"/>
      <c r="X165" s="1358"/>
      <c r="Y165" s="1327">
        <v>19477</v>
      </c>
      <c r="Z165" s="1356"/>
      <c r="AA165" s="1356"/>
      <c r="AB165" s="1356"/>
    </row>
    <row r="166" spans="1:28" ht="47.25">
      <c r="A166" s="1356"/>
      <c r="B166" s="208" t="s">
        <v>464</v>
      </c>
      <c r="C166" s="1356"/>
      <c r="D166" s="1326" t="s">
        <v>2556</v>
      </c>
      <c r="E166" s="1356"/>
      <c r="F166" s="1356"/>
      <c r="G166" s="1356"/>
      <c r="H166" s="1356"/>
      <c r="I166" s="1356"/>
      <c r="J166" s="1356"/>
      <c r="K166" s="1356"/>
      <c r="L166" s="1356"/>
      <c r="M166" s="1356"/>
      <c r="N166" s="1356"/>
      <c r="O166" s="1356"/>
      <c r="P166" s="1357"/>
      <c r="Q166" s="1356"/>
      <c r="R166" s="1356"/>
      <c r="S166" s="1358"/>
      <c r="T166" s="1356"/>
      <c r="U166" s="1356"/>
      <c r="V166" s="1358"/>
      <c r="W166" s="1358"/>
      <c r="X166" s="1358"/>
      <c r="Y166" s="1327">
        <v>19700</v>
      </c>
      <c r="Z166" s="1356"/>
      <c r="AA166" s="1356"/>
      <c r="AB166" s="1356"/>
    </row>
    <row r="167" spans="1:28" ht="47.25">
      <c r="A167" s="1356"/>
      <c r="B167" s="208" t="s">
        <v>464</v>
      </c>
      <c r="C167" s="1356"/>
      <c r="D167" s="1326" t="s">
        <v>2556</v>
      </c>
      <c r="E167" s="1356"/>
      <c r="F167" s="1356"/>
      <c r="G167" s="1356"/>
      <c r="H167" s="1356"/>
      <c r="I167" s="1356"/>
      <c r="J167" s="1356"/>
      <c r="K167" s="1356"/>
      <c r="L167" s="1356"/>
      <c r="M167" s="1356"/>
      <c r="N167" s="1356"/>
      <c r="O167" s="1356"/>
      <c r="P167" s="1357"/>
      <c r="Q167" s="1356"/>
      <c r="R167" s="1356"/>
      <c r="S167" s="1358"/>
      <c r="T167" s="1356"/>
      <c r="U167" s="1356"/>
      <c r="V167" s="1358"/>
      <c r="W167" s="1358"/>
      <c r="X167" s="1358"/>
      <c r="Y167" s="1327">
        <v>19315</v>
      </c>
      <c r="Z167" s="1356"/>
      <c r="AA167" s="1356"/>
      <c r="AB167" s="1356"/>
    </row>
    <row r="168" spans="1:28" ht="47.25">
      <c r="A168" s="1356"/>
      <c r="B168" s="208" t="s">
        <v>464</v>
      </c>
      <c r="C168" s="1356"/>
      <c r="D168" s="1326" t="s">
        <v>2557</v>
      </c>
      <c r="E168" s="1356"/>
      <c r="F168" s="1356"/>
      <c r="G168" s="1356"/>
      <c r="H168" s="1356"/>
      <c r="I168" s="1356"/>
      <c r="J168" s="1356"/>
      <c r="K168" s="1356"/>
      <c r="L168" s="1356"/>
      <c r="M168" s="1356"/>
      <c r="N168" s="1356"/>
      <c r="O168" s="1356"/>
      <c r="P168" s="1357"/>
      <c r="Q168" s="1356"/>
      <c r="R168" s="1356"/>
      <c r="S168" s="1358"/>
      <c r="T168" s="1356"/>
      <c r="U168" s="1356"/>
      <c r="V168" s="1358"/>
      <c r="W168" s="1358"/>
      <c r="X168" s="1358"/>
      <c r="Y168" s="1327">
        <v>10639</v>
      </c>
      <c r="Z168" s="1356"/>
      <c r="AA168" s="1356"/>
      <c r="AB168" s="1356"/>
    </row>
    <row r="169" spans="1:28" ht="47.25">
      <c r="A169" s="1356"/>
      <c r="B169" s="208" t="s">
        <v>464</v>
      </c>
      <c r="C169" s="1356"/>
      <c r="D169" s="1326" t="s">
        <v>2557</v>
      </c>
      <c r="E169" s="1356"/>
      <c r="F169" s="1356"/>
      <c r="G169" s="1356"/>
      <c r="H169" s="1356"/>
      <c r="I169" s="1356"/>
      <c r="J169" s="1356"/>
      <c r="K169" s="1356"/>
      <c r="L169" s="1356"/>
      <c r="M169" s="1356"/>
      <c r="N169" s="1356"/>
      <c r="O169" s="1356"/>
      <c r="P169" s="1357"/>
      <c r="Q169" s="1356"/>
      <c r="R169" s="1356"/>
      <c r="S169" s="1358"/>
      <c r="T169" s="1356"/>
      <c r="U169" s="1356"/>
      <c r="V169" s="1358"/>
      <c r="W169" s="1358"/>
      <c r="X169" s="1358"/>
      <c r="Y169" s="1327"/>
      <c r="Z169" s="1356"/>
      <c r="AA169" s="1356"/>
      <c r="AB169" s="1356"/>
    </row>
    <row r="170" spans="1:28" ht="47.25">
      <c r="A170" s="1356"/>
      <c r="B170" s="208" t="s">
        <v>464</v>
      </c>
      <c r="C170" s="1356"/>
      <c r="D170" s="1326" t="s">
        <v>2557</v>
      </c>
      <c r="E170" s="1356"/>
      <c r="F170" s="1356"/>
      <c r="G170" s="1356"/>
      <c r="H170" s="1356"/>
      <c r="I170" s="1356"/>
      <c r="J170" s="1356"/>
      <c r="K170" s="1356"/>
      <c r="L170" s="1356"/>
      <c r="M170" s="1356"/>
      <c r="N170" s="1356"/>
      <c r="O170" s="1356"/>
      <c r="P170" s="1357"/>
      <c r="Q170" s="1356"/>
      <c r="R170" s="1356"/>
      <c r="S170" s="1358"/>
      <c r="T170" s="1356"/>
      <c r="U170" s="1356"/>
      <c r="V170" s="1358"/>
      <c r="W170" s="1358"/>
      <c r="X170" s="1358"/>
      <c r="Y170" s="1327">
        <v>15758</v>
      </c>
      <c r="Z170" s="1356"/>
      <c r="AA170" s="1356"/>
      <c r="AB170" s="1356"/>
    </row>
    <row r="171" spans="1:28" ht="47.25">
      <c r="A171" s="1356"/>
      <c r="B171" s="208" t="s">
        <v>464</v>
      </c>
      <c r="C171" s="1356"/>
      <c r="D171" s="1326" t="s">
        <v>2558</v>
      </c>
      <c r="E171" s="1356"/>
      <c r="F171" s="1356"/>
      <c r="G171" s="1356"/>
      <c r="H171" s="1356"/>
      <c r="I171" s="1356"/>
      <c r="J171" s="1356"/>
      <c r="K171" s="1356"/>
      <c r="L171" s="1356"/>
      <c r="M171" s="1356"/>
      <c r="N171" s="1356"/>
      <c r="O171" s="1356"/>
      <c r="P171" s="1357"/>
      <c r="Q171" s="1356"/>
      <c r="R171" s="1356"/>
      <c r="S171" s="1358"/>
      <c r="T171" s="1356"/>
      <c r="U171" s="1356"/>
      <c r="V171" s="1358"/>
      <c r="W171" s="1358"/>
      <c r="X171" s="1358"/>
      <c r="Y171" s="1327">
        <v>10062</v>
      </c>
      <c r="Z171" s="1356"/>
      <c r="AA171" s="1356"/>
      <c r="AB171" s="1356"/>
    </row>
    <row r="172" spans="1:28" ht="47.25">
      <c r="A172" s="1356"/>
      <c r="B172" s="208" t="s">
        <v>464</v>
      </c>
      <c r="C172" s="1356"/>
      <c r="D172" s="1326" t="s">
        <v>2543</v>
      </c>
      <c r="E172" s="1356"/>
      <c r="F172" s="1356"/>
      <c r="G172" s="1356"/>
      <c r="H172" s="1356"/>
      <c r="I172" s="1356"/>
      <c r="J172" s="1356"/>
      <c r="K172" s="1356"/>
      <c r="L172" s="1356"/>
      <c r="M172" s="1356"/>
      <c r="N172" s="1356"/>
      <c r="O172" s="1356"/>
      <c r="P172" s="1357"/>
      <c r="Q172" s="1356"/>
      <c r="R172" s="1356"/>
      <c r="S172" s="1358"/>
      <c r="T172" s="1356"/>
      <c r="U172" s="1356"/>
      <c r="V172" s="1358"/>
      <c r="W172" s="1358"/>
      <c r="X172" s="1358"/>
      <c r="Y172" s="1327">
        <v>10290</v>
      </c>
      <c r="Z172" s="1356"/>
      <c r="AA172" s="1356"/>
      <c r="AB172" s="1356"/>
    </row>
    <row r="173" spans="1:28" ht="47.25">
      <c r="A173" s="1356"/>
      <c r="B173" s="208" t="s">
        <v>464</v>
      </c>
      <c r="C173" s="1356"/>
      <c r="D173" s="1326" t="s">
        <v>2547</v>
      </c>
      <c r="E173" s="1356"/>
      <c r="F173" s="1356"/>
      <c r="G173" s="1356"/>
      <c r="H173" s="1356"/>
      <c r="I173" s="1356"/>
      <c r="J173" s="1356"/>
      <c r="K173" s="1356"/>
      <c r="L173" s="1356"/>
      <c r="M173" s="1356"/>
      <c r="N173" s="1356"/>
      <c r="O173" s="1356"/>
      <c r="P173" s="1357"/>
      <c r="Q173" s="1356"/>
      <c r="R173" s="1356"/>
      <c r="S173" s="1358"/>
      <c r="T173" s="1356"/>
      <c r="U173" s="1356"/>
      <c r="V173" s="1358"/>
      <c r="W173" s="1358"/>
      <c r="X173" s="1358"/>
      <c r="Y173" s="1327">
        <v>11590</v>
      </c>
      <c r="Z173" s="1356"/>
      <c r="AA173" s="1356"/>
      <c r="AB173" s="1356"/>
    </row>
    <row r="174" spans="1:28" ht="47.25">
      <c r="A174" s="1356"/>
      <c r="B174" s="208" t="s">
        <v>464</v>
      </c>
      <c r="C174" s="1356"/>
      <c r="D174" s="1326" t="s">
        <v>2533</v>
      </c>
      <c r="E174" s="1356"/>
      <c r="F174" s="1356"/>
      <c r="G174" s="1356"/>
      <c r="H174" s="1356"/>
      <c r="I174" s="1356"/>
      <c r="J174" s="1356"/>
      <c r="K174" s="1356"/>
      <c r="L174" s="1356"/>
      <c r="M174" s="1356"/>
      <c r="N174" s="1356"/>
      <c r="O174" s="1356"/>
      <c r="P174" s="1357"/>
      <c r="Q174" s="1356"/>
      <c r="R174" s="1356"/>
      <c r="S174" s="1358"/>
      <c r="T174" s="1356"/>
      <c r="U174" s="1356"/>
      <c r="V174" s="1358"/>
      <c r="W174" s="1358"/>
      <c r="X174" s="1358"/>
      <c r="Y174" s="1360">
        <v>20053</v>
      </c>
      <c r="Z174" s="1356"/>
      <c r="AA174" s="1356"/>
      <c r="AB174" s="1356"/>
    </row>
    <row r="175" spans="1:28" ht="47.25">
      <c r="A175" s="1356"/>
      <c r="B175" s="208" t="s">
        <v>464</v>
      </c>
      <c r="C175" s="1356"/>
      <c r="D175" s="1326" t="s">
        <v>1338</v>
      </c>
      <c r="E175" s="1356"/>
      <c r="F175" s="1356"/>
      <c r="G175" s="1356"/>
      <c r="H175" s="1356"/>
      <c r="I175" s="1356"/>
      <c r="J175" s="1356"/>
      <c r="K175" s="1356"/>
      <c r="L175" s="1356"/>
      <c r="M175" s="1356"/>
      <c r="N175" s="1356"/>
      <c r="O175" s="1356"/>
      <c r="P175" s="1357"/>
      <c r="Q175" s="1356"/>
      <c r="R175" s="1356"/>
      <c r="S175" s="1358"/>
      <c r="T175" s="1356"/>
      <c r="U175" s="1356"/>
      <c r="V175" s="1358"/>
      <c r="W175" s="1358"/>
      <c r="X175" s="1358"/>
      <c r="Y175" s="1331">
        <v>20219</v>
      </c>
      <c r="Z175" s="1356"/>
      <c r="AA175" s="1356"/>
      <c r="AB175" s="1356"/>
    </row>
    <row r="176" spans="1:28" ht="47.25">
      <c r="A176" s="1356"/>
      <c r="B176" s="208" t="s">
        <v>464</v>
      </c>
      <c r="C176" s="1356"/>
      <c r="D176" s="1326" t="s">
        <v>2241</v>
      </c>
      <c r="E176" s="1356"/>
      <c r="F176" s="1356"/>
      <c r="G176" s="1356"/>
      <c r="H176" s="1356"/>
      <c r="I176" s="1356"/>
      <c r="J176" s="1356"/>
      <c r="K176" s="1356"/>
      <c r="L176" s="1356"/>
      <c r="M176" s="1356"/>
      <c r="N176" s="1356"/>
      <c r="O176" s="1356"/>
      <c r="P176" s="1357"/>
      <c r="Q176" s="1356"/>
      <c r="R176" s="1356"/>
      <c r="S176" s="1358"/>
      <c r="T176" s="1356"/>
      <c r="U176" s="1356"/>
      <c r="V176" s="1358"/>
      <c r="W176" s="1358"/>
      <c r="X176" s="1358"/>
      <c r="Y176" s="1342">
        <v>17789</v>
      </c>
      <c r="Z176" s="1356"/>
      <c r="AA176" s="1356"/>
      <c r="AB176" s="1356"/>
    </row>
    <row r="177" spans="1:28" ht="47.25">
      <c r="A177" s="1356"/>
      <c r="B177" s="208" t="s">
        <v>464</v>
      </c>
      <c r="C177" s="1356"/>
      <c r="D177" s="1326" t="s">
        <v>1338</v>
      </c>
      <c r="E177" s="1356"/>
      <c r="F177" s="1356"/>
      <c r="G177" s="1356"/>
      <c r="H177" s="1356"/>
      <c r="I177" s="1356"/>
      <c r="J177" s="1356"/>
      <c r="K177" s="1356"/>
      <c r="L177" s="1356"/>
      <c r="M177" s="1356"/>
      <c r="N177" s="1356"/>
      <c r="O177" s="1356"/>
      <c r="P177" s="1357"/>
      <c r="Q177" s="1356"/>
      <c r="R177" s="1356"/>
      <c r="S177" s="1358"/>
      <c r="T177" s="1356"/>
      <c r="U177" s="1356"/>
      <c r="V177" s="1358"/>
      <c r="W177" s="1358"/>
      <c r="X177" s="1358"/>
      <c r="Y177" s="1342">
        <v>10180</v>
      </c>
      <c r="Z177" s="1356"/>
      <c r="AA177" s="1356"/>
      <c r="AB177" s="1356"/>
    </row>
    <row r="178" spans="1:28" ht="47.25">
      <c r="A178" s="1356"/>
      <c r="B178" s="208" t="s">
        <v>464</v>
      </c>
      <c r="C178" s="1356"/>
      <c r="D178" s="1326" t="s">
        <v>2543</v>
      </c>
      <c r="E178" s="1356"/>
      <c r="F178" s="1356"/>
      <c r="G178" s="1356"/>
      <c r="H178" s="1356"/>
      <c r="I178" s="1356"/>
      <c r="J178" s="1356"/>
      <c r="K178" s="1356"/>
      <c r="L178" s="1356"/>
      <c r="M178" s="1356"/>
      <c r="N178" s="1356"/>
      <c r="O178" s="1356"/>
      <c r="P178" s="1357"/>
      <c r="Q178" s="1356"/>
      <c r="R178" s="1356"/>
      <c r="S178" s="1358"/>
      <c r="T178" s="1356"/>
      <c r="U178" s="1356"/>
      <c r="V178" s="1358"/>
      <c r="W178" s="1358"/>
      <c r="X178" s="1358"/>
      <c r="Y178" s="1327">
        <v>10042</v>
      </c>
      <c r="Z178" s="1356"/>
      <c r="AA178" s="1356"/>
      <c r="AB178" s="1356"/>
    </row>
    <row r="179" spans="1:28" ht="47.25">
      <c r="A179" s="1356"/>
      <c r="B179" s="208" t="s">
        <v>464</v>
      </c>
      <c r="C179" s="1356"/>
      <c r="D179" s="1326" t="s">
        <v>2533</v>
      </c>
      <c r="E179" s="1356"/>
      <c r="F179" s="1356"/>
      <c r="G179" s="1356"/>
      <c r="H179" s="1356"/>
      <c r="I179" s="1356"/>
      <c r="J179" s="1356"/>
      <c r="K179" s="1356"/>
      <c r="L179" s="1356"/>
      <c r="M179" s="1356"/>
      <c r="N179" s="1356"/>
      <c r="O179" s="1356"/>
      <c r="P179" s="1357"/>
      <c r="Q179" s="1356"/>
      <c r="R179" s="1356"/>
      <c r="S179" s="1358"/>
      <c r="T179" s="1356"/>
      <c r="U179" s="1356"/>
      <c r="V179" s="1358"/>
      <c r="W179" s="1358"/>
      <c r="X179" s="1358"/>
      <c r="Y179" s="1360"/>
      <c r="Z179" s="1356"/>
      <c r="AA179" s="1356"/>
      <c r="AB179" s="1356"/>
    </row>
    <row r="180" spans="1:28" ht="47.25">
      <c r="A180" s="1356"/>
      <c r="B180" s="208" t="s">
        <v>464</v>
      </c>
      <c r="C180" s="1356"/>
      <c r="D180" s="1326" t="s">
        <v>1338</v>
      </c>
      <c r="E180" s="1356"/>
      <c r="F180" s="1356"/>
      <c r="G180" s="1356"/>
      <c r="H180" s="1356"/>
      <c r="I180" s="1356"/>
      <c r="J180" s="1356"/>
      <c r="K180" s="1356"/>
      <c r="L180" s="1356"/>
      <c r="M180" s="1356"/>
      <c r="N180" s="1356"/>
      <c r="O180" s="1356"/>
      <c r="P180" s="1357"/>
      <c r="Q180" s="1356"/>
      <c r="R180" s="1356"/>
      <c r="S180" s="1358"/>
      <c r="T180" s="1356"/>
      <c r="U180" s="1356"/>
      <c r="V180" s="1358"/>
      <c r="W180" s="1358"/>
      <c r="X180" s="1358"/>
      <c r="Y180" s="1361">
        <v>10092</v>
      </c>
      <c r="Z180" s="1356"/>
      <c r="AA180" s="1356"/>
      <c r="AB180" s="1356"/>
    </row>
    <row r="181" spans="1:28" ht="47.25">
      <c r="A181" s="1356"/>
      <c r="B181" s="208" t="s">
        <v>464</v>
      </c>
      <c r="C181" s="1356"/>
      <c r="D181" s="1326" t="s">
        <v>2543</v>
      </c>
      <c r="E181" s="1356"/>
      <c r="F181" s="1356"/>
      <c r="G181" s="1356"/>
      <c r="H181" s="1356"/>
      <c r="I181" s="1356"/>
      <c r="J181" s="1356"/>
      <c r="K181" s="1356"/>
      <c r="L181" s="1356"/>
      <c r="M181" s="1356"/>
      <c r="N181" s="1356"/>
      <c r="O181" s="1356"/>
      <c r="P181" s="1357"/>
      <c r="Q181" s="1356"/>
      <c r="R181" s="1356"/>
      <c r="S181" s="1358"/>
      <c r="T181" s="1356"/>
      <c r="U181" s="1356"/>
      <c r="V181" s="1358"/>
      <c r="W181" s="1358"/>
      <c r="X181" s="1358"/>
      <c r="Y181" s="1361"/>
      <c r="Z181" s="1356"/>
      <c r="AA181" s="1356"/>
      <c r="AB181" s="1356"/>
    </row>
    <row r="182" spans="1:28" ht="47.25">
      <c r="A182" s="1356"/>
      <c r="B182" s="208" t="s">
        <v>464</v>
      </c>
      <c r="C182" s="1356"/>
      <c r="D182" s="1326" t="s">
        <v>1338</v>
      </c>
      <c r="E182" s="1356"/>
      <c r="F182" s="1356"/>
      <c r="G182" s="1356"/>
      <c r="H182" s="1356"/>
      <c r="I182" s="1356"/>
      <c r="J182" s="1356"/>
      <c r="K182" s="1356"/>
      <c r="L182" s="1356"/>
      <c r="M182" s="1356"/>
      <c r="N182" s="1356"/>
      <c r="O182" s="1356"/>
      <c r="P182" s="1357"/>
      <c r="Q182" s="1356"/>
      <c r="R182" s="1356"/>
      <c r="S182" s="1358"/>
      <c r="T182" s="1356"/>
      <c r="U182" s="1356"/>
      <c r="V182" s="1358"/>
      <c r="W182" s="1358"/>
      <c r="X182" s="1358"/>
      <c r="Y182" s="1331"/>
      <c r="Z182" s="1356"/>
      <c r="AA182" s="1356"/>
      <c r="AB182" s="1356"/>
    </row>
    <row r="183" spans="1:28" ht="47.25">
      <c r="A183" s="1356"/>
      <c r="B183" s="208" t="s">
        <v>464</v>
      </c>
      <c r="C183" s="1356"/>
      <c r="D183" s="1326" t="s">
        <v>2520</v>
      </c>
      <c r="E183" s="1356"/>
      <c r="F183" s="1356"/>
      <c r="G183" s="1356"/>
      <c r="H183" s="1356"/>
      <c r="I183" s="1356"/>
      <c r="J183" s="1356"/>
      <c r="K183" s="1356"/>
      <c r="L183" s="1356"/>
      <c r="M183" s="1356"/>
      <c r="N183" s="1356"/>
      <c r="O183" s="1356"/>
      <c r="P183" s="1357"/>
      <c r="Q183" s="1356"/>
      <c r="R183" s="1356"/>
      <c r="S183" s="1358"/>
      <c r="T183" s="1356"/>
      <c r="U183" s="1356"/>
      <c r="V183" s="1358"/>
      <c r="W183" s="1358"/>
      <c r="X183" s="1358"/>
      <c r="Y183" s="1327">
        <v>10704</v>
      </c>
      <c r="Z183" s="1356"/>
      <c r="AA183" s="1356"/>
      <c r="AB183" s="1356"/>
    </row>
    <row r="184" spans="1:28" ht="47.25">
      <c r="A184" s="1356"/>
      <c r="B184" s="208" t="s">
        <v>464</v>
      </c>
      <c r="C184" s="1356"/>
      <c r="D184" s="1326" t="s">
        <v>2559</v>
      </c>
      <c r="E184" s="1356"/>
      <c r="F184" s="1356"/>
      <c r="G184" s="1356"/>
      <c r="H184" s="1356"/>
      <c r="I184" s="1356"/>
      <c r="J184" s="1356"/>
      <c r="K184" s="1356"/>
      <c r="L184" s="1356"/>
      <c r="M184" s="1356"/>
      <c r="N184" s="1356"/>
      <c r="O184" s="1356"/>
      <c r="P184" s="1357"/>
      <c r="Q184" s="1356"/>
      <c r="R184" s="1356"/>
      <c r="S184" s="1358"/>
      <c r="T184" s="1356"/>
      <c r="U184" s="1356"/>
      <c r="V184" s="1358"/>
      <c r="W184" s="1358"/>
      <c r="X184" s="1358"/>
      <c r="Y184" s="1327">
        <v>9995</v>
      </c>
      <c r="Z184" s="1356"/>
      <c r="AA184" s="1356"/>
      <c r="AB184" s="1356"/>
    </row>
    <row r="185" spans="1:28" ht="47.25">
      <c r="A185" s="1356"/>
      <c r="B185" s="208" t="s">
        <v>464</v>
      </c>
      <c r="C185" s="1356"/>
      <c r="D185" s="1326" t="s">
        <v>1338</v>
      </c>
      <c r="E185" s="1356"/>
      <c r="F185" s="1356"/>
      <c r="G185" s="1356"/>
      <c r="H185" s="1356"/>
      <c r="I185" s="1356"/>
      <c r="J185" s="1356"/>
      <c r="K185" s="1356"/>
      <c r="L185" s="1356"/>
      <c r="M185" s="1356"/>
      <c r="N185" s="1356"/>
      <c r="O185" s="1356"/>
      <c r="P185" s="1357"/>
      <c r="Q185" s="1356"/>
      <c r="R185" s="1356"/>
      <c r="S185" s="1358"/>
      <c r="T185" s="1356"/>
      <c r="U185" s="1356"/>
      <c r="V185" s="1358"/>
      <c r="W185" s="1358"/>
      <c r="X185" s="1358"/>
      <c r="Y185" s="1362">
        <v>20754</v>
      </c>
      <c r="Z185" s="1356"/>
      <c r="AA185" s="1356"/>
      <c r="AB185" s="1356"/>
    </row>
    <row r="186" spans="1:28" ht="47.25">
      <c r="A186" s="1356"/>
      <c r="B186" s="208" t="s">
        <v>464</v>
      </c>
      <c r="C186" s="1356"/>
      <c r="D186" s="1326" t="s">
        <v>1343</v>
      </c>
      <c r="E186" s="1356"/>
      <c r="F186" s="1356"/>
      <c r="G186" s="1356"/>
      <c r="H186" s="1356"/>
      <c r="I186" s="1356"/>
      <c r="J186" s="1356"/>
      <c r="K186" s="1356"/>
      <c r="L186" s="1356"/>
      <c r="M186" s="1356"/>
      <c r="N186" s="1356"/>
      <c r="O186" s="1356"/>
      <c r="P186" s="1357"/>
      <c r="Q186" s="1356"/>
      <c r="R186" s="1356"/>
      <c r="S186" s="1358"/>
      <c r="T186" s="1356"/>
      <c r="U186" s="1356"/>
      <c r="V186" s="1358"/>
      <c r="W186" s="1358"/>
      <c r="X186" s="1358"/>
      <c r="Y186" s="1327">
        <v>20034</v>
      </c>
      <c r="Z186" s="1356"/>
      <c r="AA186" s="1356"/>
      <c r="AB186" s="1356"/>
    </row>
    <row r="187" spans="1:28" ht="47.25">
      <c r="A187" s="1356"/>
      <c r="B187" s="208" t="s">
        <v>464</v>
      </c>
      <c r="C187" s="1356"/>
      <c r="D187" s="1326" t="s">
        <v>2560</v>
      </c>
      <c r="E187" s="1356"/>
      <c r="F187" s="1356"/>
      <c r="G187" s="1356"/>
      <c r="H187" s="1356"/>
      <c r="I187" s="1356"/>
      <c r="J187" s="1356"/>
      <c r="K187" s="1356"/>
      <c r="L187" s="1356"/>
      <c r="M187" s="1356"/>
      <c r="N187" s="1356"/>
      <c r="O187" s="1356"/>
      <c r="P187" s="1357"/>
      <c r="Q187" s="1356"/>
      <c r="R187" s="1356"/>
      <c r="S187" s="1358"/>
      <c r="T187" s="1356"/>
      <c r="U187" s="1356"/>
      <c r="V187" s="1358"/>
      <c r="W187" s="1358"/>
      <c r="X187" s="1358"/>
      <c r="Y187" s="1342">
        <v>39844</v>
      </c>
      <c r="Z187" s="1356"/>
      <c r="AA187" s="1356"/>
      <c r="AB187" s="1356"/>
    </row>
    <row r="188" spans="1:28" ht="47.25">
      <c r="A188" s="1356"/>
      <c r="B188" s="208" t="s">
        <v>464</v>
      </c>
      <c r="C188" s="1356"/>
      <c r="D188" s="1326" t="s">
        <v>2554</v>
      </c>
      <c r="E188" s="1356"/>
      <c r="F188" s="1356"/>
      <c r="G188" s="1356"/>
      <c r="H188" s="1356"/>
      <c r="I188" s="1356"/>
      <c r="J188" s="1356"/>
      <c r="K188" s="1356"/>
      <c r="L188" s="1356"/>
      <c r="M188" s="1356"/>
      <c r="N188" s="1356"/>
      <c r="O188" s="1356"/>
      <c r="P188" s="1357"/>
      <c r="Q188" s="1356"/>
      <c r="R188" s="1356"/>
      <c r="S188" s="1358"/>
      <c r="T188" s="1356"/>
      <c r="U188" s="1356"/>
      <c r="V188" s="1358"/>
      <c r="W188" s="1358"/>
      <c r="X188" s="1358"/>
      <c r="Y188" s="1342"/>
      <c r="Z188" s="1356"/>
      <c r="AA188" s="1356"/>
      <c r="AB188" s="1356"/>
    </row>
    <row r="189" spans="1:28" ht="47.25">
      <c r="A189" s="1356"/>
      <c r="B189" s="208" t="s">
        <v>464</v>
      </c>
      <c r="C189" s="1356"/>
      <c r="D189" s="1326" t="s">
        <v>2554</v>
      </c>
      <c r="E189" s="1356"/>
      <c r="F189" s="1356"/>
      <c r="G189" s="1356"/>
      <c r="H189" s="1356"/>
      <c r="I189" s="1356"/>
      <c r="J189" s="1356"/>
      <c r="K189" s="1356"/>
      <c r="L189" s="1356"/>
      <c r="M189" s="1356"/>
      <c r="N189" s="1356"/>
      <c r="O189" s="1356"/>
      <c r="P189" s="1357"/>
      <c r="Q189" s="1356"/>
      <c r="R189" s="1356"/>
      <c r="S189" s="1358"/>
      <c r="T189" s="1356"/>
      <c r="U189" s="1356"/>
      <c r="V189" s="1358"/>
      <c r="W189" s="1358"/>
      <c r="X189" s="1358"/>
      <c r="Y189" s="1342"/>
      <c r="Z189" s="1356"/>
      <c r="AA189" s="1356"/>
      <c r="AB189" s="1356"/>
    </row>
    <row r="190" spans="1:28" ht="47.25">
      <c r="A190" s="1356"/>
      <c r="B190" s="208" t="s">
        <v>464</v>
      </c>
      <c r="C190" s="1356"/>
      <c r="D190" s="1326" t="s">
        <v>2554</v>
      </c>
      <c r="E190" s="1356"/>
      <c r="F190" s="1356"/>
      <c r="G190" s="1356"/>
      <c r="H190" s="1356"/>
      <c r="I190" s="1356"/>
      <c r="J190" s="1356"/>
      <c r="K190" s="1356"/>
      <c r="L190" s="1356"/>
      <c r="M190" s="1356"/>
      <c r="N190" s="1356"/>
      <c r="O190" s="1356"/>
      <c r="P190" s="1357"/>
      <c r="Q190" s="1356"/>
      <c r="R190" s="1356"/>
      <c r="S190" s="1358"/>
      <c r="T190" s="1356"/>
      <c r="U190" s="1356"/>
      <c r="V190" s="1358"/>
      <c r="W190" s="1358"/>
      <c r="X190" s="1358"/>
      <c r="Y190" s="1342"/>
      <c r="Z190" s="1356"/>
      <c r="AA190" s="1356"/>
      <c r="AB190" s="1356"/>
    </row>
    <row r="191" spans="1:28" ht="47.25">
      <c r="A191" s="1356"/>
      <c r="B191" s="208" t="s">
        <v>464</v>
      </c>
      <c r="C191" s="1356"/>
      <c r="D191" s="1326" t="s">
        <v>2561</v>
      </c>
      <c r="E191" s="1356"/>
      <c r="F191" s="1356"/>
      <c r="G191" s="1356"/>
      <c r="H191" s="1356"/>
      <c r="I191" s="1356"/>
      <c r="J191" s="1356"/>
      <c r="K191" s="1356"/>
      <c r="L191" s="1356"/>
      <c r="M191" s="1356"/>
      <c r="N191" s="1356"/>
      <c r="O191" s="1356"/>
      <c r="P191" s="1357"/>
      <c r="Q191" s="1356"/>
      <c r="R191" s="1356"/>
      <c r="S191" s="1358"/>
      <c r="T191" s="1356"/>
      <c r="U191" s="1356"/>
      <c r="V191" s="1358"/>
      <c r="W191" s="1358"/>
      <c r="X191" s="1358"/>
      <c r="Y191" s="1346">
        <v>25123</v>
      </c>
      <c r="Z191" s="1356"/>
      <c r="AA191" s="1356"/>
      <c r="AB191" s="1356"/>
    </row>
    <row r="192" spans="1:28" ht="47.25">
      <c r="A192" s="1356"/>
      <c r="B192" s="208" t="s">
        <v>464</v>
      </c>
      <c r="C192" s="1356"/>
      <c r="D192" s="1326" t="s">
        <v>2561</v>
      </c>
      <c r="E192" s="1356"/>
      <c r="F192" s="1356"/>
      <c r="G192" s="1356"/>
      <c r="H192" s="1356"/>
      <c r="I192" s="1356"/>
      <c r="J192" s="1356"/>
      <c r="K192" s="1356"/>
      <c r="L192" s="1356"/>
      <c r="M192" s="1356"/>
      <c r="N192" s="1356"/>
      <c r="O192" s="1356"/>
      <c r="P192" s="1357"/>
      <c r="Q192" s="1356"/>
      <c r="R192" s="1356"/>
      <c r="S192" s="1358"/>
      <c r="T192" s="1356"/>
      <c r="U192" s="1356"/>
      <c r="V192" s="1358"/>
      <c r="W192" s="1358"/>
      <c r="X192" s="1358"/>
      <c r="Y192" s="1346"/>
      <c r="Z192" s="1356"/>
      <c r="AA192" s="1356"/>
      <c r="AB192" s="1356"/>
    </row>
    <row r="193" spans="1:28" ht="47.25">
      <c r="A193" s="1356"/>
      <c r="B193" s="208" t="s">
        <v>464</v>
      </c>
      <c r="C193" s="1356"/>
      <c r="D193" s="1326" t="s">
        <v>1343</v>
      </c>
      <c r="E193" s="1356"/>
      <c r="F193" s="1356"/>
      <c r="G193" s="1356"/>
      <c r="H193" s="1356"/>
      <c r="I193" s="1356"/>
      <c r="J193" s="1356"/>
      <c r="K193" s="1356"/>
      <c r="L193" s="1356"/>
      <c r="M193" s="1356"/>
      <c r="N193" s="1356"/>
      <c r="O193" s="1356"/>
      <c r="P193" s="1357"/>
      <c r="Q193" s="1356"/>
      <c r="R193" s="1356"/>
      <c r="S193" s="1358"/>
      <c r="T193" s="1356"/>
      <c r="U193" s="1356"/>
      <c r="V193" s="1358"/>
      <c r="W193" s="1358"/>
      <c r="X193" s="1358"/>
      <c r="Y193" s="1346"/>
      <c r="Z193" s="1356"/>
      <c r="AA193" s="1356"/>
      <c r="AB193" s="1356"/>
    </row>
    <row r="194" spans="1:28" ht="47.25">
      <c r="A194" s="1356"/>
      <c r="B194" s="208" t="s">
        <v>464</v>
      </c>
      <c r="C194" s="1356"/>
      <c r="D194" s="1326" t="s">
        <v>2562</v>
      </c>
      <c r="E194" s="1356"/>
      <c r="F194" s="1356"/>
      <c r="G194" s="1356"/>
      <c r="H194" s="1356"/>
      <c r="I194" s="1356"/>
      <c r="J194" s="1356"/>
      <c r="K194" s="1356"/>
      <c r="L194" s="1356"/>
      <c r="M194" s="1356"/>
      <c r="N194" s="1356"/>
      <c r="O194" s="1356"/>
      <c r="P194" s="1357"/>
      <c r="Q194" s="1356"/>
      <c r="R194" s="1356"/>
      <c r="S194" s="1358"/>
      <c r="T194" s="1356"/>
      <c r="U194" s="1356"/>
      <c r="V194" s="1358"/>
      <c r="W194" s="1358"/>
      <c r="X194" s="1358"/>
      <c r="Y194" s="1327">
        <v>10032</v>
      </c>
      <c r="Z194" s="1356"/>
      <c r="AA194" s="1356"/>
      <c r="AB194" s="1356"/>
    </row>
    <row r="195" spans="1:28" ht="47.25">
      <c r="A195" s="1356"/>
      <c r="B195" s="208" t="s">
        <v>464</v>
      </c>
      <c r="C195" s="1356"/>
      <c r="D195" s="1326" t="s">
        <v>2563</v>
      </c>
      <c r="E195" s="1356"/>
      <c r="F195" s="1356"/>
      <c r="G195" s="1356"/>
      <c r="H195" s="1356"/>
      <c r="I195" s="1356"/>
      <c r="J195" s="1356"/>
      <c r="K195" s="1356"/>
      <c r="L195" s="1356"/>
      <c r="M195" s="1356"/>
      <c r="N195" s="1356"/>
      <c r="O195" s="1356"/>
      <c r="P195" s="1357"/>
      <c r="Q195" s="1356"/>
      <c r="R195" s="1356"/>
      <c r="S195" s="1358"/>
      <c r="T195" s="1356"/>
      <c r="U195" s="1356"/>
      <c r="V195" s="1358"/>
      <c r="W195" s="1358"/>
      <c r="X195" s="1358"/>
      <c r="Y195" s="1327"/>
      <c r="Z195" s="1356"/>
      <c r="AA195" s="1356"/>
      <c r="AB195" s="1356"/>
    </row>
    <row r="196" spans="1:28" ht="47.25">
      <c r="A196" s="1356"/>
      <c r="B196" s="208" t="s">
        <v>464</v>
      </c>
      <c r="C196" s="1356"/>
      <c r="D196" s="1326" t="s">
        <v>2563</v>
      </c>
      <c r="E196" s="1356"/>
      <c r="F196" s="1356"/>
      <c r="G196" s="1356"/>
      <c r="H196" s="1356"/>
      <c r="I196" s="1356"/>
      <c r="J196" s="1356"/>
      <c r="K196" s="1356"/>
      <c r="L196" s="1356"/>
      <c r="M196" s="1356"/>
      <c r="N196" s="1356"/>
      <c r="O196" s="1356"/>
      <c r="P196" s="1357"/>
      <c r="Q196" s="1356"/>
      <c r="R196" s="1356"/>
      <c r="S196" s="1358"/>
      <c r="T196" s="1356"/>
      <c r="U196" s="1356"/>
      <c r="V196" s="1358"/>
      <c r="W196" s="1358"/>
      <c r="X196" s="1358"/>
      <c r="Y196" s="1327"/>
      <c r="Z196" s="1356"/>
      <c r="AA196" s="1356"/>
      <c r="AB196" s="1356"/>
    </row>
    <row r="197" spans="1:28" ht="47.25">
      <c r="A197" s="1356"/>
      <c r="B197" s="208" t="s">
        <v>464</v>
      </c>
      <c r="C197" s="1356"/>
      <c r="D197" s="1326" t="s">
        <v>2563</v>
      </c>
      <c r="E197" s="1356"/>
      <c r="F197" s="1356"/>
      <c r="G197" s="1356"/>
      <c r="H197" s="1356"/>
      <c r="I197" s="1356"/>
      <c r="J197" s="1356"/>
      <c r="K197" s="1356"/>
      <c r="L197" s="1356"/>
      <c r="M197" s="1356"/>
      <c r="N197" s="1356"/>
      <c r="O197" s="1356"/>
      <c r="P197" s="1357"/>
      <c r="Q197" s="1356"/>
      <c r="R197" s="1356"/>
      <c r="S197" s="1358"/>
      <c r="T197" s="1356"/>
      <c r="U197" s="1356"/>
      <c r="V197" s="1358"/>
      <c r="W197" s="1358"/>
      <c r="X197" s="1358"/>
      <c r="Y197" s="1342">
        <v>30000</v>
      </c>
      <c r="Z197" s="1356"/>
      <c r="AA197" s="1356"/>
      <c r="AB197" s="1356"/>
    </row>
    <row r="198" spans="1:28" ht="47.25">
      <c r="A198" s="1356"/>
      <c r="B198" s="208" t="s">
        <v>464</v>
      </c>
      <c r="C198" s="1356"/>
      <c r="D198" s="1326" t="s">
        <v>2563</v>
      </c>
      <c r="E198" s="1356"/>
      <c r="F198" s="1356"/>
      <c r="G198" s="1356"/>
      <c r="H198" s="1356"/>
      <c r="I198" s="1356"/>
      <c r="J198" s="1356"/>
      <c r="K198" s="1356"/>
      <c r="L198" s="1356"/>
      <c r="M198" s="1356"/>
      <c r="N198" s="1356"/>
      <c r="O198" s="1356"/>
      <c r="P198" s="1357"/>
      <c r="Q198" s="1356"/>
      <c r="R198" s="1356"/>
      <c r="S198" s="1358"/>
      <c r="T198" s="1356"/>
      <c r="U198" s="1356"/>
      <c r="V198" s="1358"/>
      <c r="W198" s="1358"/>
      <c r="X198" s="1358"/>
      <c r="Y198" s="1342"/>
      <c r="Z198" s="1356"/>
      <c r="AA198" s="1356"/>
      <c r="AB198" s="1356"/>
    </row>
    <row r="199" spans="1:28" ht="47.25">
      <c r="A199" s="1356"/>
      <c r="B199" s="208" t="s">
        <v>464</v>
      </c>
      <c r="C199" s="1356"/>
      <c r="D199" s="1326" t="s">
        <v>2520</v>
      </c>
      <c r="E199" s="1356"/>
      <c r="F199" s="1356"/>
      <c r="G199" s="1356"/>
      <c r="H199" s="1356"/>
      <c r="I199" s="1356"/>
      <c r="J199" s="1356"/>
      <c r="K199" s="1356"/>
      <c r="L199" s="1356"/>
      <c r="M199" s="1356"/>
      <c r="N199" s="1356"/>
      <c r="O199" s="1356"/>
      <c r="P199" s="1357"/>
      <c r="Q199" s="1356"/>
      <c r="R199" s="1356"/>
      <c r="S199" s="1358"/>
      <c r="T199" s="1356"/>
      <c r="U199" s="1356"/>
      <c r="V199" s="1358"/>
      <c r="W199" s="1358"/>
      <c r="X199" s="1358"/>
      <c r="Y199" s="1342"/>
      <c r="Z199" s="1356"/>
      <c r="AA199" s="1356"/>
      <c r="AB199" s="1356"/>
    </row>
    <row r="200" spans="1:28" ht="47.25">
      <c r="A200" s="1356"/>
      <c r="B200" s="208" t="s">
        <v>464</v>
      </c>
      <c r="C200" s="1356"/>
      <c r="D200" s="1326" t="s">
        <v>2564</v>
      </c>
      <c r="E200" s="1356"/>
      <c r="F200" s="1356"/>
      <c r="G200" s="1356"/>
      <c r="H200" s="1356"/>
      <c r="I200" s="1356"/>
      <c r="J200" s="1356"/>
      <c r="K200" s="1356"/>
      <c r="L200" s="1356"/>
      <c r="M200" s="1356"/>
      <c r="N200" s="1356"/>
      <c r="O200" s="1356"/>
      <c r="P200" s="1357"/>
      <c r="Q200" s="1356"/>
      <c r="R200" s="1356"/>
      <c r="S200" s="1358"/>
      <c r="T200" s="1356"/>
      <c r="U200" s="1356"/>
      <c r="V200" s="1358"/>
      <c r="W200" s="1358"/>
      <c r="X200" s="1358"/>
      <c r="Y200" s="1327">
        <v>15111</v>
      </c>
      <c r="Z200" s="1356"/>
      <c r="AA200" s="1356"/>
      <c r="AB200" s="1356"/>
    </row>
    <row r="201" spans="1:28" ht="47.25">
      <c r="A201" s="1356"/>
      <c r="B201" s="208" t="s">
        <v>464</v>
      </c>
      <c r="C201" s="1356"/>
      <c r="D201" s="1326" t="s">
        <v>2565</v>
      </c>
      <c r="E201" s="1356"/>
      <c r="F201" s="1356"/>
      <c r="G201" s="1356"/>
      <c r="H201" s="1356"/>
      <c r="I201" s="1356"/>
      <c r="J201" s="1356"/>
      <c r="K201" s="1356"/>
      <c r="L201" s="1356"/>
      <c r="M201" s="1356"/>
      <c r="N201" s="1356"/>
      <c r="O201" s="1356"/>
      <c r="P201" s="1357"/>
      <c r="Q201" s="1356"/>
      <c r="R201" s="1356"/>
      <c r="S201" s="1358"/>
      <c r="T201" s="1356"/>
      <c r="U201" s="1356"/>
      <c r="V201" s="1358"/>
      <c r="W201" s="1358"/>
      <c r="X201" s="1358"/>
      <c r="Y201" s="1327">
        <v>24887</v>
      </c>
      <c r="Z201" s="1356"/>
      <c r="AA201" s="1356"/>
      <c r="AB201" s="1356"/>
    </row>
    <row r="202" spans="1:28" ht="47.25">
      <c r="A202" s="1356"/>
      <c r="B202" s="208" t="s">
        <v>464</v>
      </c>
      <c r="C202" s="1356"/>
      <c r="D202" s="1353" t="s">
        <v>2566</v>
      </c>
      <c r="E202" s="1356"/>
      <c r="F202" s="1356"/>
      <c r="G202" s="1356"/>
      <c r="H202" s="1356"/>
      <c r="I202" s="1356"/>
      <c r="J202" s="1356"/>
      <c r="K202" s="1356"/>
      <c r="L202" s="1356"/>
      <c r="M202" s="1356"/>
      <c r="N202" s="1356"/>
      <c r="O202" s="1356"/>
      <c r="P202" s="1357"/>
      <c r="Q202" s="1356"/>
      <c r="R202" s="1356"/>
      <c r="S202" s="1358"/>
      <c r="T202" s="1356"/>
      <c r="U202" s="1356"/>
      <c r="V202" s="1358"/>
      <c r="W202" s="1358"/>
      <c r="X202" s="1358"/>
      <c r="Y202" s="1348">
        <v>10012</v>
      </c>
      <c r="Z202" s="1356"/>
      <c r="AA202" s="1356"/>
      <c r="AB202" s="1356"/>
    </row>
    <row r="203" spans="1:28" ht="47.25">
      <c r="A203" s="1356"/>
      <c r="B203" s="208" t="s">
        <v>464</v>
      </c>
      <c r="C203" s="1356"/>
      <c r="D203" s="1326" t="s">
        <v>1338</v>
      </c>
      <c r="E203" s="1356"/>
      <c r="F203" s="1356"/>
      <c r="G203" s="1356"/>
      <c r="H203" s="1356"/>
      <c r="I203" s="1356"/>
      <c r="J203" s="1356"/>
      <c r="K203" s="1356"/>
      <c r="L203" s="1356"/>
      <c r="M203" s="1356"/>
      <c r="N203" s="1356"/>
      <c r="O203" s="1356"/>
      <c r="P203" s="1357"/>
      <c r="Q203" s="1356"/>
      <c r="R203" s="1356"/>
      <c r="S203" s="1358"/>
      <c r="T203" s="1356"/>
      <c r="U203" s="1356"/>
      <c r="V203" s="1358"/>
      <c r="W203" s="1358"/>
      <c r="X203" s="1358"/>
      <c r="Y203" s="1349">
        <v>30086</v>
      </c>
      <c r="Z203" s="1356"/>
      <c r="AA203" s="1356"/>
      <c r="AB203" s="1356"/>
    </row>
    <row r="204" spans="1:28" ht="47.25">
      <c r="A204" s="1356"/>
      <c r="B204" s="208" t="s">
        <v>464</v>
      </c>
      <c r="C204" s="1356"/>
      <c r="D204" s="1326" t="s">
        <v>1338</v>
      </c>
      <c r="E204" s="1356"/>
      <c r="F204" s="1356"/>
      <c r="G204" s="1356"/>
      <c r="H204" s="1356"/>
      <c r="I204" s="1356"/>
      <c r="J204" s="1356"/>
      <c r="K204" s="1356"/>
      <c r="L204" s="1356"/>
      <c r="M204" s="1356"/>
      <c r="N204" s="1356"/>
      <c r="O204" s="1356"/>
      <c r="P204" s="1357"/>
      <c r="Q204" s="1356"/>
      <c r="R204" s="1356"/>
      <c r="S204" s="1358"/>
      <c r="T204" s="1356"/>
      <c r="U204" s="1356"/>
      <c r="V204" s="1358"/>
      <c r="W204" s="1358"/>
      <c r="X204" s="1358"/>
      <c r="Y204" s="1349"/>
      <c r="Z204" s="1356"/>
      <c r="AA204" s="1356"/>
      <c r="AB204" s="1356"/>
    </row>
    <row r="205" spans="1:28" ht="47.25">
      <c r="A205" s="1356"/>
      <c r="B205" s="208" t="s">
        <v>464</v>
      </c>
      <c r="C205" s="1356"/>
      <c r="D205" s="1326" t="s">
        <v>1338</v>
      </c>
      <c r="E205" s="1356"/>
      <c r="F205" s="1356"/>
      <c r="G205" s="1356"/>
      <c r="H205" s="1356"/>
      <c r="I205" s="1356"/>
      <c r="J205" s="1356"/>
      <c r="K205" s="1356"/>
      <c r="L205" s="1356"/>
      <c r="M205" s="1356"/>
      <c r="N205" s="1356"/>
      <c r="O205" s="1356"/>
      <c r="P205" s="1357"/>
      <c r="Q205" s="1356"/>
      <c r="R205" s="1356"/>
      <c r="S205" s="1358"/>
      <c r="T205" s="1356"/>
      <c r="U205" s="1356"/>
      <c r="V205" s="1358"/>
      <c r="W205" s="1358"/>
      <c r="X205" s="1358"/>
      <c r="Y205" s="1349"/>
      <c r="Z205" s="1356"/>
      <c r="AA205" s="1356"/>
      <c r="AB205" s="1356"/>
    </row>
    <row r="206" spans="1:28" ht="47.25">
      <c r="A206" s="1356"/>
      <c r="B206" s="208" t="s">
        <v>464</v>
      </c>
      <c r="C206" s="1356"/>
      <c r="D206" s="1326" t="s">
        <v>2523</v>
      </c>
      <c r="E206" s="1356"/>
      <c r="F206" s="1356"/>
      <c r="G206" s="1356"/>
      <c r="H206" s="1356"/>
      <c r="I206" s="1356"/>
      <c r="J206" s="1356"/>
      <c r="K206" s="1356"/>
      <c r="L206" s="1356"/>
      <c r="M206" s="1356"/>
      <c r="N206" s="1356"/>
      <c r="O206" s="1356"/>
      <c r="P206" s="1357"/>
      <c r="Q206" s="1356"/>
      <c r="R206" s="1356"/>
      <c r="S206" s="1358"/>
      <c r="T206" s="1356"/>
      <c r="U206" s="1356"/>
      <c r="V206" s="1358"/>
      <c r="W206" s="1358"/>
      <c r="X206" s="1358"/>
      <c r="Y206" s="1361">
        <v>20707</v>
      </c>
      <c r="Z206" s="1356"/>
      <c r="AA206" s="1356"/>
      <c r="AB206" s="1356"/>
    </row>
    <row r="207" spans="1:28" ht="47.25">
      <c r="A207" s="1356"/>
      <c r="B207" s="208" t="s">
        <v>464</v>
      </c>
      <c r="C207" s="1356"/>
      <c r="D207" s="1326" t="s">
        <v>2567</v>
      </c>
      <c r="E207" s="1356"/>
      <c r="F207" s="1356"/>
      <c r="G207" s="1356"/>
      <c r="H207" s="1356"/>
      <c r="I207" s="1356"/>
      <c r="J207" s="1356"/>
      <c r="K207" s="1356"/>
      <c r="L207" s="1356"/>
      <c r="M207" s="1356"/>
      <c r="N207" s="1356"/>
      <c r="O207" s="1356"/>
      <c r="P207" s="1357"/>
      <c r="Q207" s="1356"/>
      <c r="R207" s="1356"/>
      <c r="S207" s="1358"/>
      <c r="T207" s="1356"/>
      <c r="U207" s="1356"/>
      <c r="V207" s="1358"/>
      <c r="W207" s="1358"/>
      <c r="X207" s="1358"/>
      <c r="Y207" s="1361"/>
      <c r="Z207" s="1356"/>
      <c r="AA207" s="1356"/>
      <c r="AB207" s="1356"/>
    </row>
    <row r="208" spans="1:28" ht="47.25">
      <c r="A208" s="1356"/>
      <c r="B208" s="208" t="s">
        <v>464</v>
      </c>
      <c r="C208" s="1356"/>
      <c r="D208" s="1326" t="s">
        <v>2568</v>
      </c>
      <c r="E208" s="1356"/>
      <c r="F208" s="1356"/>
      <c r="G208" s="1356"/>
      <c r="H208" s="1356"/>
      <c r="I208" s="1356"/>
      <c r="J208" s="1356"/>
      <c r="K208" s="1356"/>
      <c r="L208" s="1356"/>
      <c r="M208" s="1356"/>
      <c r="N208" s="1356"/>
      <c r="O208" s="1356"/>
      <c r="P208" s="1357"/>
      <c r="Q208" s="1356"/>
      <c r="R208" s="1356"/>
      <c r="S208" s="1358"/>
      <c r="T208" s="1356"/>
      <c r="U208" s="1356"/>
      <c r="V208" s="1358"/>
      <c r="W208" s="1358"/>
      <c r="X208" s="1358"/>
      <c r="Y208" s="1327">
        <v>10003</v>
      </c>
      <c r="Z208" s="1356"/>
      <c r="AA208" s="1356"/>
      <c r="AB208" s="1356"/>
    </row>
    <row r="209" spans="1:28" ht="47.25">
      <c r="A209" s="1356"/>
      <c r="B209" s="208" t="s">
        <v>464</v>
      </c>
      <c r="C209" s="1356"/>
      <c r="D209" s="1326" t="s">
        <v>2523</v>
      </c>
      <c r="E209" s="1356"/>
      <c r="F209" s="1356"/>
      <c r="G209" s="1356"/>
      <c r="H209" s="1356"/>
      <c r="I209" s="1356"/>
      <c r="J209" s="1356"/>
      <c r="K209" s="1356"/>
      <c r="L209" s="1356"/>
      <c r="M209" s="1356"/>
      <c r="N209" s="1356"/>
      <c r="O209" s="1356"/>
      <c r="P209" s="1357"/>
      <c r="Q209" s="1356"/>
      <c r="R209" s="1356"/>
      <c r="S209" s="1358"/>
      <c r="T209" s="1356"/>
      <c r="U209" s="1356"/>
      <c r="V209" s="1358"/>
      <c r="W209" s="1358"/>
      <c r="X209" s="1358"/>
      <c r="Y209" s="1327">
        <v>10003</v>
      </c>
      <c r="Z209" s="1356"/>
      <c r="AA209" s="1356"/>
      <c r="AB209" s="1356"/>
    </row>
    <row r="210" spans="1:28" ht="47.25">
      <c r="A210" s="1356"/>
      <c r="B210" s="208" t="s">
        <v>464</v>
      </c>
      <c r="C210" s="1356"/>
      <c r="D210" s="1326" t="s">
        <v>2569</v>
      </c>
      <c r="E210" s="1356"/>
      <c r="F210" s="1356"/>
      <c r="G210" s="1356"/>
      <c r="H210" s="1356"/>
      <c r="I210" s="1356"/>
      <c r="J210" s="1356"/>
      <c r="K210" s="1356"/>
      <c r="L210" s="1356"/>
      <c r="M210" s="1356"/>
      <c r="N210" s="1356"/>
      <c r="O210" s="1356"/>
      <c r="P210" s="1357"/>
      <c r="Q210" s="1356"/>
      <c r="R210" s="1356"/>
      <c r="S210" s="1358"/>
      <c r="T210" s="1356"/>
      <c r="U210" s="1356"/>
      <c r="V210" s="1358"/>
      <c r="W210" s="1358"/>
      <c r="X210" s="1358"/>
      <c r="Y210" s="1327">
        <v>10020</v>
      </c>
      <c r="Z210" s="1356"/>
      <c r="AA210" s="1356"/>
      <c r="AB210" s="1356"/>
    </row>
    <row r="211" spans="1:28" ht="47.25">
      <c r="A211" s="1356"/>
      <c r="B211" s="208" t="s">
        <v>464</v>
      </c>
      <c r="C211" s="1356"/>
      <c r="D211" s="1326" t="s">
        <v>2570</v>
      </c>
      <c r="E211" s="1356"/>
      <c r="F211" s="1356"/>
      <c r="G211" s="1356"/>
      <c r="H211" s="1356"/>
      <c r="I211" s="1356"/>
      <c r="J211" s="1356"/>
      <c r="K211" s="1356"/>
      <c r="L211" s="1356"/>
      <c r="M211" s="1356"/>
      <c r="N211" s="1356"/>
      <c r="O211" s="1356"/>
      <c r="P211" s="1357"/>
      <c r="Q211" s="1356"/>
      <c r="R211" s="1356"/>
      <c r="S211" s="1358"/>
      <c r="T211" s="1356"/>
      <c r="U211" s="1356"/>
      <c r="V211" s="1358"/>
      <c r="W211" s="1358"/>
      <c r="X211" s="1358"/>
      <c r="Y211" s="1327">
        <v>10096</v>
      </c>
      <c r="Z211" s="1356"/>
      <c r="AA211" s="1356"/>
      <c r="AB211" s="1356"/>
    </row>
    <row r="212" spans="1:28" ht="47.25">
      <c r="A212" s="1356"/>
      <c r="B212" s="208" t="s">
        <v>464</v>
      </c>
      <c r="C212" s="1356"/>
      <c r="D212" s="1326" t="s">
        <v>1320</v>
      </c>
      <c r="E212" s="1356"/>
      <c r="F212" s="1356"/>
      <c r="G212" s="1356"/>
      <c r="H212" s="1356"/>
      <c r="I212" s="1356"/>
      <c r="J212" s="1356"/>
      <c r="K212" s="1356"/>
      <c r="L212" s="1356"/>
      <c r="M212" s="1356"/>
      <c r="N212" s="1356"/>
      <c r="O212" s="1356"/>
      <c r="P212" s="1357"/>
      <c r="Q212" s="1356"/>
      <c r="R212" s="1356"/>
      <c r="S212" s="1358"/>
      <c r="T212" s="1356"/>
      <c r="U212" s="1356"/>
      <c r="V212" s="1358"/>
      <c r="W212" s="1358"/>
      <c r="X212" s="1358"/>
      <c r="Y212" s="1342">
        <v>30071</v>
      </c>
      <c r="Z212" s="1356"/>
      <c r="AA212" s="1356"/>
      <c r="AB212" s="1356"/>
    </row>
    <row r="213" spans="1:28" ht="47.25">
      <c r="A213" s="1356"/>
      <c r="B213" s="208" t="s">
        <v>464</v>
      </c>
      <c r="C213" s="1356"/>
      <c r="D213" s="1326" t="s">
        <v>2571</v>
      </c>
      <c r="E213" s="1356"/>
      <c r="F213" s="1356"/>
      <c r="G213" s="1356"/>
      <c r="H213" s="1356"/>
      <c r="I213" s="1356"/>
      <c r="J213" s="1356"/>
      <c r="K213" s="1356"/>
      <c r="L213" s="1356"/>
      <c r="M213" s="1356"/>
      <c r="N213" s="1356"/>
      <c r="O213" s="1356"/>
      <c r="P213" s="1357"/>
      <c r="Q213" s="1356"/>
      <c r="R213" s="1356"/>
      <c r="S213" s="1358"/>
      <c r="T213" s="1356"/>
      <c r="U213" s="1356"/>
      <c r="V213" s="1358"/>
      <c r="W213" s="1358"/>
      <c r="X213" s="1358"/>
      <c r="Y213" s="1327">
        <v>30140</v>
      </c>
      <c r="Z213" s="1356"/>
      <c r="AA213" s="1356"/>
      <c r="AB213" s="1356"/>
    </row>
    <row r="214" spans="1:28" ht="47.25">
      <c r="A214" s="1356"/>
      <c r="B214" s="208" t="s">
        <v>464</v>
      </c>
      <c r="C214" s="1356"/>
      <c r="D214" s="1326" t="s">
        <v>1320</v>
      </c>
      <c r="E214" s="1356"/>
      <c r="F214" s="1356"/>
      <c r="G214" s="1356"/>
      <c r="H214" s="1356"/>
      <c r="I214" s="1356"/>
      <c r="J214" s="1356"/>
      <c r="K214" s="1356"/>
      <c r="L214" s="1356"/>
      <c r="M214" s="1356"/>
      <c r="N214" s="1356"/>
      <c r="O214" s="1356"/>
      <c r="P214" s="1357"/>
      <c r="Q214" s="1356"/>
      <c r="R214" s="1356"/>
      <c r="S214" s="1358"/>
      <c r="T214" s="1356"/>
      <c r="U214" s="1356"/>
      <c r="V214" s="1358"/>
      <c r="W214" s="1358"/>
      <c r="X214" s="1358"/>
      <c r="Y214" s="1327">
        <v>10051</v>
      </c>
      <c r="Z214" s="1356"/>
      <c r="AA214" s="1356"/>
      <c r="AB214" s="1356"/>
    </row>
    <row r="215" spans="1:28" ht="47.25">
      <c r="A215" s="1356"/>
      <c r="B215" s="208" t="s">
        <v>464</v>
      </c>
      <c r="C215" s="1356"/>
      <c r="D215" s="1326" t="s">
        <v>2572</v>
      </c>
      <c r="E215" s="1356"/>
      <c r="F215" s="1356"/>
      <c r="G215" s="1356"/>
      <c r="H215" s="1356"/>
      <c r="I215" s="1356"/>
      <c r="J215" s="1356"/>
      <c r="K215" s="1356"/>
      <c r="L215" s="1356"/>
      <c r="M215" s="1356"/>
      <c r="N215" s="1356"/>
      <c r="O215" s="1356"/>
      <c r="P215" s="1357"/>
      <c r="Q215" s="1356"/>
      <c r="R215" s="1356"/>
      <c r="S215" s="1358"/>
      <c r="T215" s="1356"/>
      <c r="U215" s="1356"/>
      <c r="V215" s="1358"/>
      <c r="W215" s="1358"/>
      <c r="X215" s="1358"/>
      <c r="Y215" s="1327">
        <v>10042</v>
      </c>
      <c r="Z215" s="1356"/>
      <c r="AA215" s="1356"/>
      <c r="AB215" s="1356"/>
    </row>
    <row r="216" spans="1:28" ht="47.25">
      <c r="A216" s="1356"/>
      <c r="B216" s="208" t="s">
        <v>464</v>
      </c>
      <c r="C216" s="1356"/>
      <c r="D216" s="1326" t="s">
        <v>2572</v>
      </c>
      <c r="E216" s="1356"/>
      <c r="F216" s="1356"/>
      <c r="G216" s="1356"/>
      <c r="H216" s="1356"/>
      <c r="I216" s="1356"/>
      <c r="J216" s="1356"/>
      <c r="K216" s="1356"/>
      <c r="L216" s="1356"/>
      <c r="M216" s="1356"/>
      <c r="N216" s="1356"/>
      <c r="O216" s="1356"/>
      <c r="P216" s="1357"/>
      <c r="Q216" s="1356"/>
      <c r="R216" s="1356"/>
      <c r="S216" s="1358"/>
      <c r="T216" s="1356"/>
      <c r="U216" s="1356"/>
      <c r="V216" s="1358"/>
      <c r="W216" s="1358"/>
      <c r="X216" s="1358"/>
      <c r="Y216" s="1327">
        <v>10029</v>
      </c>
      <c r="Z216" s="1356"/>
      <c r="AA216" s="1356"/>
      <c r="AB216" s="1356"/>
    </row>
    <row r="217" spans="1:28" ht="47.25">
      <c r="A217" s="1356"/>
      <c r="B217" s="208" t="s">
        <v>464</v>
      </c>
      <c r="C217" s="1356"/>
      <c r="D217" s="1326" t="s">
        <v>2571</v>
      </c>
      <c r="E217" s="1356"/>
      <c r="F217" s="1356"/>
      <c r="G217" s="1356"/>
      <c r="H217" s="1356"/>
      <c r="I217" s="1356"/>
      <c r="J217" s="1356"/>
      <c r="K217" s="1356"/>
      <c r="L217" s="1356"/>
      <c r="M217" s="1356"/>
      <c r="N217" s="1356"/>
      <c r="O217" s="1356"/>
      <c r="P217" s="1357"/>
      <c r="Q217" s="1356"/>
      <c r="R217" s="1356"/>
      <c r="S217" s="1358"/>
      <c r="T217" s="1356"/>
      <c r="U217" s="1356"/>
      <c r="V217" s="1358"/>
      <c r="W217" s="1358"/>
      <c r="X217" s="1358"/>
      <c r="Y217" s="1327">
        <v>30140</v>
      </c>
      <c r="Z217" s="1356"/>
      <c r="AA217" s="1356"/>
      <c r="AB217" s="1356"/>
    </row>
    <row r="218" spans="1:28" ht="47.25">
      <c r="A218" s="1356"/>
      <c r="B218" s="208" t="s">
        <v>464</v>
      </c>
      <c r="C218" s="1356"/>
      <c r="D218" s="1326" t="s">
        <v>2573</v>
      </c>
      <c r="E218" s="1356"/>
      <c r="F218" s="1356"/>
      <c r="G218" s="1356"/>
      <c r="H218" s="1356"/>
      <c r="I218" s="1356"/>
      <c r="J218" s="1356"/>
      <c r="K218" s="1356"/>
      <c r="L218" s="1356"/>
      <c r="M218" s="1356"/>
      <c r="N218" s="1356"/>
      <c r="O218" s="1356"/>
      <c r="P218" s="1357"/>
      <c r="Q218" s="1356"/>
      <c r="R218" s="1356"/>
      <c r="S218" s="1358"/>
      <c r="T218" s="1356"/>
      <c r="U218" s="1356"/>
      <c r="V218" s="1358"/>
      <c r="W218" s="1358"/>
      <c r="X218" s="1358"/>
      <c r="Y218" s="1327"/>
      <c r="Z218" s="1356"/>
      <c r="AA218" s="1356"/>
      <c r="AB218" s="1356"/>
    </row>
    <row r="219" spans="1:28" ht="47.25">
      <c r="A219" s="1356"/>
      <c r="B219" s="208" t="s">
        <v>464</v>
      </c>
      <c r="C219" s="1356"/>
      <c r="D219" s="1326" t="s">
        <v>2574</v>
      </c>
      <c r="E219" s="1356"/>
      <c r="F219" s="1356"/>
      <c r="G219" s="1356"/>
      <c r="H219" s="1356"/>
      <c r="I219" s="1356"/>
      <c r="J219" s="1356"/>
      <c r="K219" s="1356"/>
      <c r="L219" s="1356"/>
      <c r="M219" s="1356"/>
      <c r="N219" s="1356"/>
      <c r="O219" s="1356"/>
      <c r="P219" s="1357"/>
      <c r="Q219" s="1356"/>
      <c r="R219" s="1356"/>
      <c r="S219" s="1358"/>
      <c r="T219" s="1356"/>
      <c r="U219" s="1356"/>
      <c r="V219" s="1358"/>
      <c r="W219" s="1358"/>
      <c r="X219" s="1358"/>
      <c r="Y219" s="1342"/>
      <c r="Z219" s="1356"/>
      <c r="AA219" s="1356"/>
      <c r="AB219" s="1356"/>
    </row>
    <row r="220" spans="1:28" ht="47.25">
      <c r="A220" s="1356"/>
      <c r="B220" s="208" t="s">
        <v>464</v>
      </c>
      <c r="C220" s="1356"/>
      <c r="D220" s="1326" t="s">
        <v>2575</v>
      </c>
      <c r="E220" s="1356"/>
      <c r="F220" s="1356"/>
      <c r="G220" s="1356"/>
      <c r="H220" s="1356"/>
      <c r="I220" s="1356"/>
      <c r="J220" s="1356"/>
      <c r="K220" s="1356"/>
      <c r="L220" s="1356"/>
      <c r="M220" s="1356"/>
      <c r="N220" s="1356"/>
      <c r="O220" s="1356"/>
      <c r="P220" s="1357"/>
      <c r="Q220" s="1356"/>
      <c r="R220" s="1356"/>
      <c r="S220" s="1358"/>
      <c r="T220" s="1356"/>
      <c r="U220" s="1356"/>
      <c r="V220" s="1358"/>
      <c r="W220" s="1358"/>
      <c r="X220" s="1358"/>
      <c r="Y220" s="1327">
        <v>10029</v>
      </c>
      <c r="Z220" s="1356"/>
      <c r="AA220" s="1356"/>
      <c r="AB220" s="1356"/>
    </row>
    <row r="221" spans="1:28" ht="47.25">
      <c r="A221" s="1356"/>
      <c r="B221" s="208" t="s">
        <v>464</v>
      </c>
      <c r="C221" s="1356"/>
      <c r="D221" s="1326" t="s">
        <v>2568</v>
      </c>
      <c r="E221" s="1356"/>
      <c r="F221" s="1356"/>
      <c r="G221" s="1356"/>
      <c r="H221" s="1356"/>
      <c r="I221" s="1356"/>
      <c r="J221" s="1356"/>
      <c r="K221" s="1356"/>
      <c r="L221" s="1356"/>
      <c r="M221" s="1356"/>
      <c r="N221" s="1356"/>
      <c r="O221" s="1356"/>
      <c r="P221" s="1357"/>
      <c r="Q221" s="1356"/>
      <c r="R221" s="1356"/>
      <c r="S221" s="1358"/>
      <c r="T221" s="1356"/>
      <c r="U221" s="1356"/>
      <c r="V221" s="1358"/>
      <c r="W221" s="1358"/>
      <c r="X221" s="1358"/>
      <c r="Y221" s="1346">
        <v>20156</v>
      </c>
      <c r="Z221" s="1356"/>
      <c r="AA221" s="1356"/>
      <c r="AB221" s="1356"/>
    </row>
    <row r="222" spans="1:28" ht="47.25">
      <c r="A222" s="1356"/>
      <c r="B222" s="208" t="s">
        <v>464</v>
      </c>
      <c r="C222" s="1356"/>
      <c r="D222" s="1326" t="s">
        <v>1343</v>
      </c>
      <c r="E222" s="1356"/>
      <c r="F222" s="1356"/>
      <c r="G222" s="1356"/>
      <c r="H222" s="1356"/>
      <c r="I222" s="1356"/>
      <c r="J222" s="1356"/>
      <c r="K222" s="1356"/>
      <c r="L222" s="1356"/>
      <c r="M222" s="1356"/>
      <c r="N222" s="1356"/>
      <c r="O222" s="1356"/>
      <c r="P222" s="1357"/>
      <c r="Q222" s="1356"/>
      <c r="R222" s="1356"/>
      <c r="S222" s="1358"/>
      <c r="T222" s="1356"/>
      <c r="U222" s="1356"/>
      <c r="V222" s="1358"/>
      <c r="W222" s="1358"/>
      <c r="X222" s="1358"/>
      <c r="Y222" s="1363"/>
      <c r="Z222" s="1356"/>
      <c r="AA222" s="1356"/>
      <c r="AB222" s="1356"/>
    </row>
    <row r="223" spans="1:28" ht="47.25">
      <c r="A223" s="1356"/>
      <c r="B223" s="208" t="s">
        <v>464</v>
      </c>
      <c r="C223" s="1356"/>
      <c r="D223" s="1326" t="s">
        <v>2523</v>
      </c>
      <c r="E223" s="1356"/>
      <c r="F223" s="1356"/>
      <c r="G223" s="1356"/>
      <c r="H223" s="1356"/>
      <c r="I223" s="1356"/>
      <c r="J223" s="1356"/>
      <c r="K223" s="1356"/>
      <c r="L223" s="1356"/>
      <c r="M223" s="1356"/>
      <c r="N223" s="1356"/>
      <c r="O223" s="1356"/>
      <c r="P223" s="1357"/>
      <c r="Q223" s="1356"/>
      <c r="R223" s="1356"/>
      <c r="S223" s="1358"/>
      <c r="T223" s="1356"/>
      <c r="U223" s="1356"/>
      <c r="V223" s="1358"/>
      <c r="W223" s="1358"/>
      <c r="X223" s="1358"/>
      <c r="Y223" s="1363"/>
      <c r="Z223" s="1356"/>
      <c r="AA223" s="1356"/>
      <c r="AB223" s="1356"/>
    </row>
    <row r="224" spans="1:28" ht="47.25">
      <c r="A224" s="1356"/>
      <c r="B224" s="208" t="s">
        <v>464</v>
      </c>
      <c r="C224" s="1356"/>
      <c r="D224" s="1326" t="s">
        <v>2576</v>
      </c>
      <c r="E224" s="1356"/>
      <c r="F224" s="1356"/>
      <c r="G224" s="1356"/>
      <c r="H224" s="1356"/>
      <c r="I224" s="1356"/>
      <c r="J224" s="1356"/>
      <c r="K224" s="1356"/>
      <c r="L224" s="1356"/>
      <c r="M224" s="1356"/>
      <c r="N224" s="1356"/>
      <c r="O224" s="1356"/>
      <c r="P224" s="1357"/>
      <c r="Q224" s="1356"/>
      <c r="R224" s="1356"/>
      <c r="S224" s="1358"/>
      <c r="T224" s="1356"/>
      <c r="U224" s="1356"/>
      <c r="V224" s="1358"/>
      <c r="W224" s="1358"/>
      <c r="X224" s="1358"/>
      <c r="Y224" s="1327">
        <v>10024</v>
      </c>
      <c r="Z224" s="1356"/>
      <c r="AA224" s="1356"/>
      <c r="AB224" s="1356"/>
    </row>
    <row r="225" spans="1:28" ht="47.25">
      <c r="A225" s="1356"/>
      <c r="B225" s="208" t="s">
        <v>464</v>
      </c>
      <c r="C225" s="1356"/>
      <c r="D225" s="1326" t="s">
        <v>2577</v>
      </c>
      <c r="E225" s="1356"/>
      <c r="F225" s="1356"/>
      <c r="G225" s="1356"/>
      <c r="H225" s="1356"/>
      <c r="I225" s="1356"/>
      <c r="J225" s="1356"/>
      <c r="K225" s="1356"/>
      <c r="L225" s="1356"/>
      <c r="M225" s="1356"/>
      <c r="N225" s="1356"/>
      <c r="O225" s="1356"/>
      <c r="P225" s="1357"/>
      <c r="Q225" s="1356"/>
      <c r="R225" s="1356"/>
      <c r="S225" s="1358"/>
      <c r="T225" s="1356"/>
      <c r="U225" s="1356"/>
      <c r="V225" s="1358"/>
      <c r="W225" s="1358"/>
      <c r="X225" s="1358"/>
      <c r="Y225" s="1364">
        <v>20873</v>
      </c>
      <c r="Z225" s="1356"/>
      <c r="AA225" s="1356"/>
      <c r="AB225" s="1356"/>
    </row>
    <row r="226" spans="1:28" ht="47.25">
      <c r="A226" s="1356"/>
      <c r="B226" s="208" t="s">
        <v>464</v>
      </c>
      <c r="C226" s="1356"/>
      <c r="D226" s="1326" t="s">
        <v>2578</v>
      </c>
      <c r="E226" s="1356"/>
      <c r="F226" s="1356"/>
      <c r="G226" s="1356"/>
      <c r="H226" s="1356"/>
      <c r="I226" s="1356"/>
      <c r="J226" s="1356"/>
      <c r="K226" s="1356"/>
      <c r="L226" s="1356"/>
      <c r="M226" s="1356"/>
      <c r="N226" s="1356"/>
      <c r="O226" s="1356"/>
      <c r="P226" s="1357"/>
      <c r="Q226" s="1356"/>
      <c r="R226" s="1356"/>
      <c r="S226" s="1358"/>
      <c r="T226" s="1356"/>
      <c r="U226" s="1356"/>
      <c r="V226" s="1358"/>
      <c r="W226" s="1358"/>
      <c r="X226" s="1358"/>
      <c r="Y226" s="1364"/>
      <c r="Z226" s="1356"/>
      <c r="AA226" s="1356"/>
      <c r="AB226" s="1356"/>
    </row>
    <row r="227" spans="1:28" ht="47.25">
      <c r="A227" s="1356"/>
      <c r="B227" s="208" t="s">
        <v>464</v>
      </c>
      <c r="C227" s="1356"/>
      <c r="D227" s="1326" t="s">
        <v>2520</v>
      </c>
      <c r="E227" s="1356"/>
      <c r="F227" s="1356"/>
      <c r="G227" s="1356"/>
      <c r="H227" s="1356"/>
      <c r="I227" s="1356"/>
      <c r="J227" s="1356"/>
      <c r="K227" s="1356"/>
      <c r="L227" s="1356"/>
      <c r="M227" s="1356"/>
      <c r="N227" s="1356"/>
      <c r="O227" s="1356"/>
      <c r="P227" s="1357"/>
      <c r="Q227" s="1356"/>
      <c r="R227" s="1356"/>
      <c r="S227" s="1358"/>
      <c r="T227" s="1356"/>
      <c r="U227" s="1356"/>
      <c r="V227" s="1358"/>
      <c r="W227" s="1358"/>
      <c r="X227" s="1358"/>
      <c r="Y227" s="1327">
        <v>10039</v>
      </c>
      <c r="Z227" s="1356"/>
      <c r="AA227" s="1356"/>
      <c r="AB227" s="1356"/>
    </row>
    <row r="228" spans="1:28" ht="47.25">
      <c r="A228" s="1356"/>
      <c r="B228" s="208" t="s">
        <v>464</v>
      </c>
      <c r="C228" s="1356"/>
      <c r="D228" s="1326" t="s">
        <v>2579</v>
      </c>
      <c r="E228" s="1356"/>
      <c r="F228" s="1356"/>
      <c r="G228" s="1356"/>
      <c r="H228" s="1356"/>
      <c r="I228" s="1356"/>
      <c r="J228" s="1356"/>
      <c r="K228" s="1356"/>
      <c r="L228" s="1356"/>
      <c r="M228" s="1356"/>
      <c r="N228" s="1356"/>
      <c r="O228" s="1356"/>
      <c r="P228" s="1357"/>
      <c r="Q228" s="1356"/>
      <c r="R228" s="1356"/>
      <c r="S228" s="1358"/>
      <c r="T228" s="1356"/>
      <c r="U228" s="1356"/>
      <c r="V228" s="1358"/>
      <c r="W228" s="1358"/>
      <c r="X228" s="1358"/>
      <c r="Y228" s="1327">
        <v>10054</v>
      </c>
      <c r="Z228" s="1356"/>
      <c r="AA228" s="1356"/>
      <c r="AB228" s="1356"/>
    </row>
    <row r="229" spans="1:28" ht="47.25">
      <c r="A229" s="1356"/>
      <c r="B229" s="208" t="s">
        <v>464</v>
      </c>
      <c r="C229" s="1356"/>
      <c r="D229" s="1326" t="s">
        <v>1338</v>
      </c>
      <c r="E229" s="1356"/>
      <c r="F229" s="1356"/>
      <c r="G229" s="1356"/>
      <c r="H229" s="1356"/>
      <c r="I229" s="1356"/>
      <c r="J229" s="1356"/>
      <c r="K229" s="1356"/>
      <c r="L229" s="1356"/>
      <c r="M229" s="1356"/>
      <c r="N229" s="1356"/>
      <c r="O229" s="1356"/>
      <c r="P229" s="1357"/>
      <c r="Q229" s="1356"/>
      <c r="R229" s="1356"/>
      <c r="S229" s="1358"/>
      <c r="T229" s="1356"/>
      <c r="U229" s="1356"/>
      <c r="V229" s="1358"/>
      <c r="W229" s="1358"/>
      <c r="X229" s="1358"/>
      <c r="Y229" s="1327">
        <v>10068</v>
      </c>
      <c r="Z229" s="1356"/>
      <c r="AA229" s="1356"/>
      <c r="AB229" s="1356"/>
    </row>
    <row r="230" spans="1:28" ht="47.25">
      <c r="A230" s="1356"/>
      <c r="B230" s="208" t="s">
        <v>464</v>
      </c>
      <c r="C230" s="1356"/>
      <c r="D230" s="1326" t="s">
        <v>1338</v>
      </c>
      <c r="E230" s="1356"/>
      <c r="F230" s="1356"/>
      <c r="G230" s="1356"/>
      <c r="H230" s="1356"/>
      <c r="I230" s="1356"/>
      <c r="J230" s="1356"/>
      <c r="K230" s="1356"/>
      <c r="L230" s="1356"/>
      <c r="M230" s="1356"/>
      <c r="N230" s="1356"/>
      <c r="O230" s="1356"/>
      <c r="P230" s="1357"/>
      <c r="Q230" s="1356"/>
      <c r="R230" s="1356"/>
      <c r="S230" s="1358"/>
      <c r="T230" s="1356"/>
      <c r="U230" s="1356"/>
      <c r="V230" s="1358"/>
      <c r="W230" s="1358"/>
      <c r="X230" s="1358"/>
      <c r="Y230" s="1327">
        <v>10005</v>
      </c>
      <c r="Z230" s="1356"/>
      <c r="AA230" s="1356"/>
      <c r="AB230" s="1356"/>
    </row>
    <row r="231" spans="1:28" ht="47.25">
      <c r="A231" s="1356"/>
      <c r="B231" s="208" t="s">
        <v>464</v>
      </c>
      <c r="C231" s="1356"/>
      <c r="D231" s="1326" t="s">
        <v>2580</v>
      </c>
      <c r="E231" s="1356"/>
      <c r="F231" s="1356"/>
      <c r="G231" s="1356"/>
      <c r="H231" s="1356"/>
      <c r="I231" s="1356"/>
      <c r="J231" s="1356"/>
      <c r="K231" s="1356"/>
      <c r="L231" s="1356"/>
      <c r="M231" s="1356"/>
      <c r="N231" s="1356"/>
      <c r="O231" s="1356"/>
      <c r="P231" s="1357"/>
      <c r="Q231" s="1356"/>
      <c r="R231" s="1356"/>
      <c r="S231" s="1358"/>
      <c r="T231" s="1356"/>
      <c r="U231" s="1356"/>
      <c r="V231" s="1358"/>
      <c r="W231" s="1358"/>
      <c r="X231" s="1358"/>
      <c r="Y231" s="1327">
        <v>10074</v>
      </c>
      <c r="Z231" s="1356"/>
      <c r="AA231" s="1356"/>
      <c r="AB231" s="1356"/>
    </row>
    <row r="232" spans="1:28" ht="47.25">
      <c r="A232" s="1356"/>
      <c r="B232" s="208" t="s">
        <v>464</v>
      </c>
      <c r="C232" s="1356"/>
      <c r="D232" s="1326" t="s">
        <v>2581</v>
      </c>
      <c r="E232" s="1356"/>
      <c r="F232" s="1356"/>
      <c r="G232" s="1356"/>
      <c r="H232" s="1356"/>
      <c r="I232" s="1356"/>
      <c r="J232" s="1356"/>
      <c r="K232" s="1356"/>
      <c r="L232" s="1356"/>
      <c r="M232" s="1356"/>
      <c r="N232" s="1356"/>
      <c r="O232" s="1356"/>
      <c r="P232" s="1357"/>
      <c r="Q232" s="1356"/>
      <c r="R232" s="1356"/>
      <c r="S232" s="1358"/>
      <c r="T232" s="1356"/>
      <c r="U232" s="1356"/>
      <c r="V232" s="1358"/>
      <c r="W232" s="1358"/>
      <c r="X232" s="1358"/>
      <c r="Y232" s="1327">
        <v>10640</v>
      </c>
      <c r="Z232" s="1356"/>
      <c r="AA232" s="1356"/>
      <c r="AB232" s="1356"/>
    </row>
    <row r="233" spans="1:28" ht="47.25">
      <c r="A233" s="1356"/>
      <c r="B233" s="208" t="s">
        <v>464</v>
      </c>
      <c r="C233" s="1356"/>
      <c r="D233" s="1326" t="s">
        <v>2581</v>
      </c>
      <c r="E233" s="1356"/>
      <c r="F233" s="1356"/>
      <c r="G233" s="1356"/>
      <c r="H233" s="1356"/>
      <c r="I233" s="1356"/>
      <c r="J233" s="1356"/>
      <c r="K233" s="1356"/>
      <c r="L233" s="1356"/>
      <c r="M233" s="1356"/>
      <c r="N233" s="1356"/>
      <c r="O233" s="1356"/>
      <c r="P233" s="1357"/>
      <c r="Q233" s="1356"/>
      <c r="R233" s="1356"/>
      <c r="S233" s="1358"/>
      <c r="T233" s="1356"/>
      <c r="U233" s="1356"/>
      <c r="V233" s="1358"/>
      <c r="W233" s="1358"/>
      <c r="X233" s="1358"/>
      <c r="Y233" s="1327">
        <v>10013</v>
      </c>
      <c r="Z233" s="1356"/>
      <c r="AA233" s="1356"/>
      <c r="AB233" s="1356"/>
    </row>
    <row r="234" spans="1:28" ht="47.25">
      <c r="A234" s="1356"/>
      <c r="B234" s="208" t="s">
        <v>464</v>
      </c>
      <c r="C234" s="1356"/>
      <c r="D234" s="1326" t="s">
        <v>2241</v>
      </c>
      <c r="E234" s="1356"/>
      <c r="F234" s="1356"/>
      <c r="G234" s="1356"/>
      <c r="H234" s="1356"/>
      <c r="I234" s="1356"/>
      <c r="J234" s="1356"/>
      <c r="K234" s="1356"/>
      <c r="L234" s="1356"/>
      <c r="M234" s="1356"/>
      <c r="N234" s="1356"/>
      <c r="O234" s="1356"/>
      <c r="P234" s="1357"/>
      <c r="Q234" s="1356"/>
      <c r="R234" s="1356"/>
      <c r="S234" s="1358"/>
      <c r="T234" s="1356"/>
      <c r="U234" s="1356"/>
      <c r="V234" s="1358"/>
      <c r="W234" s="1358"/>
      <c r="X234" s="1358"/>
      <c r="Y234" s="1327">
        <v>10095</v>
      </c>
      <c r="Z234" s="1356"/>
      <c r="AA234" s="1356"/>
      <c r="AB234" s="1356"/>
    </row>
    <row r="235" spans="1:28" ht="47.25">
      <c r="A235" s="1356"/>
      <c r="B235" s="208" t="s">
        <v>464</v>
      </c>
      <c r="C235" s="1356"/>
      <c r="D235" s="1326" t="s">
        <v>2520</v>
      </c>
      <c r="E235" s="1356"/>
      <c r="F235" s="1356"/>
      <c r="G235" s="1356"/>
      <c r="H235" s="1356"/>
      <c r="I235" s="1356"/>
      <c r="J235" s="1356"/>
      <c r="K235" s="1356"/>
      <c r="L235" s="1356"/>
      <c r="M235" s="1356"/>
      <c r="N235" s="1356"/>
      <c r="O235" s="1356"/>
      <c r="P235" s="1357"/>
      <c r="Q235" s="1356"/>
      <c r="R235" s="1356"/>
      <c r="S235" s="1358"/>
      <c r="T235" s="1356"/>
      <c r="U235" s="1356"/>
      <c r="V235" s="1358"/>
      <c r="W235" s="1358"/>
      <c r="X235" s="1358"/>
      <c r="Y235" s="1327">
        <v>10024</v>
      </c>
      <c r="Z235" s="1356"/>
      <c r="AA235" s="1356"/>
      <c r="AB235" s="1356"/>
    </row>
    <row r="236" spans="1:28" ht="47.25">
      <c r="A236" s="1356"/>
      <c r="B236" s="208" t="s">
        <v>464</v>
      </c>
      <c r="C236" s="1356"/>
      <c r="D236" s="1326" t="s">
        <v>2582</v>
      </c>
      <c r="E236" s="1356"/>
      <c r="F236" s="1356"/>
      <c r="G236" s="1356"/>
      <c r="H236" s="1356"/>
      <c r="I236" s="1356"/>
      <c r="J236" s="1356"/>
      <c r="K236" s="1356"/>
      <c r="L236" s="1356"/>
      <c r="M236" s="1356"/>
      <c r="N236" s="1356"/>
      <c r="O236" s="1356"/>
      <c r="P236" s="1357"/>
      <c r="Q236" s="1356"/>
      <c r="R236" s="1356"/>
      <c r="S236" s="1358"/>
      <c r="T236" s="1356"/>
      <c r="U236" s="1356"/>
      <c r="V236" s="1358"/>
      <c r="W236" s="1358"/>
      <c r="X236" s="1358"/>
      <c r="Y236" s="1327">
        <v>10032</v>
      </c>
      <c r="Z236" s="1356"/>
      <c r="AA236" s="1356"/>
      <c r="AB236" s="1356"/>
    </row>
    <row r="237" spans="1:28" ht="47.25">
      <c r="A237" s="1356"/>
      <c r="B237" s="208" t="s">
        <v>464</v>
      </c>
      <c r="C237" s="1356"/>
      <c r="D237" s="1326" t="s">
        <v>2523</v>
      </c>
      <c r="E237" s="1356"/>
      <c r="F237" s="1356"/>
      <c r="G237" s="1356"/>
      <c r="H237" s="1356"/>
      <c r="I237" s="1356"/>
      <c r="J237" s="1356"/>
      <c r="K237" s="1356"/>
      <c r="L237" s="1356"/>
      <c r="M237" s="1356"/>
      <c r="N237" s="1356"/>
      <c r="O237" s="1356"/>
      <c r="P237" s="1357"/>
      <c r="Q237" s="1356"/>
      <c r="R237" s="1356"/>
      <c r="S237" s="1358"/>
      <c r="T237" s="1356"/>
      <c r="U237" s="1356"/>
      <c r="V237" s="1358"/>
      <c r="W237" s="1358"/>
      <c r="X237" s="1358"/>
      <c r="Y237" s="1342">
        <v>20067</v>
      </c>
      <c r="Z237" s="1356"/>
      <c r="AA237" s="1356"/>
      <c r="AB237" s="1356"/>
    </row>
    <row r="238" spans="1:28" ht="47.25">
      <c r="A238" s="1356"/>
      <c r="B238" s="208" t="s">
        <v>464</v>
      </c>
      <c r="C238" s="1356"/>
      <c r="D238" s="1326" t="s">
        <v>2523</v>
      </c>
      <c r="E238" s="1356"/>
      <c r="F238" s="1356"/>
      <c r="G238" s="1356"/>
      <c r="H238" s="1356"/>
      <c r="I238" s="1356"/>
      <c r="J238" s="1356"/>
      <c r="K238" s="1356"/>
      <c r="L238" s="1356"/>
      <c r="M238" s="1356"/>
      <c r="N238" s="1356"/>
      <c r="O238" s="1356"/>
      <c r="P238" s="1357"/>
      <c r="Q238" s="1356"/>
      <c r="R238" s="1356"/>
      <c r="S238" s="1358"/>
      <c r="T238" s="1356"/>
      <c r="U238" s="1356"/>
      <c r="V238" s="1358"/>
      <c r="W238" s="1358"/>
      <c r="X238" s="1358"/>
      <c r="Y238" s="1342"/>
      <c r="Z238" s="1356"/>
      <c r="AA238" s="1356"/>
      <c r="AB238" s="1356"/>
    </row>
    <row r="239" spans="1:28" ht="47.25">
      <c r="A239" s="1356"/>
      <c r="B239" s="208" t="s">
        <v>464</v>
      </c>
      <c r="C239" s="1356"/>
      <c r="D239" s="1326" t="s">
        <v>2568</v>
      </c>
      <c r="E239" s="1356"/>
      <c r="F239" s="1356"/>
      <c r="G239" s="1356"/>
      <c r="H239" s="1356"/>
      <c r="I239" s="1356"/>
      <c r="J239" s="1356"/>
      <c r="K239" s="1356"/>
      <c r="L239" s="1356"/>
      <c r="M239" s="1356"/>
      <c r="N239" s="1356"/>
      <c r="O239" s="1356"/>
      <c r="P239" s="1357"/>
      <c r="Q239" s="1356"/>
      <c r="R239" s="1356"/>
      <c r="S239" s="1358"/>
      <c r="T239" s="1356"/>
      <c r="U239" s="1356"/>
      <c r="V239" s="1358"/>
      <c r="W239" s="1358"/>
      <c r="X239" s="1358"/>
      <c r="Y239" s="1331">
        <v>20044</v>
      </c>
      <c r="Z239" s="1356"/>
      <c r="AA239" s="1356"/>
      <c r="AB239" s="1356"/>
    </row>
    <row r="240" spans="1:28" ht="47.25">
      <c r="A240" s="1356"/>
      <c r="B240" s="208" t="s">
        <v>464</v>
      </c>
      <c r="C240" s="1356"/>
      <c r="D240" s="1326" t="s">
        <v>2568</v>
      </c>
      <c r="E240" s="1356"/>
      <c r="F240" s="1356"/>
      <c r="G240" s="1356"/>
      <c r="H240" s="1356"/>
      <c r="I240" s="1356"/>
      <c r="J240" s="1356"/>
      <c r="K240" s="1356"/>
      <c r="L240" s="1356"/>
      <c r="M240" s="1356"/>
      <c r="N240" s="1356"/>
      <c r="O240" s="1356"/>
      <c r="P240" s="1357"/>
      <c r="Q240" s="1356"/>
      <c r="R240" s="1356"/>
      <c r="S240" s="1358"/>
      <c r="T240" s="1356"/>
      <c r="U240" s="1356"/>
      <c r="V240" s="1358"/>
      <c r="W240" s="1358"/>
      <c r="X240" s="1358"/>
      <c r="Y240" s="1331"/>
      <c r="Z240" s="1356"/>
      <c r="AA240" s="1356"/>
      <c r="AB240" s="1356"/>
    </row>
    <row r="241" spans="1:28" ht="47.25">
      <c r="A241" s="1356"/>
      <c r="B241" s="208" t="s">
        <v>464</v>
      </c>
      <c r="C241" s="1356"/>
      <c r="D241" s="1326" t="s">
        <v>2583</v>
      </c>
      <c r="E241" s="1356"/>
      <c r="F241" s="1356"/>
      <c r="G241" s="1356"/>
      <c r="H241" s="1356"/>
      <c r="I241" s="1356"/>
      <c r="J241" s="1356"/>
      <c r="K241" s="1356"/>
      <c r="L241" s="1356"/>
      <c r="M241" s="1356"/>
      <c r="N241" s="1356"/>
      <c r="O241" s="1356"/>
      <c r="P241" s="1357"/>
      <c r="Q241" s="1356"/>
      <c r="R241" s="1356"/>
      <c r="S241" s="1358"/>
      <c r="T241" s="1356"/>
      <c r="U241" s="1356"/>
      <c r="V241" s="1358"/>
      <c r="W241" s="1358"/>
      <c r="X241" s="1358"/>
      <c r="Y241" s="1327">
        <v>10006</v>
      </c>
      <c r="Z241" s="1356"/>
      <c r="AA241" s="1356"/>
      <c r="AB241" s="1356"/>
    </row>
    <row r="242" spans="1:28" ht="47.25">
      <c r="A242" s="1356"/>
      <c r="B242" s="208" t="s">
        <v>464</v>
      </c>
      <c r="C242" s="1356"/>
      <c r="D242" s="1326" t="s">
        <v>2568</v>
      </c>
      <c r="E242" s="1356"/>
      <c r="F242" s="1356"/>
      <c r="G242" s="1356"/>
      <c r="H242" s="1356"/>
      <c r="I242" s="1356"/>
      <c r="J242" s="1356"/>
      <c r="K242" s="1356"/>
      <c r="L242" s="1356"/>
      <c r="M242" s="1356"/>
      <c r="N242" s="1356"/>
      <c r="O242" s="1356"/>
      <c r="P242" s="1357"/>
      <c r="Q242" s="1356"/>
      <c r="R242" s="1356"/>
      <c r="S242" s="1358"/>
      <c r="T242" s="1356"/>
      <c r="U242" s="1356"/>
      <c r="V242" s="1358"/>
      <c r="W242" s="1358"/>
      <c r="X242" s="1358"/>
      <c r="Y242" s="1327">
        <v>10074</v>
      </c>
      <c r="Z242" s="1356"/>
      <c r="AA242" s="1356"/>
      <c r="AB242" s="1356"/>
    </row>
    <row r="243" spans="1:28" ht="47.25">
      <c r="A243" s="1356"/>
      <c r="B243" s="208" t="s">
        <v>464</v>
      </c>
      <c r="C243" s="1356"/>
      <c r="D243" s="1326" t="s">
        <v>2584</v>
      </c>
      <c r="E243" s="1356"/>
      <c r="F243" s="1356"/>
      <c r="G243" s="1356"/>
      <c r="H243" s="1356"/>
      <c r="I243" s="1356"/>
      <c r="J243" s="1356"/>
      <c r="K243" s="1356"/>
      <c r="L243" s="1356"/>
      <c r="M243" s="1356"/>
      <c r="N243" s="1356"/>
      <c r="O243" s="1356"/>
      <c r="P243" s="1357"/>
      <c r="Q243" s="1356"/>
      <c r="R243" s="1356"/>
      <c r="S243" s="1358"/>
      <c r="T243" s="1356"/>
      <c r="U243" s="1356"/>
      <c r="V243" s="1358"/>
      <c r="W243" s="1358"/>
      <c r="X243" s="1358"/>
      <c r="Y243" s="1349">
        <v>30027</v>
      </c>
      <c r="Z243" s="1356"/>
      <c r="AA243" s="1356"/>
      <c r="AB243" s="1356"/>
    </row>
    <row r="244" spans="1:28" ht="47.25">
      <c r="A244" s="1356"/>
      <c r="B244" s="208" t="s">
        <v>464</v>
      </c>
      <c r="C244" s="1356"/>
      <c r="D244" s="1326" t="s">
        <v>2584</v>
      </c>
      <c r="E244" s="1356"/>
      <c r="F244" s="1356"/>
      <c r="G244" s="1356"/>
      <c r="H244" s="1356"/>
      <c r="I244" s="1356"/>
      <c r="J244" s="1356"/>
      <c r="K244" s="1356"/>
      <c r="L244" s="1356"/>
      <c r="M244" s="1356"/>
      <c r="N244" s="1356"/>
      <c r="O244" s="1356"/>
      <c r="P244" s="1357"/>
      <c r="Q244" s="1356"/>
      <c r="R244" s="1356"/>
      <c r="S244" s="1358"/>
      <c r="T244" s="1356"/>
      <c r="U244" s="1356"/>
      <c r="V244" s="1358"/>
      <c r="W244" s="1358"/>
      <c r="X244" s="1358"/>
      <c r="Y244" s="1365"/>
      <c r="Z244" s="1356"/>
      <c r="AA244" s="1356"/>
      <c r="AB244" s="1356"/>
    </row>
    <row r="245" spans="1:28" ht="47.25">
      <c r="A245" s="1356"/>
      <c r="B245" s="208" t="s">
        <v>464</v>
      </c>
      <c r="C245" s="1356"/>
      <c r="D245" s="1326" t="s">
        <v>2585</v>
      </c>
      <c r="E245" s="1356"/>
      <c r="F245" s="1356"/>
      <c r="G245" s="1356"/>
      <c r="H245" s="1356"/>
      <c r="I245" s="1356"/>
      <c r="J245" s="1356"/>
      <c r="K245" s="1356"/>
      <c r="L245" s="1356"/>
      <c r="M245" s="1356"/>
      <c r="N245" s="1356"/>
      <c r="O245" s="1356"/>
      <c r="P245" s="1357"/>
      <c r="Q245" s="1356"/>
      <c r="R245" s="1356"/>
      <c r="S245" s="1358"/>
      <c r="T245" s="1356"/>
      <c r="U245" s="1356"/>
      <c r="V245" s="1358"/>
      <c r="W245" s="1358"/>
      <c r="X245" s="1358"/>
      <c r="Y245" s="1327">
        <v>10074</v>
      </c>
      <c r="Z245" s="1356"/>
      <c r="AA245" s="1356"/>
      <c r="AB245" s="1356"/>
    </row>
    <row r="246" spans="1:28" ht="47.25">
      <c r="A246" s="1356"/>
      <c r="B246" s="208" t="s">
        <v>464</v>
      </c>
      <c r="C246" s="1356"/>
      <c r="D246" s="1326" t="s">
        <v>2584</v>
      </c>
      <c r="E246" s="1356"/>
      <c r="F246" s="1356"/>
      <c r="G246" s="1356"/>
      <c r="H246" s="1356"/>
      <c r="I246" s="1356"/>
      <c r="J246" s="1356"/>
      <c r="K246" s="1356"/>
      <c r="L246" s="1356"/>
      <c r="M246" s="1356"/>
      <c r="N246" s="1356"/>
      <c r="O246" s="1356"/>
      <c r="P246" s="1357"/>
      <c r="Q246" s="1356"/>
      <c r="R246" s="1356"/>
      <c r="S246" s="1358"/>
      <c r="T246" s="1356"/>
      <c r="U246" s="1356"/>
      <c r="V246" s="1358"/>
      <c r="W246" s="1358"/>
      <c r="X246" s="1358"/>
      <c r="Y246" s="1349"/>
      <c r="Z246" s="1356"/>
      <c r="AA246" s="1356"/>
      <c r="AB246" s="1356"/>
    </row>
    <row r="247" spans="1:28" ht="47.25">
      <c r="A247" s="1356"/>
      <c r="B247" s="208" t="s">
        <v>464</v>
      </c>
      <c r="C247" s="1356"/>
      <c r="D247" s="1326" t="s">
        <v>2568</v>
      </c>
      <c r="E247" s="1356"/>
      <c r="F247" s="1356"/>
      <c r="G247" s="1356"/>
      <c r="H247" s="1356"/>
      <c r="I247" s="1356"/>
      <c r="J247" s="1356"/>
      <c r="K247" s="1356"/>
      <c r="L247" s="1356"/>
      <c r="M247" s="1356"/>
      <c r="N247" s="1356"/>
      <c r="O247" s="1356"/>
      <c r="P247" s="1357"/>
      <c r="Q247" s="1356"/>
      <c r="R247" s="1356"/>
      <c r="S247" s="1358"/>
      <c r="T247" s="1356"/>
      <c r="U247" s="1356"/>
      <c r="V247" s="1358"/>
      <c r="W247" s="1358"/>
      <c r="X247" s="1358"/>
      <c r="Y247" s="1327">
        <v>11832</v>
      </c>
      <c r="Z247" s="1356"/>
      <c r="AA247" s="1356"/>
      <c r="AB247" s="1356"/>
    </row>
  </sheetData>
  <mergeCells count="29">
    <mergeCell ref="B27:F27"/>
    <mergeCell ref="B26:F26"/>
    <mergeCell ref="A1:A3"/>
    <mergeCell ref="B1:B3"/>
    <mergeCell ref="C1:C3"/>
    <mergeCell ref="D1:D3"/>
    <mergeCell ref="E1:E3"/>
    <mergeCell ref="F1:F3"/>
    <mergeCell ref="N2:P2"/>
    <mergeCell ref="Q2:S2"/>
    <mergeCell ref="T2:V2"/>
    <mergeCell ref="W2:Y2"/>
    <mergeCell ref="A5:AB5"/>
    <mergeCell ref="A90:AA90"/>
    <mergeCell ref="AA1:AA3"/>
    <mergeCell ref="AB1:AB3"/>
    <mergeCell ref="G2:G3"/>
    <mergeCell ref="H2:H3"/>
    <mergeCell ref="I2:I3"/>
    <mergeCell ref="J2:J3"/>
    <mergeCell ref="K2:M2"/>
    <mergeCell ref="A28:F28"/>
    <mergeCell ref="B54:F54"/>
    <mergeCell ref="G1:J1"/>
    <mergeCell ref="K1:S1"/>
    <mergeCell ref="Z1:Z3"/>
    <mergeCell ref="B55:AB55"/>
    <mergeCell ref="B62:I62"/>
    <mergeCell ref="B67:S67"/>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9"/>
  <sheetViews>
    <sheetView topLeftCell="D156" workbookViewId="0">
      <selection sqref="A1:XFD1048576"/>
    </sheetView>
  </sheetViews>
  <sheetFormatPr defaultColWidth="8.85546875" defaultRowHeight="15"/>
  <cols>
    <col min="1" max="1" width="8.85546875" style="416"/>
    <col min="2" max="2" width="25.140625" style="314" customWidth="1"/>
    <col min="3" max="3" width="29.42578125" style="314" customWidth="1"/>
    <col min="4" max="4" width="26.140625" style="314" customWidth="1"/>
    <col min="5" max="5" width="34.28515625" style="314" customWidth="1"/>
    <col min="6" max="6" width="16" style="314" customWidth="1"/>
    <col min="7" max="7" width="21" style="314" customWidth="1"/>
    <col min="8" max="8" width="18.28515625" style="314" bestFit="1" customWidth="1"/>
    <col min="9" max="9" width="14.140625" style="314" customWidth="1"/>
    <col min="10" max="10" width="9" style="314" bestFit="1" customWidth="1"/>
    <col min="11" max="12" width="9.140625" style="314" bestFit="1" customWidth="1"/>
    <col min="13" max="13" width="18.42578125" style="314" bestFit="1" customWidth="1"/>
    <col min="14" max="15" width="8.85546875" style="314"/>
    <col min="16" max="16" width="18.42578125" style="314" bestFit="1" customWidth="1"/>
    <col min="17" max="18" width="8.85546875" style="314"/>
    <col min="19" max="19" width="18.42578125" style="314" bestFit="1" customWidth="1"/>
    <col min="20" max="20" width="5.7109375" style="314" bestFit="1" customWidth="1"/>
    <col min="21" max="21" width="8.140625" style="314" bestFit="1" customWidth="1"/>
    <col min="22" max="22" width="14.5703125" style="314" bestFit="1" customWidth="1"/>
    <col min="23" max="23" width="21.140625" style="314" customWidth="1"/>
    <col min="24" max="24" width="21.85546875" style="314" customWidth="1"/>
    <col min="25" max="25" width="17.7109375" style="314" customWidth="1"/>
    <col min="26" max="16384" width="8.85546875" style="314"/>
  </cols>
  <sheetData>
    <row r="1" spans="1:25" ht="33" customHeight="1">
      <c r="A1" s="1505" t="s">
        <v>0</v>
      </c>
      <c r="B1" s="1506" t="s">
        <v>1</v>
      </c>
      <c r="C1" s="1506" t="s">
        <v>2</v>
      </c>
      <c r="D1" s="1506" t="s">
        <v>3</v>
      </c>
      <c r="E1" s="1506" t="s">
        <v>4</v>
      </c>
      <c r="F1" s="1506" t="s">
        <v>5</v>
      </c>
      <c r="G1" s="1508" t="s">
        <v>6</v>
      </c>
      <c r="H1" s="1508"/>
      <c r="I1" s="1508"/>
      <c r="J1" s="1508"/>
      <c r="K1" s="1509" t="s">
        <v>7</v>
      </c>
      <c r="L1" s="1510"/>
      <c r="M1" s="1510"/>
      <c r="N1" s="1510"/>
      <c r="O1" s="1510"/>
      <c r="P1" s="1510"/>
      <c r="Q1" s="1510"/>
      <c r="R1" s="1510"/>
      <c r="S1" s="1510"/>
      <c r="T1" s="1510"/>
      <c r="U1" s="1510"/>
      <c r="V1" s="1511"/>
      <c r="W1" s="1512" t="s">
        <v>8</v>
      </c>
      <c r="X1" s="1506" t="s">
        <v>9</v>
      </c>
      <c r="Y1" s="1513" t="s">
        <v>10</v>
      </c>
    </row>
    <row r="2" spans="1:25" ht="23.25" customHeight="1">
      <c r="A2" s="1505"/>
      <c r="B2" s="1506"/>
      <c r="C2" s="1506"/>
      <c r="D2" s="1506"/>
      <c r="E2" s="1506"/>
      <c r="F2" s="1506"/>
      <c r="G2" s="1516" t="s">
        <v>11</v>
      </c>
      <c r="H2" s="1516" t="s">
        <v>12</v>
      </c>
      <c r="I2" s="1516" t="s">
        <v>13</v>
      </c>
      <c r="J2" s="1516" t="s">
        <v>14</v>
      </c>
      <c r="K2" s="1495" t="s">
        <v>15</v>
      </c>
      <c r="L2" s="1495"/>
      <c r="M2" s="1495"/>
      <c r="N2" s="1495" t="s">
        <v>16</v>
      </c>
      <c r="O2" s="1495"/>
      <c r="P2" s="1495"/>
      <c r="Q2" s="1495" t="s">
        <v>17</v>
      </c>
      <c r="R2" s="1495"/>
      <c r="S2" s="1495"/>
      <c r="T2" s="1496" t="s">
        <v>462</v>
      </c>
      <c r="U2" s="1497"/>
      <c r="V2" s="1498"/>
      <c r="W2" s="1512"/>
      <c r="X2" s="1506"/>
      <c r="Y2" s="1514"/>
    </row>
    <row r="3" spans="1:25" ht="59.25" customHeight="1">
      <c r="A3" s="1505"/>
      <c r="B3" s="1506"/>
      <c r="C3" s="1506"/>
      <c r="D3" s="1506"/>
      <c r="E3" s="1506"/>
      <c r="F3" s="1506"/>
      <c r="G3" s="1516"/>
      <c r="H3" s="1516"/>
      <c r="I3" s="1516"/>
      <c r="J3" s="1516"/>
      <c r="K3" s="315" t="s">
        <v>18</v>
      </c>
      <c r="L3" s="315" t="s">
        <v>19</v>
      </c>
      <c r="M3" s="315" t="s">
        <v>20</v>
      </c>
      <c r="N3" s="315" t="s">
        <v>18</v>
      </c>
      <c r="O3" s="315" t="s">
        <v>19</v>
      </c>
      <c r="P3" s="315" t="s">
        <v>20</v>
      </c>
      <c r="Q3" s="315" t="s">
        <v>18</v>
      </c>
      <c r="R3" s="315" t="s">
        <v>19</v>
      </c>
      <c r="S3" s="315" t="s">
        <v>20</v>
      </c>
      <c r="T3" s="315" t="s">
        <v>18</v>
      </c>
      <c r="U3" s="315" t="s">
        <v>19</v>
      </c>
      <c r="V3" s="315" t="s">
        <v>20</v>
      </c>
      <c r="W3" s="1512"/>
      <c r="X3" s="1506"/>
      <c r="Y3" s="1515"/>
    </row>
    <row r="4" spans="1:25" ht="18" customHeight="1">
      <c r="A4" s="1314"/>
      <c r="B4" s="1312">
        <v>1</v>
      </c>
      <c r="C4" s="1312">
        <v>2</v>
      </c>
      <c r="D4" s="1312">
        <v>3</v>
      </c>
      <c r="E4" s="1312">
        <v>4</v>
      </c>
      <c r="F4" s="1312">
        <v>5</v>
      </c>
      <c r="G4" s="1312">
        <v>6.1</v>
      </c>
      <c r="H4" s="1312">
        <v>6.2</v>
      </c>
      <c r="I4" s="1312">
        <v>6.3</v>
      </c>
      <c r="J4" s="1312">
        <v>6.4</v>
      </c>
      <c r="K4" s="316" t="s">
        <v>21</v>
      </c>
      <c r="L4" s="316" t="s">
        <v>22</v>
      </c>
      <c r="M4" s="316" t="s">
        <v>23</v>
      </c>
      <c r="N4" s="316" t="s">
        <v>24</v>
      </c>
      <c r="O4" s="316" t="s">
        <v>25</v>
      </c>
      <c r="P4" s="316" t="s">
        <v>26</v>
      </c>
      <c r="Q4" s="316" t="s">
        <v>27</v>
      </c>
      <c r="R4" s="316" t="s">
        <v>28</v>
      </c>
      <c r="S4" s="316" t="s">
        <v>29</v>
      </c>
      <c r="T4" s="316"/>
      <c r="U4" s="316"/>
      <c r="V4" s="316"/>
      <c r="W4" s="1312">
        <v>8</v>
      </c>
      <c r="X4" s="1312">
        <v>9</v>
      </c>
      <c r="Y4" s="1312">
        <v>10</v>
      </c>
    </row>
    <row r="5" spans="1:25" ht="23.25" customHeight="1">
      <c r="A5" s="1499" t="s">
        <v>837</v>
      </c>
      <c r="B5" s="1500"/>
      <c r="C5" s="1500"/>
      <c r="D5" s="1500"/>
      <c r="E5" s="1500"/>
      <c r="F5" s="1500"/>
      <c r="G5" s="1500"/>
      <c r="H5" s="1500"/>
      <c r="I5" s="1500"/>
      <c r="J5" s="1500"/>
      <c r="K5" s="1500"/>
      <c r="L5" s="1500"/>
      <c r="M5" s="1500"/>
      <c r="N5" s="1500"/>
      <c r="O5" s="1500"/>
      <c r="P5" s="1500"/>
      <c r="Q5" s="1500"/>
      <c r="R5" s="1500"/>
      <c r="S5" s="1500"/>
      <c r="T5" s="1500"/>
      <c r="U5" s="1500"/>
      <c r="V5" s="1500"/>
      <c r="W5" s="1500"/>
      <c r="X5" s="1500"/>
      <c r="Y5" s="1501"/>
    </row>
    <row r="6" spans="1:25" ht="146.25" customHeight="1">
      <c r="A6" s="317">
        <v>1</v>
      </c>
      <c r="B6" s="318" t="s">
        <v>464</v>
      </c>
      <c r="C6" s="319" t="s">
        <v>838</v>
      </c>
      <c r="D6" s="320" t="s">
        <v>839</v>
      </c>
      <c r="E6" s="321" t="s">
        <v>840</v>
      </c>
      <c r="F6" s="321" t="s">
        <v>841</v>
      </c>
      <c r="G6" s="322">
        <v>6989086</v>
      </c>
      <c r="H6" s="322">
        <v>510966</v>
      </c>
      <c r="I6" s="323">
        <v>0</v>
      </c>
      <c r="J6" s="323">
        <v>0</v>
      </c>
      <c r="K6" s="324">
        <v>4</v>
      </c>
      <c r="L6" s="324">
        <v>9</v>
      </c>
      <c r="M6" s="325">
        <v>1243352</v>
      </c>
      <c r="N6" s="324">
        <v>4</v>
      </c>
      <c r="O6" s="324">
        <v>9</v>
      </c>
      <c r="P6" s="325">
        <v>1456700</v>
      </c>
      <c r="Q6" s="324">
        <v>4</v>
      </c>
      <c r="R6" s="324">
        <v>9</v>
      </c>
      <c r="S6" s="325">
        <v>1800000</v>
      </c>
      <c r="T6" s="326">
        <v>4</v>
      </c>
      <c r="U6" s="326">
        <v>9</v>
      </c>
      <c r="V6" s="326">
        <v>3000000</v>
      </c>
      <c r="W6" s="321" t="s">
        <v>842</v>
      </c>
      <c r="X6" s="327"/>
      <c r="Y6" s="328" t="s">
        <v>843</v>
      </c>
    </row>
    <row r="7" spans="1:25" ht="136.5" customHeight="1">
      <c r="A7" s="317">
        <v>2</v>
      </c>
      <c r="B7" s="318" t="s">
        <v>464</v>
      </c>
      <c r="C7" s="329" t="s">
        <v>838</v>
      </c>
      <c r="D7" s="321" t="s">
        <v>844</v>
      </c>
      <c r="E7" s="321" t="s">
        <v>845</v>
      </c>
      <c r="F7" s="321" t="s">
        <v>846</v>
      </c>
      <c r="G7" s="322">
        <v>9498329</v>
      </c>
      <c r="H7" s="322">
        <v>737731</v>
      </c>
      <c r="I7" s="323">
        <v>0</v>
      </c>
      <c r="J7" s="323">
        <v>0</v>
      </c>
      <c r="K7" s="324">
        <v>4</v>
      </c>
      <c r="L7" s="324">
        <v>7</v>
      </c>
      <c r="M7" s="325">
        <v>2066060</v>
      </c>
      <c r="N7" s="324">
        <v>4</v>
      </c>
      <c r="O7" s="324">
        <v>9</v>
      </c>
      <c r="P7" s="325">
        <v>1270000</v>
      </c>
      <c r="Q7" s="324">
        <v>4</v>
      </c>
      <c r="R7" s="324">
        <v>9</v>
      </c>
      <c r="S7" s="325">
        <v>2500000</v>
      </c>
      <c r="T7" s="326">
        <v>4</v>
      </c>
      <c r="U7" s="326">
        <v>9</v>
      </c>
      <c r="V7" s="326">
        <v>4400000</v>
      </c>
      <c r="W7" s="321" t="s">
        <v>842</v>
      </c>
      <c r="X7" s="327"/>
      <c r="Y7" s="330" t="s">
        <v>847</v>
      </c>
    </row>
    <row r="8" spans="1:25" ht="117" customHeight="1">
      <c r="A8" s="317">
        <v>3</v>
      </c>
      <c r="B8" s="331" t="s">
        <v>464</v>
      </c>
      <c r="C8" s="332" t="s">
        <v>848</v>
      </c>
      <c r="D8" s="333" t="s">
        <v>849</v>
      </c>
      <c r="E8" s="333" t="s">
        <v>850</v>
      </c>
      <c r="F8" s="333" t="s">
        <v>841</v>
      </c>
      <c r="G8" s="334">
        <v>2242950</v>
      </c>
      <c r="H8" s="334">
        <v>230050</v>
      </c>
      <c r="I8" s="335">
        <v>0</v>
      </c>
      <c r="J8" s="335">
        <v>0</v>
      </c>
      <c r="K8" s="336">
        <v>4</v>
      </c>
      <c r="L8" s="336">
        <v>7</v>
      </c>
      <c r="M8" s="337">
        <v>973000</v>
      </c>
      <c r="N8" s="336">
        <v>4</v>
      </c>
      <c r="O8" s="336">
        <v>7</v>
      </c>
      <c r="P8" s="337">
        <v>200000</v>
      </c>
      <c r="Q8" s="336">
        <v>4</v>
      </c>
      <c r="R8" s="336">
        <v>7</v>
      </c>
      <c r="S8" s="337">
        <v>500000</v>
      </c>
      <c r="T8" s="338">
        <v>4</v>
      </c>
      <c r="U8" s="338">
        <v>7</v>
      </c>
      <c r="V8" s="338">
        <v>800000</v>
      </c>
      <c r="W8" s="321" t="s">
        <v>842</v>
      </c>
      <c r="X8" s="339"/>
      <c r="Y8" s="340" t="s">
        <v>851</v>
      </c>
    </row>
    <row r="9" spans="1:25" ht="121.5" customHeight="1">
      <c r="A9" s="317">
        <v>4</v>
      </c>
      <c r="B9" s="331" t="s">
        <v>852</v>
      </c>
      <c r="C9" s="341" t="s">
        <v>853</v>
      </c>
      <c r="D9" s="333" t="s">
        <v>854</v>
      </c>
      <c r="E9" s="333" t="s">
        <v>855</v>
      </c>
      <c r="F9" s="333" t="s">
        <v>841</v>
      </c>
      <c r="G9" s="334">
        <v>1140000</v>
      </c>
      <c r="H9" s="334">
        <v>60000</v>
      </c>
      <c r="I9" s="335">
        <v>0</v>
      </c>
      <c r="J9" s="335">
        <v>0</v>
      </c>
      <c r="K9" s="336">
        <v>0</v>
      </c>
      <c r="L9" s="336">
        <v>0</v>
      </c>
      <c r="M9" s="337">
        <v>0</v>
      </c>
      <c r="N9" s="336">
        <v>0</v>
      </c>
      <c r="O9" s="336">
        <v>0</v>
      </c>
      <c r="P9" s="337">
        <v>0</v>
      </c>
      <c r="Q9" s="336">
        <v>4</v>
      </c>
      <c r="R9" s="336">
        <v>9</v>
      </c>
      <c r="S9" s="337">
        <v>500000</v>
      </c>
      <c r="T9" s="338">
        <v>4</v>
      </c>
      <c r="U9" s="338">
        <v>9</v>
      </c>
      <c r="V9" s="338">
        <v>700000</v>
      </c>
      <c r="W9" s="321" t="s">
        <v>842</v>
      </c>
      <c r="X9" s="339"/>
      <c r="Y9" s="340" t="s">
        <v>856</v>
      </c>
    </row>
    <row r="10" spans="1:25" ht="130.5" customHeight="1">
      <c r="A10" s="317">
        <v>5</v>
      </c>
      <c r="B10" s="331" t="s">
        <v>464</v>
      </c>
      <c r="C10" s="332" t="s">
        <v>848</v>
      </c>
      <c r="D10" s="342" t="s">
        <v>857</v>
      </c>
      <c r="E10" s="333" t="s">
        <v>858</v>
      </c>
      <c r="F10" s="333" t="s">
        <v>841</v>
      </c>
      <c r="G10" s="334">
        <v>475000</v>
      </c>
      <c r="H10" s="334">
        <v>25000</v>
      </c>
      <c r="I10" s="335">
        <v>0</v>
      </c>
      <c r="J10" s="335">
        <v>0</v>
      </c>
      <c r="K10" s="336">
        <v>0</v>
      </c>
      <c r="L10" s="336">
        <v>0</v>
      </c>
      <c r="M10" s="336">
        <v>0</v>
      </c>
      <c r="N10" s="336">
        <v>0</v>
      </c>
      <c r="O10" s="336">
        <v>0</v>
      </c>
      <c r="P10" s="337">
        <v>0</v>
      </c>
      <c r="Q10" s="336">
        <v>0</v>
      </c>
      <c r="R10" s="336">
        <v>0</v>
      </c>
      <c r="S10" s="337">
        <v>0</v>
      </c>
      <c r="T10" s="338">
        <v>3</v>
      </c>
      <c r="U10" s="338">
        <v>7</v>
      </c>
      <c r="V10" s="338">
        <v>500000</v>
      </c>
      <c r="W10" s="321" t="s">
        <v>842</v>
      </c>
      <c r="X10" s="333"/>
      <c r="Y10" s="343" t="s">
        <v>859</v>
      </c>
    </row>
    <row r="11" spans="1:25" ht="135.75" customHeight="1">
      <c r="A11" s="317">
        <v>6</v>
      </c>
      <c r="B11" s="331" t="s">
        <v>464</v>
      </c>
      <c r="C11" s="332" t="s">
        <v>848</v>
      </c>
      <c r="D11" s="333" t="s">
        <v>860</v>
      </c>
      <c r="E11" s="333" t="s">
        <v>850</v>
      </c>
      <c r="F11" s="333" t="s">
        <v>841</v>
      </c>
      <c r="G11" s="334">
        <v>1782084.1</v>
      </c>
      <c r="H11" s="334">
        <v>93793.9</v>
      </c>
      <c r="I11" s="335">
        <v>0</v>
      </c>
      <c r="J11" s="335">
        <v>0</v>
      </c>
      <c r="K11" s="336">
        <v>0</v>
      </c>
      <c r="L11" s="336">
        <v>0</v>
      </c>
      <c r="M11" s="337">
        <v>0</v>
      </c>
      <c r="N11" s="336">
        <v>4</v>
      </c>
      <c r="O11" s="336">
        <v>7</v>
      </c>
      <c r="P11" s="337">
        <v>475878</v>
      </c>
      <c r="Q11" s="336">
        <v>4</v>
      </c>
      <c r="R11" s="336">
        <v>7</v>
      </c>
      <c r="S11" s="337">
        <v>400000</v>
      </c>
      <c r="T11" s="338">
        <v>4</v>
      </c>
      <c r="U11" s="338">
        <v>7</v>
      </c>
      <c r="V11" s="338">
        <v>1000000</v>
      </c>
      <c r="W11" s="321" t="s">
        <v>842</v>
      </c>
      <c r="X11" s="333"/>
      <c r="Y11" s="340" t="s">
        <v>861</v>
      </c>
    </row>
    <row r="12" spans="1:25" ht="116.25" customHeight="1">
      <c r="A12" s="317">
        <v>7</v>
      </c>
      <c r="B12" s="331" t="s">
        <v>862</v>
      </c>
      <c r="C12" s="341" t="s">
        <v>863</v>
      </c>
      <c r="D12" s="344" t="s">
        <v>864</v>
      </c>
      <c r="E12" s="333" t="s">
        <v>865</v>
      </c>
      <c r="F12" s="333" t="s">
        <v>866</v>
      </c>
      <c r="G12" s="338">
        <v>277390</v>
      </c>
      <c r="H12" s="334">
        <v>14599</v>
      </c>
      <c r="I12" s="335">
        <v>0</v>
      </c>
      <c r="J12" s="335">
        <v>0</v>
      </c>
      <c r="K12" s="336">
        <v>0</v>
      </c>
      <c r="L12" s="336">
        <v>0</v>
      </c>
      <c r="M12" s="337">
        <v>0</v>
      </c>
      <c r="N12" s="336">
        <v>3</v>
      </c>
      <c r="O12" s="336">
        <v>6</v>
      </c>
      <c r="P12" s="337">
        <v>291989</v>
      </c>
      <c r="Q12" s="336">
        <v>0</v>
      </c>
      <c r="R12" s="336">
        <v>0</v>
      </c>
      <c r="S12" s="337">
        <v>0</v>
      </c>
      <c r="T12" s="338">
        <v>0</v>
      </c>
      <c r="U12" s="338">
        <v>0</v>
      </c>
      <c r="V12" s="338">
        <v>0</v>
      </c>
      <c r="W12" s="321" t="s">
        <v>842</v>
      </c>
      <c r="X12" s="333"/>
      <c r="Y12" s="343" t="s">
        <v>867</v>
      </c>
    </row>
    <row r="13" spans="1:25" ht="120.75" customHeight="1">
      <c r="A13" s="317">
        <v>8</v>
      </c>
      <c r="B13" s="331" t="s">
        <v>868</v>
      </c>
      <c r="C13" s="341" t="s">
        <v>637</v>
      </c>
      <c r="D13" s="345" t="s">
        <v>869</v>
      </c>
      <c r="E13" s="333" t="s">
        <v>870</v>
      </c>
      <c r="F13" s="333" t="s">
        <v>866</v>
      </c>
      <c r="G13" s="338">
        <v>1092500</v>
      </c>
      <c r="H13" s="334">
        <v>57500</v>
      </c>
      <c r="I13" s="335">
        <v>0</v>
      </c>
      <c r="J13" s="335">
        <v>0</v>
      </c>
      <c r="K13" s="336">
        <v>0</v>
      </c>
      <c r="L13" s="336">
        <v>0</v>
      </c>
      <c r="M13" s="337">
        <v>0</v>
      </c>
      <c r="N13" s="336">
        <v>2</v>
      </c>
      <c r="O13" s="336">
        <v>4</v>
      </c>
      <c r="P13" s="337">
        <v>150000</v>
      </c>
      <c r="Q13" s="336">
        <v>2</v>
      </c>
      <c r="R13" s="336">
        <v>5</v>
      </c>
      <c r="S13" s="337">
        <v>1000000</v>
      </c>
      <c r="T13" s="338">
        <v>0</v>
      </c>
      <c r="U13" s="338">
        <v>0</v>
      </c>
      <c r="V13" s="338">
        <v>0</v>
      </c>
      <c r="W13" s="321" t="s">
        <v>842</v>
      </c>
      <c r="X13" s="333"/>
      <c r="Y13" s="346" t="s">
        <v>871</v>
      </c>
    </row>
    <row r="14" spans="1:25" ht="120.75" customHeight="1">
      <c r="A14" s="317">
        <v>9</v>
      </c>
      <c r="B14" s="331" t="s">
        <v>868</v>
      </c>
      <c r="C14" s="341" t="s">
        <v>637</v>
      </c>
      <c r="D14" s="347" t="s">
        <v>872</v>
      </c>
      <c r="E14" s="333" t="s">
        <v>870</v>
      </c>
      <c r="F14" s="333" t="s">
        <v>866</v>
      </c>
      <c r="G14" s="334">
        <v>428221</v>
      </c>
      <c r="H14" s="334">
        <v>22538</v>
      </c>
      <c r="I14" s="335">
        <v>0</v>
      </c>
      <c r="J14" s="335">
        <v>0</v>
      </c>
      <c r="K14" s="336">
        <v>0</v>
      </c>
      <c r="L14" s="336">
        <v>0</v>
      </c>
      <c r="M14" s="337">
        <v>0</v>
      </c>
      <c r="N14" s="336">
        <v>4</v>
      </c>
      <c r="O14" s="336">
        <v>9</v>
      </c>
      <c r="P14" s="337">
        <v>250759</v>
      </c>
      <c r="Q14" s="336">
        <v>4</v>
      </c>
      <c r="R14" s="336">
        <v>9</v>
      </c>
      <c r="S14" s="337">
        <v>200000</v>
      </c>
      <c r="T14" s="338">
        <v>0</v>
      </c>
      <c r="U14" s="338">
        <v>0</v>
      </c>
      <c r="V14" s="338">
        <v>0</v>
      </c>
      <c r="W14" s="321" t="s">
        <v>842</v>
      </c>
      <c r="X14" s="333"/>
      <c r="Y14" s="340" t="s">
        <v>873</v>
      </c>
    </row>
    <row r="15" spans="1:25" ht="136.5" customHeight="1">
      <c r="A15" s="317">
        <v>10</v>
      </c>
      <c r="B15" s="331" t="s">
        <v>464</v>
      </c>
      <c r="C15" s="332" t="s">
        <v>848</v>
      </c>
      <c r="D15" s="333" t="s">
        <v>874</v>
      </c>
      <c r="E15" s="333" t="s">
        <v>850</v>
      </c>
      <c r="F15" s="333" t="s">
        <v>841</v>
      </c>
      <c r="G15" s="334">
        <v>475000</v>
      </c>
      <c r="H15" s="334">
        <v>25000</v>
      </c>
      <c r="I15" s="335">
        <v>0</v>
      </c>
      <c r="J15" s="335">
        <v>0</v>
      </c>
      <c r="K15" s="336">
        <v>0</v>
      </c>
      <c r="L15" s="336">
        <v>0</v>
      </c>
      <c r="M15" s="337">
        <v>0</v>
      </c>
      <c r="N15" s="336">
        <v>0</v>
      </c>
      <c r="O15" s="336">
        <v>0</v>
      </c>
      <c r="P15" s="337">
        <v>0</v>
      </c>
      <c r="Q15" s="336">
        <v>4</v>
      </c>
      <c r="R15" s="336">
        <v>10</v>
      </c>
      <c r="S15" s="337">
        <v>500000</v>
      </c>
      <c r="T15" s="338"/>
      <c r="U15" s="338"/>
      <c r="V15" s="338"/>
      <c r="W15" s="321" t="s">
        <v>842</v>
      </c>
      <c r="X15" s="333"/>
      <c r="Y15" s="340" t="s">
        <v>875</v>
      </c>
    </row>
    <row r="16" spans="1:25" ht="114" customHeight="1">
      <c r="A16" s="317">
        <v>11</v>
      </c>
      <c r="B16" s="331" t="s">
        <v>868</v>
      </c>
      <c r="C16" s="341" t="s">
        <v>637</v>
      </c>
      <c r="D16" s="333" t="s">
        <v>876</v>
      </c>
      <c r="E16" s="333" t="s">
        <v>870</v>
      </c>
      <c r="F16" s="333" t="s">
        <v>866</v>
      </c>
      <c r="G16" s="334">
        <v>950000</v>
      </c>
      <c r="H16" s="334">
        <v>50000</v>
      </c>
      <c r="I16" s="335">
        <v>0</v>
      </c>
      <c r="J16" s="335">
        <v>0</v>
      </c>
      <c r="K16" s="336">
        <v>0</v>
      </c>
      <c r="L16" s="336">
        <v>0</v>
      </c>
      <c r="M16" s="337">
        <v>0</v>
      </c>
      <c r="N16" s="336">
        <v>0</v>
      </c>
      <c r="O16" s="336">
        <v>0</v>
      </c>
      <c r="P16" s="337">
        <v>0</v>
      </c>
      <c r="Q16" s="336">
        <v>4</v>
      </c>
      <c r="R16" s="336">
        <v>12</v>
      </c>
      <c r="S16" s="337">
        <v>1000000</v>
      </c>
      <c r="T16" s="338"/>
      <c r="U16" s="338"/>
      <c r="V16" s="338"/>
      <c r="W16" s="321" t="s">
        <v>842</v>
      </c>
      <c r="X16" s="333"/>
      <c r="Y16" s="346" t="s">
        <v>877</v>
      </c>
    </row>
    <row r="17" spans="1:25" ht="108.75" customHeight="1">
      <c r="A17" s="317">
        <v>12</v>
      </c>
      <c r="B17" s="331" t="s">
        <v>464</v>
      </c>
      <c r="C17" s="332" t="s">
        <v>848</v>
      </c>
      <c r="D17" s="333" t="s">
        <v>878</v>
      </c>
      <c r="E17" s="333" t="s">
        <v>850</v>
      </c>
      <c r="F17" s="333" t="s">
        <v>841</v>
      </c>
      <c r="G17" s="334">
        <v>310000</v>
      </c>
      <c r="H17" s="334">
        <v>16310</v>
      </c>
      <c r="I17" s="335">
        <v>0</v>
      </c>
      <c r="J17" s="335">
        <v>0</v>
      </c>
      <c r="K17" s="336">
        <v>0</v>
      </c>
      <c r="L17" s="336">
        <v>0</v>
      </c>
      <c r="M17" s="337">
        <v>0</v>
      </c>
      <c r="N17" s="336">
        <v>0</v>
      </c>
      <c r="O17" s="336">
        <v>0</v>
      </c>
      <c r="P17" s="337">
        <v>0</v>
      </c>
      <c r="Q17" s="336">
        <v>2</v>
      </c>
      <c r="R17" s="336">
        <v>4</v>
      </c>
      <c r="S17" s="337">
        <v>326310</v>
      </c>
      <c r="T17" s="338"/>
      <c r="U17" s="338"/>
      <c r="V17" s="338"/>
      <c r="W17" s="321" t="s">
        <v>842</v>
      </c>
      <c r="X17" s="333"/>
      <c r="Y17" s="340" t="s">
        <v>879</v>
      </c>
    </row>
    <row r="18" spans="1:25" ht="134.25" customHeight="1">
      <c r="A18" s="317">
        <v>13</v>
      </c>
      <c r="B18" s="331" t="s">
        <v>464</v>
      </c>
      <c r="C18" s="332" t="s">
        <v>848</v>
      </c>
      <c r="D18" s="333" t="s">
        <v>880</v>
      </c>
      <c r="E18" s="333" t="s">
        <v>850</v>
      </c>
      <c r="F18" s="333" t="s">
        <v>841</v>
      </c>
      <c r="G18" s="334">
        <v>285000</v>
      </c>
      <c r="H18" s="334">
        <v>15000</v>
      </c>
      <c r="I18" s="335">
        <v>0</v>
      </c>
      <c r="J18" s="335">
        <v>0</v>
      </c>
      <c r="K18" s="336">
        <v>0</v>
      </c>
      <c r="L18" s="336">
        <v>0</v>
      </c>
      <c r="M18" s="337">
        <v>0</v>
      </c>
      <c r="N18" s="336">
        <v>0</v>
      </c>
      <c r="O18" s="336">
        <v>0</v>
      </c>
      <c r="P18" s="337">
        <v>0</v>
      </c>
      <c r="Q18" s="336">
        <v>4</v>
      </c>
      <c r="R18" s="336">
        <v>6</v>
      </c>
      <c r="S18" s="337">
        <v>300000</v>
      </c>
      <c r="T18" s="338"/>
      <c r="U18" s="338"/>
      <c r="V18" s="338"/>
      <c r="W18" s="321" t="s">
        <v>842</v>
      </c>
      <c r="X18" s="333"/>
      <c r="Y18" s="340" t="s">
        <v>881</v>
      </c>
    </row>
    <row r="19" spans="1:25" ht="0.75" hidden="1" customHeight="1">
      <c r="A19" s="317"/>
      <c r="B19" s="348"/>
      <c r="C19" s="349"/>
      <c r="D19" s="333"/>
      <c r="E19" s="333"/>
      <c r="F19" s="333"/>
      <c r="G19" s="334"/>
      <c r="H19" s="335"/>
      <c r="I19" s="335"/>
      <c r="J19" s="335"/>
      <c r="K19" s="350"/>
      <c r="L19" s="350"/>
      <c r="M19" s="338"/>
      <c r="N19" s="350"/>
      <c r="O19" s="350"/>
      <c r="P19" s="338"/>
      <c r="Q19" s="350"/>
      <c r="R19" s="350"/>
      <c r="S19" s="338"/>
      <c r="T19" s="338"/>
      <c r="U19" s="338"/>
      <c r="V19" s="338"/>
      <c r="W19" s="333"/>
      <c r="X19" s="339"/>
      <c r="Y19" s="340"/>
    </row>
    <row r="20" spans="1:25" ht="114.75" customHeight="1">
      <c r="A20" s="317">
        <v>14</v>
      </c>
      <c r="B20" s="331" t="s">
        <v>868</v>
      </c>
      <c r="C20" s="341" t="s">
        <v>637</v>
      </c>
      <c r="D20" s="6" t="s">
        <v>882</v>
      </c>
      <c r="E20" s="333" t="s">
        <v>883</v>
      </c>
      <c r="F20" s="333" t="s">
        <v>841</v>
      </c>
      <c r="G20" s="334">
        <v>1425000</v>
      </c>
      <c r="H20" s="334">
        <v>75000</v>
      </c>
      <c r="I20" s="335">
        <v>0</v>
      </c>
      <c r="J20" s="335">
        <v>0</v>
      </c>
      <c r="K20" s="336">
        <v>0</v>
      </c>
      <c r="L20" s="336">
        <v>0</v>
      </c>
      <c r="M20" s="337">
        <v>0</v>
      </c>
      <c r="N20" s="336">
        <v>0</v>
      </c>
      <c r="O20" s="336">
        <v>0</v>
      </c>
      <c r="P20" s="337">
        <v>0</v>
      </c>
      <c r="Q20" s="336">
        <v>4</v>
      </c>
      <c r="R20" s="336">
        <v>9</v>
      </c>
      <c r="S20" s="337">
        <v>500000</v>
      </c>
      <c r="T20" s="338">
        <v>4</v>
      </c>
      <c r="U20" s="338">
        <v>9</v>
      </c>
      <c r="V20" s="338">
        <v>1000000</v>
      </c>
      <c r="W20" s="321" t="s">
        <v>842</v>
      </c>
      <c r="X20" s="333"/>
      <c r="Y20" s="343" t="s">
        <v>884</v>
      </c>
    </row>
    <row r="21" spans="1:25" ht="141" customHeight="1">
      <c r="A21" s="317">
        <v>15</v>
      </c>
      <c r="B21" s="318" t="s">
        <v>464</v>
      </c>
      <c r="C21" s="319" t="s">
        <v>838</v>
      </c>
      <c r="D21" s="347" t="s">
        <v>885</v>
      </c>
      <c r="E21" s="321" t="s">
        <v>845</v>
      </c>
      <c r="F21" s="333" t="s">
        <v>841</v>
      </c>
      <c r="G21" s="334">
        <v>285000</v>
      </c>
      <c r="H21" s="334">
        <v>15000</v>
      </c>
      <c r="I21" s="335">
        <v>0</v>
      </c>
      <c r="J21" s="335">
        <v>0</v>
      </c>
      <c r="K21" s="336">
        <v>0</v>
      </c>
      <c r="L21" s="336">
        <v>0</v>
      </c>
      <c r="M21" s="337">
        <v>0</v>
      </c>
      <c r="N21" s="336">
        <v>0</v>
      </c>
      <c r="O21" s="336">
        <v>0</v>
      </c>
      <c r="P21" s="337">
        <v>0</v>
      </c>
      <c r="Q21" s="336">
        <v>0</v>
      </c>
      <c r="R21" s="336">
        <v>0</v>
      </c>
      <c r="S21" s="337">
        <v>0</v>
      </c>
      <c r="T21" s="338">
        <v>4</v>
      </c>
      <c r="U21" s="338">
        <v>9</v>
      </c>
      <c r="V21" s="338">
        <v>300000</v>
      </c>
      <c r="W21" s="321"/>
      <c r="X21" s="333"/>
      <c r="Y21" s="343"/>
    </row>
    <row r="22" spans="1:25" ht="141" customHeight="1">
      <c r="A22" s="317">
        <v>16</v>
      </c>
      <c r="B22" s="318" t="s">
        <v>464</v>
      </c>
      <c r="C22" s="319" t="s">
        <v>838</v>
      </c>
      <c r="D22" s="351" t="s">
        <v>886</v>
      </c>
      <c r="E22" s="321" t="s">
        <v>840</v>
      </c>
      <c r="F22" s="333" t="s">
        <v>841</v>
      </c>
      <c r="G22" s="334" t="s">
        <v>887</v>
      </c>
      <c r="H22" s="334">
        <v>15798</v>
      </c>
      <c r="I22" s="335"/>
      <c r="J22" s="335"/>
      <c r="K22" s="336"/>
      <c r="L22" s="336"/>
      <c r="M22" s="337"/>
      <c r="N22" s="336">
        <v>8</v>
      </c>
      <c r="O22" s="336">
        <v>11</v>
      </c>
      <c r="P22" s="352">
        <v>360000</v>
      </c>
      <c r="Q22" s="336"/>
      <c r="R22" s="336"/>
      <c r="S22" s="337" t="s">
        <v>888</v>
      </c>
      <c r="T22" s="338"/>
      <c r="U22" s="338"/>
      <c r="V22" s="338"/>
      <c r="W22" s="321"/>
      <c r="X22" s="333"/>
      <c r="Y22" s="328" t="s">
        <v>843</v>
      </c>
    </row>
    <row r="23" spans="1:25" ht="125.25" customHeight="1">
      <c r="A23" s="317">
        <v>17</v>
      </c>
      <c r="B23" s="331" t="s">
        <v>868</v>
      </c>
      <c r="C23" s="341" t="s">
        <v>637</v>
      </c>
      <c r="D23" s="351" t="s">
        <v>889</v>
      </c>
      <c r="E23" s="333" t="s">
        <v>870</v>
      </c>
      <c r="F23" s="333" t="s">
        <v>841</v>
      </c>
      <c r="G23" s="334" t="s">
        <v>890</v>
      </c>
      <c r="H23" s="334" t="s">
        <v>891</v>
      </c>
      <c r="I23" s="335"/>
      <c r="J23" s="335"/>
      <c r="K23" s="336"/>
      <c r="L23" s="336"/>
      <c r="M23" s="337"/>
      <c r="N23" s="336">
        <v>8</v>
      </c>
      <c r="O23" s="336">
        <v>11</v>
      </c>
      <c r="P23" s="352">
        <v>200000</v>
      </c>
      <c r="Q23" s="336"/>
      <c r="R23" s="336"/>
      <c r="S23" s="337" t="s">
        <v>892</v>
      </c>
      <c r="T23" s="338"/>
      <c r="U23" s="338"/>
      <c r="V23" s="338"/>
      <c r="W23" s="321"/>
      <c r="X23" s="333"/>
      <c r="Y23" s="343"/>
    </row>
    <row r="24" spans="1:25" ht="146.25" customHeight="1">
      <c r="A24" s="317">
        <v>18</v>
      </c>
      <c r="B24" s="318" t="s">
        <v>464</v>
      </c>
      <c r="C24" s="319" t="s">
        <v>838</v>
      </c>
      <c r="D24" s="351" t="s">
        <v>893</v>
      </c>
      <c r="E24" s="321" t="s">
        <v>845</v>
      </c>
      <c r="F24" s="333" t="s">
        <v>841</v>
      </c>
      <c r="G24" s="334" t="s">
        <v>894</v>
      </c>
      <c r="H24" s="334" t="s">
        <v>895</v>
      </c>
      <c r="I24" s="335"/>
      <c r="J24" s="335"/>
      <c r="K24" s="336"/>
      <c r="L24" s="336"/>
      <c r="M24" s="337"/>
      <c r="N24" s="336">
        <v>8</v>
      </c>
      <c r="O24" s="336">
        <v>11</v>
      </c>
      <c r="P24" s="352">
        <v>300000</v>
      </c>
      <c r="Q24" s="336"/>
      <c r="R24" s="336"/>
      <c r="S24" s="337" t="s">
        <v>896</v>
      </c>
      <c r="T24" s="338"/>
      <c r="U24" s="338"/>
      <c r="V24" s="338"/>
      <c r="W24" s="321"/>
      <c r="X24" s="333"/>
      <c r="Y24" s="343"/>
    </row>
    <row r="25" spans="1:25" ht="171" customHeight="1">
      <c r="A25" s="317">
        <v>19</v>
      </c>
      <c r="B25" s="318" t="s">
        <v>464</v>
      </c>
      <c r="C25" s="319" t="s">
        <v>838</v>
      </c>
      <c r="D25" s="351" t="s">
        <v>897</v>
      </c>
      <c r="E25" s="321" t="s">
        <v>845</v>
      </c>
      <c r="F25" s="333" t="s">
        <v>841</v>
      </c>
      <c r="G25" s="334">
        <v>147250</v>
      </c>
      <c r="H25" s="334">
        <v>7750</v>
      </c>
      <c r="I25" s="335"/>
      <c r="J25" s="335"/>
      <c r="K25" s="336"/>
      <c r="L25" s="336"/>
      <c r="M25" s="337"/>
      <c r="N25" s="336">
        <v>8</v>
      </c>
      <c r="O25" s="336">
        <v>11</v>
      </c>
      <c r="P25" s="352">
        <v>155000</v>
      </c>
      <c r="Q25" s="336"/>
      <c r="R25" s="336"/>
      <c r="S25" s="337"/>
      <c r="T25" s="338"/>
      <c r="U25" s="338"/>
      <c r="V25" s="338"/>
      <c r="W25" s="321"/>
      <c r="X25" s="333"/>
      <c r="Y25" s="343"/>
    </row>
    <row r="26" spans="1:25" ht="108" customHeight="1">
      <c r="A26" s="317">
        <v>20</v>
      </c>
      <c r="B26" s="318" t="s">
        <v>464</v>
      </c>
      <c r="C26" s="319" t="s">
        <v>838</v>
      </c>
      <c r="D26" s="351" t="s">
        <v>898</v>
      </c>
      <c r="E26" s="321" t="s">
        <v>840</v>
      </c>
      <c r="F26" s="333" t="s">
        <v>841</v>
      </c>
      <c r="G26" s="334" t="s">
        <v>899</v>
      </c>
      <c r="H26" s="334" t="s">
        <v>900</v>
      </c>
      <c r="I26" s="335"/>
      <c r="J26" s="335"/>
      <c r="K26" s="336"/>
      <c r="L26" s="336"/>
      <c r="M26" s="337"/>
      <c r="N26" s="336">
        <v>8</v>
      </c>
      <c r="O26" s="336">
        <v>11</v>
      </c>
      <c r="P26" s="352">
        <v>140000</v>
      </c>
      <c r="Q26" s="336"/>
      <c r="R26" s="336"/>
      <c r="S26" s="337"/>
      <c r="T26" s="338"/>
      <c r="U26" s="338"/>
      <c r="V26" s="338"/>
      <c r="W26" s="321"/>
      <c r="X26" s="333"/>
      <c r="Y26" s="343"/>
    </row>
    <row r="27" spans="1:25" ht="138.75" customHeight="1">
      <c r="A27" s="317">
        <v>21</v>
      </c>
      <c r="B27" s="318" t="s">
        <v>464</v>
      </c>
      <c r="C27" s="319" t="s">
        <v>838</v>
      </c>
      <c r="D27" s="351" t="s">
        <v>901</v>
      </c>
      <c r="E27" s="321" t="s">
        <v>845</v>
      </c>
      <c r="F27" s="333" t="s">
        <v>841</v>
      </c>
      <c r="G27" s="334">
        <v>133000</v>
      </c>
      <c r="H27" s="334">
        <v>7000</v>
      </c>
      <c r="I27" s="335"/>
      <c r="J27" s="335"/>
      <c r="K27" s="336"/>
      <c r="L27" s="336"/>
      <c r="M27" s="337"/>
      <c r="N27" s="336">
        <v>8</v>
      </c>
      <c r="O27" s="336">
        <v>11</v>
      </c>
      <c r="P27" s="352">
        <v>140000</v>
      </c>
      <c r="Q27" s="336"/>
      <c r="R27" s="336"/>
      <c r="S27" s="337"/>
      <c r="T27" s="338"/>
      <c r="U27" s="338"/>
      <c r="V27" s="338"/>
      <c r="W27" s="321"/>
      <c r="X27" s="333"/>
      <c r="Y27" s="343"/>
    </row>
    <row r="28" spans="1:25" ht="137.25" customHeight="1">
      <c r="A28" s="317">
        <v>22</v>
      </c>
      <c r="B28" s="318" t="s">
        <v>464</v>
      </c>
      <c r="C28" s="319" t="s">
        <v>838</v>
      </c>
      <c r="D28" s="351" t="s">
        <v>902</v>
      </c>
      <c r="E28" s="321" t="s">
        <v>845</v>
      </c>
      <c r="F28" s="333" t="s">
        <v>841</v>
      </c>
      <c r="G28" s="334" t="s">
        <v>903</v>
      </c>
      <c r="H28" s="334" t="s">
        <v>904</v>
      </c>
      <c r="I28" s="335"/>
      <c r="J28" s="335"/>
      <c r="K28" s="336"/>
      <c r="L28" s="336"/>
      <c r="M28" s="337"/>
      <c r="N28" s="336">
        <v>8</v>
      </c>
      <c r="O28" s="336">
        <v>11</v>
      </c>
      <c r="P28" s="352">
        <v>135000</v>
      </c>
      <c r="Q28" s="336"/>
      <c r="R28" s="336"/>
      <c r="S28" s="337" t="s">
        <v>905</v>
      </c>
      <c r="T28" s="338"/>
      <c r="U28" s="338"/>
      <c r="V28" s="338"/>
      <c r="W28" s="321"/>
      <c r="X28" s="333"/>
      <c r="Y28" s="343"/>
    </row>
    <row r="29" spans="1:25" ht="390.75" customHeight="1">
      <c r="A29" s="317">
        <v>23</v>
      </c>
      <c r="B29" s="331" t="s">
        <v>852</v>
      </c>
      <c r="C29" s="341" t="s">
        <v>853</v>
      </c>
      <c r="D29" s="351" t="s">
        <v>906</v>
      </c>
      <c r="E29" s="333" t="s">
        <v>855</v>
      </c>
      <c r="F29" s="333" t="s">
        <v>841</v>
      </c>
      <c r="G29" s="334">
        <v>114000</v>
      </c>
      <c r="H29" s="334">
        <v>6000</v>
      </c>
      <c r="I29" s="335"/>
      <c r="J29" s="335"/>
      <c r="K29" s="336"/>
      <c r="L29" s="336"/>
      <c r="M29" s="337"/>
      <c r="N29" s="336">
        <v>8</v>
      </c>
      <c r="O29" s="336">
        <v>11</v>
      </c>
      <c r="P29" s="352">
        <v>120000</v>
      </c>
      <c r="Q29" s="336"/>
      <c r="R29" s="336"/>
      <c r="S29" s="337"/>
      <c r="T29" s="338"/>
      <c r="U29" s="338"/>
      <c r="V29" s="338"/>
      <c r="W29" s="321"/>
      <c r="X29" s="333"/>
      <c r="Y29" s="343"/>
    </row>
    <row r="30" spans="1:25" ht="153.75" customHeight="1">
      <c r="A30" s="317">
        <v>24</v>
      </c>
      <c r="B30" s="318" t="s">
        <v>464</v>
      </c>
      <c r="C30" s="332" t="s">
        <v>848</v>
      </c>
      <c r="D30" s="353" t="s">
        <v>907</v>
      </c>
      <c r="E30" s="333" t="s">
        <v>850</v>
      </c>
      <c r="F30" s="333" t="s">
        <v>841</v>
      </c>
      <c r="G30" s="334" t="s">
        <v>908</v>
      </c>
      <c r="H30" s="334" t="s">
        <v>909</v>
      </c>
      <c r="I30" s="335"/>
      <c r="J30" s="335"/>
      <c r="K30" s="336"/>
      <c r="L30" s="336"/>
      <c r="M30" s="337"/>
      <c r="N30" s="336">
        <v>8</v>
      </c>
      <c r="O30" s="336">
        <v>11</v>
      </c>
      <c r="P30" s="354">
        <v>100000</v>
      </c>
      <c r="Q30" s="336"/>
      <c r="R30" s="336"/>
      <c r="S30" s="337" t="s">
        <v>910</v>
      </c>
      <c r="T30" s="338"/>
      <c r="U30" s="338"/>
      <c r="V30" s="338"/>
      <c r="W30" s="321"/>
      <c r="X30" s="333"/>
      <c r="Y30" s="343"/>
    </row>
    <row r="31" spans="1:25" ht="138" customHeight="1">
      <c r="A31" s="317">
        <v>25</v>
      </c>
      <c r="B31" s="318" t="s">
        <v>464</v>
      </c>
      <c r="C31" s="319" t="s">
        <v>838</v>
      </c>
      <c r="D31" s="353" t="s">
        <v>911</v>
      </c>
      <c r="E31" s="321" t="s">
        <v>840</v>
      </c>
      <c r="F31" s="333" t="s">
        <v>841</v>
      </c>
      <c r="G31" s="334" t="s">
        <v>912</v>
      </c>
      <c r="H31" s="334" t="s">
        <v>913</v>
      </c>
      <c r="I31" s="335"/>
      <c r="J31" s="335"/>
      <c r="K31" s="336"/>
      <c r="L31" s="336"/>
      <c r="M31" s="337"/>
      <c r="N31" s="336">
        <v>8</v>
      </c>
      <c r="O31" s="336">
        <v>11</v>
      </c>
      <c r="P31" s="354">
        <v>75000</v>
      </c>
      <c r="Q31" s="336"/>
      <c r="R31" s="336"/>
      <c r="S31" s="337" t="s">
        <v>914</v>
      </c>
      <c r="T31" s="338"/>
      <c r="U31" s="338"/>
      <c r="V31" s="338"/>
      <c r="W31" s="321"/>
      <c r="X31" s="333"/>
      <c r="Y31" s="343"/>
    </row>
    <row r="32" spans="1:25" ht="129.75" customHeight="1">
      <c r="A32" s="317">
        <v>26</v>
      </c>
      <c r="B32" s="318" t="s">
        <v>464</v>
      </c>
      <c r="C32" s="319" t="s">
        <v>838</v>
      </c>
      <c r="D32" s="353" t="s">
        <v>915</v>
      </c>
      <c r="E32" s="321" t="s">
        <v>840</v>
      </c>
      <c r="F32" s="333" t="s">
        <v>841</v>
      </c>
      <c r="G32" s="334">
        <v>57000</v>
      </c>
      <c r="H32" s="334">
        <v>3000</v>
      </c>
      <c r="I32" s="335"/>
      <c r="J32" s="335"/>
      <c r="K32" s="336"/>
      <c r="L32" s="336"/>
      <c r="M32" s="337"/>
      <c r="N32" s="336">
        <v>8</v>
      </c>
      <c r="O32" s="336">
        <v>11</v>
      </c>
      <c r="P32" s="354">
        <v>60000</v>
      </c>
      <c r="Q32" s="336"/>
      <c r="R32" s="336"/>
      <c r="S32" s="337"/>
      <c r="T32" s="338"/>
      <c r="U32" s="338"/>
      <c r="V32" s="338"/>
      <c r="W32" s="321"/>
      <c r="X32" s="333"/>
      <c r="Y32" s="343"/>
    </row>
    <row r="33" spans="1:25" ht="148.5" customHeight="1">
      <c r="A33" s="317">
        <v>27</v>
      </c>
      <c r="B33" s="318" t="s">
        <v>464</v>
      </c>
      <c r="C33" s="319" t="s">
        <v>838</v>
      </c>
      <c r="D33" s="353" t="s">
        <v>916</v>
      </c>
      <c r="E33" s="321" t="s">
        <v>840</v>
      </c>
      <c r="F33" s="333" t="s">
        <v>841</v>
      </c>
      <c r="G33" s="334" t="s">
        <v>917</v>
      </c>
      <c r="H33" s="334" t="s">
        <v>918</v>
      </c>
      <c r="I33" s="335"/>
      <c r="J33" s="335"/>
      <c r="K33" s="336"/>
      <c r="L33" s="336"/>
      <c r="M33" s="337"/>
      <c r="N33" s="336">
        <v>8</v>
      </c>
      <c r="O33" s="336">
        <v>11</v>
      </c>
      <c r="P33" s="354">
        <v>50000</v>
      </c>
      <c r="Q33" s="336"/>
      <c r="R33" s="336"/>
      <c r="S33" s="337" t="s">
        <v>919</v>
      </c>
      <c r="T33" s="338"/>
      <c r="U33" s="338"/>
      <c r="V33" s="338"/>
      <c r="W33" s="321"/>
      <c r="X33" s="333"/>
      <c r="Y33" s="343"/>
    </row>
    <row r="34" spans="1:25" ht="159.75" customHeight="1">
      <c r="A34" s="317">
        <v>28</v>
      </c>
      <c r="B34" s="331" t="s">
        <v>464</v>
      </c>
      <c r="C34" s="332" t="s">
        <v>848</v>
      </c>
      <c r="D34" s="353" t="s">
        <v>920</v>
      </c>
      <c r="E34" s="333" t="s">
        <v>850</v>
      </c>
      <c r="F34" s="333" t="s">
        <v>841</v>
      </c>
      <c r="G34" s="334" t="s">
        <v>921</v>
      </c>
      <c r="H34" s="334" t="s">
        <v>922</v>
      </c>
      <c r="I34" s="335"/>
      <c r="J34" s="335"/>
      <c r="K34" s="336"/>
      <c r="L34" s="336"/>
      <c r="M34" s="337"/>
      <c r="N34" s="336">
        <v>8</v>
      </c>
      <c r="O34" s="336">
        <v>11</v>
      </c>
      <c r="P34" s="355">
        <v>94000</v>
      </c>
      <c r="Q34" s="336"/>
      <c r="R34" s="336"/>
      <c r="S34" s="337" t="s">
        <v>923</v>
      </c>
      <c r="T34" s="338"/>
      <c r="U34" s="338"/>
      <c r="V34" s="338"/>
      <c r="W34" s="321"/>
      <c r="X34" s="333"/>
      <c r="Y34" s="343"/>
    </row>
    <row r="35" spans="1:25" ht="104.25" customHeight="1">
      <c r="A35" s="317">
        <v>29</v>
      </c>
      <c r="B35" s="331" t="s">
        <v>464</v>
      </c>
      <c r="C35" s="319" t="s">
        <v>924</v>
      </c>
      <c r="D35" s="353" t="s">
        <v>925</v>
      </c>
      <c r="E35" s="333" t="s">
        <v>850</v>
      </c>
      <c r="F35" s="333" t="s">
        <v>841</v>
      </c>
      <c r="G35" s="334" t="s">
        <v>926</v>
      </c>
      <c r="H35" s="334" t="s">
        <v>927</v>
      </c>
      <c r="I35" s="335"/>
      <c r="J35" s="335"/>
      <c r="K35" s="336"/>
      <c r="L35" s="336"/>
      <c r="M35" s="337"/>
      <c r="N35" s="336">
        <v>8</v>
      </c>
      <c r="O35" s="336">
        <v>11</v>
      </c>
      <c r="P35" s="355">
        <v>100000</v>
      </c>
      <c r="Q35" s="336"/>
      <c r="R35" s="336"/>
      <c r="S35" s="337" t="s">
        <v>928</v>
      </c>
      <c r="T35" s="338"/>
      <c r="U35" s="338"/>
      <c r="V35" s="338"/>
      <c r="W35" s="321"/>
      <c r="X35" s="333"/>
      <c r="Y35" s="343"/>
    </row>
    <row r="36" spans="1:25" ht="157.5" customHeight="1">
      <c r="A36" s="317">
        <v>30</v>
      </c>
      <c r="B36" s="331" t="s">
        <v>464</v>
      </c>
      <c r="C36" s="332" t="s">
        <v>848</v>
      </c>
      <c r="D36" s="353" t="s">
        <v>929</v>
      </c>
      <c r="E36" s="333" t="s">
        <v>850</v>
      </c>
      <c r="F36" s="333" t="s">
        <v>841</v>
      </c>
      <c r="G36" s="334">
        <v>95000</v>
      </c>
      <c r="H36" s="334">
        <v>5000</v>
      </c>
      <c r="I36" s="335"/>
      <c r="J36" s="335"/>
      <c r="K36" s="336"/>
      <c r="L36" s="336"/>
      <c r="M36" s="337"/>
      <c r="N36" s="336">
        <v>8</v>
      </c>
      <c r="O36" s="336">
        <v>11</v>
      </c>
      <c r="P36" s="355">
        <v>100000</v>
      </c>
      <c r="Q36" s="336"/>
      <c r="R36" s="336"/>
      <c r="S36" s="337"/>
      <c r="T36" s="338"/>
      <c r="U36" s="338"/>
      <c r="V36" s="338"/>
      <c r="W36" s="321"/>
      <c r="X36" s="333"/>
      <c r="Y36" s="343"/>
    </row>
    <row r="37" spans="1:25" ht="117" customHeight="1">
      <c r="A37" s="317">
        <v>31</v>
      </c>
      <c r="B37" s="331" t="s">
        <v>464</v>
      </c>
      <c r="C37" s="332" t="s">
        <v>848</v>
      </c>
      <c r="D37" s="353" t="s">
        <v>930</v>
      </c>
      <c r="E37" s="333" t="s">
        <v>850</v>
      </c>
      <c r="F37" s="333" t="s">
        <v>841</v>
      </c>
      <c r="G37" s="334" t="s">
        <v>931</v>
      </c>
      <c r="H37" s="334" t="s">
        <v>932</v>
      </c>
      <c r="I37" s="335"/>
      <c r="J37" s="335"/>
      <c r="K37" s="336"/>
      <c r="L37" s="336"/>
      <c r="M37" s="337"/>
      <c r="N37" s="336">
        <v>8</v>
      </c>
      <c r="O37" s="336">
        <v>11</v>
      </c>
      <c r="P37" s="355">
        <v>125609</v>
      </c>
      <c r="Q37" s="336"/>
      <c r="R37" s="336"/>
      <c r="S37" s="337" t="s">
        <v>933</v>
      </c>
      <c r="T37" s="338"/>
      <c r="U37" s="338"/>
      <c r="V37" s="338"/>
      <c r="W37" s="321"/>
      <c r="X37" s="333"/>
      <c r="Y37" s="343"/>
    </row>
    <row r="38" spans="1:25" ht="112.5" customHeight="1">
      <c r="A38" s="317">
        <v>32</v>
      </c>
      <c r="B38" s="331" t="s">
        <v>852</v>
      </c>
      <c r="C38" s="341" t="s">
        <v>853</v>
      </c>
      <c r="D38" s="353" t="s">
        <v>934</v>
      </c>
      <c r="E38" s="333" t="s">
        <v>855</v>
      </c>
      <c r="F38" s="333" t="s">
        <v>841</v>
      </c>
      <c r="G38" s="334" t="s">
        <v>935</v>
      </c>
      <c r="H38" s="334" t="s">
        <v>936</v>
      </c>
      <c r="I38" s="335"/>
      <c r="J38" s="335"/>
      <c r="K38" s="336"/>
      <c r="L38" s="336"/>
      <c r="M38" s="337"/>
      <c r="N38" s="336">
        <v>8</v>
      </c>
      <c r="O38" s="336">
        <v>11</v>
      </c>
      <c r="P38" s="355">
        <v>70000</v>
      </c>
      <c r="Q38" s="336"/>
      <c r="R38" s="336"/>
      <c r="S38" s="337" t="s">
        <v>937</v>
      </c>
      <c r="T38" s="338"/>
      <c r="U38" s="338"/>
      <c r="V38" s="338"/>
      <c r="W38" s="321"/>
      <c r="X38" s="333"/>
      <c r="Y38" s="343"/>
    </row>
    <row r="39" spans="1:25" ht="109.5" customHeight="1">
      <c r="A39" s="317">
        <v>33</v>
      </c>
      <c r="B39" s="331" t="s">
        <v>852</v>
      </c>
      <c r="C39" s="341" t="s">
        <v>853</v>
      </c>
      <c r="D39" s="356" t="s">
        <v>938</v>
      </c>
      <c r="E39" s="333" t="s">
        <v>855</v>
      </c>
      <c r="F39" s="333" t="s">
        <v>841</v>
      </c>
      <c r="G39" s="334">
        <v>100776</v>
      </c>
      <c r="H39" s="334">
        <v>5304</v>
      </c>
      <c r="I39" s="335"/>
      <c r="J39" s="335"/>
      <c r="K39" s="336"/>
      <c r="L39" s="336"/>
      <c r="M39" s="337"/>
      <c r="N39" s="336">
        <v>8</v>
      </c>
      <c r="O39" s="336">
        <v>11</v>
      </c>
      <c r="P39" s="357">
        <v>106000</v>
      </c>
      <c r="Q39" s="336"/>
      <c r="R39" s="336"/>
      <c r="S39" s="337" t="s">
        <v>939</v>
      </c>
      <c r="T39" s="338"/>
      <c r="U39" s="338"/>
      <c r="V39" s="338"/>
      <c r="W39" s="321"/>
      <c r="X39" s="333"/>
      <c r="Y39" s="343"/>
    </row>
    <row r="40" spans="1:25" ht="149.25" customHeight="1">
      <c r="A40" s="317">
        <v>34</v>
      </c>
      <c r="B40" s="318" t="s">
        <v>464</v>
      </c>
      <c r="C40" s="319" t="s">
        <v>838</v>
      </c>
      <c r="D40" s="353" t="s">
        <v>940</v>
      </c>
      <c r="E40" s="321" t="s">
        <v>840</v>
      </c>
      <c r="F40" s="333" t="s">
        <v>841</v>
      </c>
      <c r="G40" s="334">
        <v>84095</v>
      </c>
      <c r="H40" s="334">
        <v>4471</v>
      </c>
      <c r="I40" s="335"/>
      <c r="J40" s="335"/>
      <c r="K40" s="336"/>
      <c r="L40" s="336"/>
      <c r="M40" s="337"/>
      <c r="N40" s="336">
        <v>8</v>
      </c>
      <c r="O40" s="336">
        <v>11</v>
      </c>
      <c r="P40" s="355">
        <v>89424</v>
      </c>
      <c r="Q40" s="336"/>
      <c r="R40" s="336"/>
      <c r="S40" s="337"/>
      <c r="T40" s="338"/>
      <c r="U40" s="338"/>
      <c r="V40" s="338"/>
      <c r="W40" s="321"/>
      <c r="X40" s="333"/>
      <c r="Y40" s="343"/>
    </row>
    <row r="41" spans="1:25" ht="126.75" customHeight="1">
      <c r="A41" s="317">
        <v>35</v>
      </c>
      <c r="B41" s="318" t="s">
        <v>464</v>
      </c>
      <c r="C41" s="319" t="s">
        <v>838</v>
      </c>
      <c r="D41" s="358" t="s">
        <v>941</v>
      </c>
      <c r="E41" s="321" t="s">
        <v>840</v>
      </c>
      <c r="F41" s="333" t="s">
        <v>841</v>
      </c>
      <c r="G41" s="334">
        <v>76000</v>
      </c>
      <c r="H41" s="334">
        <v>4000</v>
      </c>
      <c r="I41" s="335"/>
      <c r="J41" s="335"/>
      <c r="K41" s="336"/>
      <c r="L41" s="336"/>
      <c r="M41" s="337"/>
      <c r="N41" s="336">
        <v>8</v>
      </c>
      <c r="O41" s="336">
        <v>11</v>
      </c>
      <c r="P41" s="355">
        <v>80000</v>
      </c>
      <c r="Q41" s="336"/>
      <c r="R41" s="336"/>
      <c r="S41" s="337"/>
      <c r="T41" s="338"/>
      <c r="U41" s="338"/>
      <c r="V41" s="338"/>
      <c r="W41" s="321"/>
      <c r="X41" s="333"/>
      <c r="Y41" s="343"/>
    </row>
    <row r="42" spans="1:25" ht="144.75" customHeight="1">
      <c r="A42" s="317">
        <v>36</v>
      </c>
      <c r="B42" s="331" t="s">
        <v>852</v>
      </c>
      <c r="C42" s="341" t="s">
        <v>853</v>
      </c>
      <c r="D42" s="353" t="s">
        <v>942</v>
      </c>
      <c r="E42" s="333" t="s">
        <v>855</v>
      </c>
      <c r="F42" s="333" t="s">
        <v>841</v>
      </c>
      <c r="G42" s="334">
        <v>117247</v>
      </c>
      <c r="H42" s="334">
        <v>6171</v>
      </c>
      <c r="I42" s="335"/>
      <c r="J42" s="335"/>
      <c r="K42" s="336"/>
      <c r="L42" s="336"/>
      <c r="M42" s="337"/>
      <c r="N42" s="336">
        <v>8</v>
      </c>
      <c r="O42" s="336">
        <v>11</v>
      </c>
      <c r="P42" s="359">
        <v>123418</v>
      </c>
      <c r="Q42" s="336"/>
      <c r="R42" s="336"/>
      <c r="S42" s="337"/>
      <c r="T42" s="338"/>
      <c r="U42" s="338"/>
      <c r="V42" s="338"/>
      <c r="W42" s="321"/>
      <c r="X42" s="333"/>
      <c r="Y42" s="343"/>
    </row>
    <row r="43" spans="1:25" ht="83.25" customHeight="1">
      <c r="A43" s="317">
        <v>37</v>
      </c>
      <c r="B43" s="318" t="s">
        <v>943</v>
      </c>
      <c r="C43" s="319" t="s">
        <v>944</v>
      </c>
      <c r="D43" s="353" t="s">
        <v>945</v>
      </c>
      <c r="E43" s="321" t="s">
        <v>946</v>
      </c>
      <c r="F43" s="333" t="s">
        <v>841</v>
      </c>
      <c r="G43" s="334">
        <v>47500</v>
      </c>
      <c r="H43" s="334">
        <v>2500</v>
      </c>
      <c r="I43" s="335"/>
      <c r="J43" s="335"/>
      <c r="K43" s="336"/>
      <c r="L43" s="336"/>
      <c r="M43" s="337"/>
      <c r="N43" s="336">
        <v>8</v>
      </c>
      <c r="O43" s="336">
        <v>11</v>
      </c>
      <c r="P43" s="360">
        <v>50000</v>
      </c>
      <c r="Q43" s="336"/>
      <c r="R43" s="336"/>
      <c r="S43" s="337"/>
      <c r="T43" s="338"/>
      <c r="U43" s="338"/>
      <c r="V43" s="338"/>
      <c r="W43" s="321"/>
      <c r="X43" s="333"/>
      <c r="Y43" s="343"/>
    </row>
    <row r="44" spans="1:25" ht="166.5" customHeight="1">
      <c r="A44" s="317">
        <v>38</v>
      </c>
      <c r="B44" s="318" t="s">
        <v>464</v>
      </c>
      <c r="C44" s="341" t="s">
        <v>637</v>
      </c>
      <c r="D44" s="361" t="s">
        <v>947</v>
      </c>
      <c r="E44" s="333" t="s">
        <v>870</v>
      </c>
      <c r="F44" s="333" t="s">
        <v>841</v>
      </c>
      <c r="G44" s="334">
        <v>380000</v>
      </c>
      <c r="H44" s="334">
        <v>20000</v>
      </c>
      <c r="I44" s="335">
        <v>0</v>
      </c>
      <c r="J44" s="335">
        <v>0</v>
      </c>
      <c r="K44" s="336"/>
      <c r="L44" s="336"/>
      <c r="M44" s="337"/>
      <c r="N44" s="336"/>
      <c r="O44" s="336"/>
      <c r="P44" s="362"/>
      <c r="Q44" s="336">
        <v>7</v>
      </c>
      <c r="R44" s="336">
        <v>11</v>
      </c>
      <c r="S44" s="337">
        <v>400000</v>
      </c>
      <c r="T44" s="338"/>
      <c r="U44" s="338"/>
      <c r="V44" s="338"/>
      <c r="W44" s="321" t="s">
        <v>842</v>
      </c>
      <c r="X44" s="333"/>
      <c r="Y44" s="340" t="s">
        <v>873</v>
      </c>
    </row>
    <row r="45" spans="1:25" ht="123.75" customHeight="1">
      <c r="A45" s="317">
        <v>39</v>
      </c>
      <c r="B45" s="318" t="s">
        <v>464</v>
      </c>
      <c r="C45" s="319" t="s">
        <v>838</v>
      </c>
      <c r="D45" s="361" t="s">
        <v>948</v>
      </c>
      <c r="E45" s="321" t="s">
        <v>840</v>
      </c>
      <c r="F45" s="333" t="s">
        <v>841</v>
      </c>
      <c r="G45" s="334">
        <v>351500</v>
      </c>
      <c r="H45" s="334">
        <v>18500</v>
      </c>
      <c r="I45" s="335">
        <v>0</v>
      </c>
      <c r="J45" s="335">
        <v>0</v>
      </c>
      <c r="K45" s="336"/>
      <c r="L45" s="336"/>
      <c r="M45" s="337"/>
      <c r="N45" s="336"/>
      <c r="O45" s="336"/>
      <c r="P45" s="362"/>
      <c r="Q45" s="336">
        <v>7</v>
      </c>
      <c r="R45" s="336">
        <v>11</v>
      </c>
      <c r="S45" s="337">
        <v>370000</v>
      </c>
      <c r="T45" s="338"/>
      <c r="U45" s="338"/>
      <c r="V45" s="338"/>
      <c r="W45" s="321" t="s">
        <v>842</v>
      </c>
      <c r="X45" s="333"/>
      <c r="Y45" s="328" t="s">
        <v>843</v>
      </c>
    </row>
    <row r="46" spans="1:25" ht="135" customHeight="1">
      <c r="A46" s="317">
        <v>40</v>
      </c>
      <c r="B46" s="318" t="s">
        <v>464</v>
      </c>
      <c r="C46" s="319" t="s">
        <v>838</v>
      </c>
      <c r="D46" s="361" t="s">
        <v>949</v>
      </c>
      <c r="E46" s="321" t="s">
        <v>845</v>
      </c>
      <c r="F46" s="333" t="s">
        <v>841</v>
      </c>
      <c r="G46" s="334">
        <v>323000</v>
      </c>
      <c r="H46" s="334">
        <v>17000</v>
      </c>
      <c r="I46" s="335">
        <v>0</v>
      </c>
      <c r="J46" s="335">
        <v>0</v>
      </c>
      <c r="K46" s="336"/>
      <c r="L46" s="336"/>
      <c r="M46" s="337"/>
      <c r="N46" s="336"/>
      <c r="O46" s="336"/>
      <c r="P46" s="362"/>
      <c r="Q46" s="336">
        <v>7</v>
      </c>
      <c r="R46" s="336">
        <v>11</v>
      </c>
      <c r="S46" s="337">
        <v>340000</v>
      </c>
      <c r="T46" s="338"/>
      <c r="U46" s="338"/>
      <c r="V46" s="338"/>
      <c r="W46" s="321" t="s">
        <v>842</v>
      </c>
      <c r="X46" s="333"/>
      <c r="Y46" s="330" t="s">
        <v>847</v>
      </c>
    </row>
    <row r="47" spans="1:25" ht="139.5" customHeight="1">
      <c r="A47" s="317">
        <v>41</v>
      </c>
      <c r="B47" s="318" t="s">
        <v>464</v>
      </c>
      <c r="C47" s="319" t="s">
        <v>838</v>
      </c>
      <c r="D47" s="363" t="s">
        <v>950</v>
      </c>
      <c r="E47" s="321" t="s">
        <v>845</v>
      </c>
      <c r="F47" s="333" t="s">
        <v>841</v>
      </c>
      <c r="G47" s="334">
        <v>313500</v>
      </c>
      <c r="H47" s="334">
        <v>16500</v>
      </c>
      <c r="I47" s="335">
        <v>0</v>
      </c>
      <c r="J47" s="335">
        <v>0</v>
      </c>
      <c r="K47" s="336"/>
      <c r="L47" s="336"/>
      <c r="M47" s="337"/>
      <c r="N47" s="336"/>
      <c r="O47" s="336"/>
      <c r="P47" s="362"/>
      <c r="Q47" s="336">
        <v>7</v>
      </c>
      <c r="R47" s="336">
        <v>11</v>
      </c>
      <c r="S47" s="337">
        <v>330000</v>
      </c>
      <c r="T47" s="338"/>
      <c r="U47" s="338"/>
      <c r="V47" s="338"/>
      <c r="W47" s="321" t="s">
        <v>842</v>
      </c>
      <c r="X47" s="333"/>
      <c r="Y47" s="330" t="s">
        <v>847</v>
      </c>
    </row>
    <row r="48" spans="1:25" ht="138.75" customHeight="1">
      <c r="A48" s="317">
        <v>42</v>
      </c>
      <c r="B48" s="318" t="s">
        <v>464</v>
      </c>
      <c r="C48" s="319" t="s">
        <v>838</v>
      </c>
      <c r="D48" s="363" t="s">
        <v>951</v>
      </c>
      <c r="E48" s="321" t="s">
        <v>845</v>
      </c>
      <c r="F48" s="333" t="s">
        <v>841</v>
      </c>
      <c r="G48" s="334">
        <v>282150</v>
      </c>
      <c r="H48" s="334">
        <v>14850</v>
      </c>
      <c r="I48" s="335">
        <v>0</v>
      </c>
      <c r="J48" s="335">
        <v>0</v>
      </c>
      <c r="K48" s="336"/>
      <c r="L48" s="336"/>
      <c r="M48" s="337"/>
      <c r="N48" s="336"/>
      <c r="O48" s="336"/>
      <c r="P48" s="362"/>
      <c r="Q48" s="336">
        <v>7</v>
      </c>
      <c r="R48" s="336">
        <v>11</v>
      </c>
      <c r="S48" s="337">
        <v>297000</v>
      </c>
      <c r="T48" s="338"/>
      <c r="U48" s="338"/>
      <c r="V48" s="338"/>
      <c r="W48" s="321" t="s">
        <v>842</v>
      </c>
      <c r="X48" s="333"/>
      <c r="Y48" s="330" t="s">
        <v>847</v>
      </c>
    </row>
    <row r="49" spans="1:25" ht="128.25" customHeight="1">
      <c r="A49" s="317">
        <v>43</v>
      </c>
      <c r="B49" s="318" t="s">
        <v>464</v>
      </c>
      <c r="C49" s="319" t="s">
        <v>838</v>
      </c>
      <c r="D49" s="363" t="s">
        <v>952</v>
      </c>
      <c r="E49" s="321" t="s">
        <v>845</v>
      </c>
      <c r="F49" s="333" t="s">
        <v>841</v>
      </c>
      <c r="G49" s="334">
        <v>256500</v>
      </c>
      <c r="H49" s="334">
        <v>13500</v>
      </c>
      <c r="I49" s="335">
        <v>0</v>
      </c>
      <c r="J49" s="335">
        <v>0</v>
      </c>
      <c r="K49" s="336"/>
      <c r="L49" s="336"/>
      <c r="M49" s="337"/>
      <c r="N49" s="336"/>
      <c r="O49" s="336"/>
      <c r="P49" s="362"/>
      <c r="Q49" s="336">
        <v>7</v>
      </c>
      <c r="R49" s="336">
        <v>11</v>
      </c>
      <c r="S49" s="337">
        <v>270000</v>
      </c>
      <c r="T49" s="338"/>
      <c r="U49" s="338"/>
      <c r="V49" s="338"/>
      <c r="W49" s="321" t="s">
        <v>842</v>
      </c>
      <c r="X49" s="333"/>
      <c r="Y49" s="330" t="s">
        <v>847</v>
      </c>
    </row>
    <row r="50" spans="1:25" ht="124.5" customHeight="1">
      <c r="A50" s="317">
        <v>44</v>
      </c>
      <c r="B50" s="318" t="s">
        <v>464</v>
      </c>
      <c r="C50" s="319" t="s">
        <v>838</v>
      </c>
      <c r="D50" s="363" t="s">
        <v>953</v>
      </c>
      <c r="E50" s="321" t="s">
        <v>845</v>
      </c>
      <c r="F50" s="333" t="s">
        <v>841</v>
      </c>
      <c r="G50" s="334">
        <v>180500</v>
      </c>
      <c r="H50" s="334">
        <v>9500</v>
      </c>
      <c r="I50" s="335">
        <v>0</v>
      </c>
      <c r="J50" s="335">
        <v>0</v>
      </c>
      <c r="K50" s="336"/>
      <c r="L50" s="336"/>
      <c r="M50" s="337"/>
      <c r="N50" s="336"/>
      <c r="O50" s="336"/>
      <c r="P50" s="362"/>
      <c r="Q50" s="336">
        <v>7</v>
      </c>
      <c r="R50" s="336">
        <v>11</v>
      </c>
      <c r="S50" s="337">
        <v>190000</v>
      </c>
      <c r="T50" s="338"/>
      <c r="U50" s="338"/>
      <c r="V50" s="338"/>
      <c r="W50" s="321" t="s">
        <v>842</v>
      </c>
      <c r="X50" s="333"/>
      <c r="Y50" s="330" t="s">
        <v>847</v>
      </c>
    </row>
    <row r="51" spans="1:25" ht="119.25" customHeight="1">
      <c r="A51" s="317">
        <v>45</v>
      </c>
      <c r="B51" s="318" t="s">
        <v>464</v>
      </c>
      <c r="C51" s="319" t="s">
        <v>838</v>
      </c>
      <c r="D51" s="363" t="s">
        <v>954</v>
      </c>
      <c r="E51" s="321" t="s">
        <v>845</v>
      </c>
      <c r="F51" s="333" t="s">
        <v>841</v>
      </c>
      <c r="G51" s="334">
        <v>152950</v>
      </c>
      <c r="H51" s="334">
        <v>8050</v>
      </c>
      <c r="I51" s="335">
        <v>0</v>
      </c>
      <c r="J51" s="335">
        <v>0</v>
      </c>
      <c r="K51" s="336"/>
      <c r="L51" s="336"/>
      <c r="M51" s="337"/>
      <c r="N51" s="336"/>
      <c r="O51" s="336"/>
      <c r="P51" s="362"/>
      <c r="Q51" s="336">
        <v>7</v>
      </c>
      <c r="R51" s="336">
        <v>11</v>
      </c>
      <c r="S51" s="337">
        <v>161000</v>
      </c>
      <c r="T51" s="338"/>
      <c r="U51" s="338"/>
      <c r="V51" s="338"/>
      <c r="W51" s="321" t="s">
        <v>842</v>
      </c>
      <c r="X51" s="333"/>
      <c r="Y51" s="330" t="s">
        <v>847</v>
      </c>
    </row>
    <row r="52" spans="1:25" ht="150" customHeight="1">
      <c r="A52" s="317">
        <v>46</v>
      </c>
      <c r="B52" s="331" t="s">
        <v>464</v>
      </c>
      <c r="C52" s="332" t="s">
        <v>848</v>
      </c>
      <c r="D52" s="363" t="s">
        <v>955</v>
      </c>
      <c r="E52" s="333" t="s">
        <v>850</v>
      </c>
      <c r="F52" s="333" t="s">
        <v>841</v>
      </c>
      <c r="G52" s="334">
        <v>142500</v>
      </c>
      <c r="H52" s="334">
        <v>7500</v>
      </c>
      <c r="I52" s="335">
        <v>0</v>
      </c>
      <c r="J52" s="335">
        <v>0</v>
      </c>
      <c r="K52" s="336"/>
      <c r="L52" s="336"/>
      <c r="M52" s="337"/>
      <c r="N52" s="336"/>
      <c r="O52" s="336"/>
      <c r="P52" s="362"/>
      <c r="Q52" s="336">
        <v>7</v>
      </c>
      <c r="R52" s="336">
        <v>11</v>
      </c>
      <c r="S52" s="337">
        <v>150000</v>
      </c>
      <c r="T52" s="338"/>
      <c r="U52" s="338"/>
      <c r="V52" s="338"/>
      <c r="W52" s="321" t="s">
        <v>842</v>
      </c>
      <c r="X52" s="333"/>
      <c r="Y52" s="340" t="s">
        <v>861</v>
      </c>
    </row>
    <row r="53" spans="1:25" ht="129.75" customHeight="1">
      <c r="A53" s="317">
        <v>47</v>
      </c>
      <c r="B53" s="318" t="s">
        <v>464</v>
      </c>
      <c r="C53" s="319" t="s">
        <v>838</v>
      </c>
      <c r="D53" s="363" t="s">
        <v>956</v>
      </c>
      <c r="E53" s="321" t="s">
        <v>845</v>
      </c>
      <c r="F53" s="333" t="s">
        <v>841</v>
      </c>
      <c r="G53" s="334">
        <v>142500</v>
      </c>
      <c r="H53" s="334">
        <v>7500</v>
      </c>
      <c r="I53" s="335">
        <v>0</v>
      </c>
      <c r="J53" s="335">
        <v>0</v>
      </c>
      <c r="K53" s="336"/>
      <c r="L53" s="336"/>
      <c r="M53" s="337"/>
      <c r="N53" s="336"/>
      <c r="O53" s="336"/>
      <c r="P53" s="362"/>
      <c r="Q53" s="336">
        <v>7</v>
      </c>
      <c r="R53" s="336">
        <v>11</v>
      </c>
      <c r="S53" s="337">
        <v>150000</v>
      </c>
      <c r="T53" s="338"/>
      <c r="U53" s="338"/>
      <c r="V53" s="338"/>
      <c r="W53" s="321" t="s">
        <v>842</v>
      </c>
      <c r="X53" s="333"/>
      <c r="Y53" s="330" t="s">
        <v>847</v>
      </c>
    </row>
    <row r="54" spans="1:25" ht="132.75" customHeight="1">
      <c r="A54" s="317">
        <v>48</v>
      </c>
      <c r="B54" s="318" t="s">
        <v>464</v>
      </c>
      <c r="C54" s="319" t="s">
        <v>838</v>
      </c>
      <c r="D54" s="363" t="s">
        <v>957</v>
      </c>
      <c r="E54" s="321" t="s">
        <v>845</v>
      </c>
      <c r="F54" s="333" t="s">
        <v>841</v>
      </c>
      <c r="G54" s="334">
        <v>142500</v>
      </c>
      <c r="H54" s="334">
        <v>7500</v>
      </c>
      <c r="I54" s="335">
        <v>0</v>
      </c>
      <c r="J54" s="335">
        <v>0</v>
      </c>
      <c r="K54" s="336"/>
      <c r="L54" s="336"/>
      <c r="M54" s="337"/>
      <c r="N54" s="336"/>
      <c r="O54" s="336"/>
      <c r="P54" s="362"/>
      <c r="Q54" s="336">
        <v>7</v>
      </c>
      <c r="R54" s="336">
        <v>11</v>
      </c>
      <c r="S54" s="337">
        <v>150000</v>
      </c>
      <c r="T54" s="338"/>
      <c r="U54" s="338"/>
      <c r="V54" s="338"/>
      <c r="W54" s="321" t="s">
        <v>842</v>
      </c>
      <c r="X54" s="333"/>
      <c r="Y54" s="330" t="s">
        <v>847</v>
      </c>
    </row>
    <row r="55" spans="1:25" ht="130.5" customHeight="1">
      <c r="A55" s="317">
        <v>49</v>
      </c>
      <c r="B55" s="318" t="s">
        <v>464</v>
      </c>
      <c r="C55" s="319" t="s">
        <v>838</v>
      </c>
      <c r="D55" s="364" t="s">
        <v>958</v>
      </c>
      <c r="E55" s="321" t="s">
        <v>840</v>
      </c>
      <c r="F55" s="333" t="s">
        <v>841</v>
      </c>
      <c r="G55" s="334">
        <v>117800</v>
      </c>
      <c r="H55" s="334">
        <v>6200</v>
      </c>
      <c r="I55" s="335">
        <v>0</v>
      </c>
      <c r="J55" s="335">
        <v>0</v>
      </c>
      <c r="K55" s="336"/>
      <c r="L55" s="336"/>
      <c r="M55" s="337"/>
      <c r="N55" s="336"/>
      <c r="O55" s="336"/>
      <c r="P55" s="362"/>
      <c r="Q55" s="336">
        <v>7</v>
      </c>
      <c r="R55" s="336">
        <v>11</v>
      </c>
      <c r="S55" s="337">
        <v>124000</v>
      </c>
      <c r="T55" s="338"/>
      <c r="U55" s="338"/>
      <c r="V55" s="338"/>
      <c r="W55" s="321" t="s">
        <v>842</v>
      </c>
      <c r="X55" s="333"/>
      <c r="Y55" s="328" t="s">
        <v>843</v>
      </c>
    </row>
    <row r="56" spans="1:25" ht="128.25" customHeight="1">
      <c r="A56" s="317">
        <v>50</v>
      </c>
      <c r="B56" s="331" t="s">
        <v>868</v>
      </c>
      <c r="C56" s="341" t="s">
        <v>637</v>
      </c>
      <c r="D56" s="363" t="s">
        <v>959</v>
      </c>
      <c r="E56" s="333" t="s">
        <v>870</v>
      </c>
      <c r="F56" s="333" t="s">
        <v>841</v>
      </c>
      <c r="G56" s="334">
        <v>114000</v>
      </c>
      <c r="H56" s="334">
        <v>6000</v>
      </c>
      <c r="I56" s="335">
        <v>0</v>
      </c>
      <c r="J56" s="335">
        <v>0</v>
      </c>
      <c r="K56" s="336"/>
      <c r="L56" s="336"/>
      <c r="M56" s="337"/>
      <c r="N56" s="336"/>
      <c r="O56" s="336"/>
      <c r="P56" s="362"/>
      <c r="Q56" s="336">
        <v>7</v>
      </c>
      <c r="R56" s="336">
        <v>11</v>
      </c>
      <c r="S56" s="337">
        <v>120000</v>
      </c>
      <c r="T56" s="338"/>
      <c r="U56" s="338"/>
      <c r="V56" s="338"/>
      <c r="W56" s="321" t="s">
        <v>842</v>
      </c>
      <c r="X56" s="333"/>
      <c r="Y56" s="340" t="s">
        <v>873</v>
      </c>
    </row>
    <row r="57" spans="1:25" ht="175.5" customHeight="1">
      <c r="A57" s="317">
        <v>51</v>
      </c>
      <c r="B57" s="331" t="s">
        <v>464</v>
      </c>
      <c r="C57" s="332" t="s">
        <v>848</v>
      </c>
      <c r="D57" s="363" t="s">
        <v>960</v>
      </c>
      <c r="E57" s="333" t="s">
        <v>850</v>
      </c>
      <c r="F57" s="333" t="s">
        <v>841</v>
      </c>
      <c r="G57" s="334">
        <v>95000</v>
      </c>
      <c r="H57" s="334">
        <v>5000</v>
      </c>
      <c r="I57" s="335">
        <v>0</v>
      </c>
      <c r="J57" s="335">
        <v>0</v>
      </c>
      <c r="K57" s="336"/>
      <c r="L57" s="336"/>
      <c r="M57" s="337"/>
      <c r="N57" s="336"/>
      <c r="O57" s="336"/>
      <c r="P57" s="362"/>
      <c r="Q57" s="336">
        <v>7</v>
      </c>
      <c r="R57" s="336">
        <v>11</v>
      </c>
      <c r="S57" s="337">
        <v>100000</v>
      </c>
      <c r="T57" s="338"/>
      <c r="U57" s="338"/>
      <c r="V57" s="338"/>
      <c r="W57" s="321" t="s">
        <v>842</v>
      </c>
      <c r="X57" s="333"/>
      <c r="Y57" s="340" t="s">
        <v>861</v>
      </c>
    </row>
    <row r="58" spans="1:25" ht="135" customHeight="1">
      <c r="A58" s="317">
        <v>52</v>
      </c>
      <c r="B58" s="318" t="s">
        <v>464</v>
      </c>
      <c r="C58" s="319" t="s">
        <v>838</v>
      </c>
      <c r="D58" s="363" t="s">
        <v>961</v>
      </c>
      <c r="E58" s="321" t="s">
        <v>845</v>
      </c>
      <c r="F58" s="333" t="s">
        <v>841</v>
      </c>
      <c r="G58" s="334">
        <v>209000</v>
      </c>
      <c r="H58" s="334">
        <v>11000</v>
      </c>
      <c r="I58" s="335">
        <v>0</v>
      </c>
      <c r="J58" s="335">
        <v>0</v>
      </c>
      <c r="K58" s="336"/>
      <c r="L58" s="336"/>
      <c r="M58" s="337"/>
      <c r="N58" s="336"/>
      <c r="O58" s="336"/>
      <c r="P58" s="362"/>
      <c r="Q58" s="336">
        <v>7</v>
      </c>
      <c r="R58" s="336">
        <v>11</v>
      </c>
      <c r="S58" s="337">
        <v>220000</v>
      </c>
      <c r="T58" s="338"/>
      <c r="U58" s="338"/>
      <c r="V58" s="338"/>
      <c r="W58" s="321" t="s">
        <v>842</v>
      </c>
      <c r="X58" s="333"/>
      <c r="Y58" s="330" t="s">
        <v>847</v>
      </c>
    </row>
    <row r="59" spans="1:25" ht="134.25" customHeight="1">
      <c r="A59" s="317">
        <v>53</v>
      </c>
      <c r="B59" s="318" t="s">
        <v>464</v>
      </c>
      <c r="C59" s="319" t="s">
        <v>838</v>
      </c>
      <c r="D59" s="363" t="s">
        <v>962</v>
      </c>
      <c r="E59" s="321" t="s">
        <v>845</v>
      </c>
      <c r="F59" s="333" t="s">
        <v>841</v>
      </c>
      <c r="G59" s="334">
        <v>80750</v>
      </c>
      <c r="H59" s="334">
        <v>4250</v>
      </c>
      <c r="I59" s="335">
        <v>0</v>
      </c>
      <c r="J59" s="335">
        <v>0</v>
      </c>
      <c r="K59" s="336"/>
      <c r="L59" s="336"/>
      <c r="M59" s="337"/>
      <c r="N59" s="336"/>
      <c r="O59" s="336"/>
      <c r="P59" s="362"/>
      <c r="Q59" s="336">
        <v>7</v>
      </c>
      <c r="R59" s="336">
        <v>11</v>
      </c>
      <c r="S59" s="337">
        <v>85000</v>
      </c>
      <c r="T59" s="338"/>
      <c r="U59" s="338"/>
      <c r="V59" s="338"/>
      <c r="W59" s="321" t="s">
        <v>842</v>
      </c>
      <c r="X59" s="333"/>
      <c r="Y59" s="330" t="s">
        <v>847</v>
      </c>
    </row>
    <row r="60" spans="1:25" ht="114" customHeight="1">
      <c r="A60" s="317">
        <v>54</v>
      </c>
      <c r="B60" s="318" t="s">
        <v>464</v>
      </c>
      <c r="C60" s="319" t="s">
        <v>838</v>
      </c>
      <c r="D60" s="363" t="s">
        <v>963</v>
      </c>
      <c r="E60" s="321" t="s">
        <v>845</v>
      </c>
      <c r="F60" s="333" t="s">
        <v>841</v>
      </c>
      <c r="G60" s="334">
        <v>76000</v>
      </c>
      <c r="H60" s="334">
        <v>4000</v>
      </c>
      <c r="I60" s="335">
        <v>0</v>
      </c>
      <c r="J60" s="335">
        <v>0</v>
      </c>
      <c r="K60" s="336"/>
      <c r="L60" s="336"/>
      <c r="M60" s="337"/>
      <c r="N60" s="336"/>
      <c r="O60" s="336"/>
      <c r="P60" s="362"/>
      <c r="Q60" s="336">
        <v>7</v>
      </c>
      <c r="R60" s="336">
        <v>11</v>
      </c>
      <c r="S60" s="337">
        <v>80000</v>
      </c>
      <c r="T60" s="338"/>
      <c r="U60" s="338"/>
      <c r="V60" s="338"/>
      <c r="W60" s="321" t="s">
        <v>842</v>
      </c>
      <c r="X60" s="333"/>
      <c r="Y60" s="330" t="s">
        <v>847</v>
      </c>
    </row>
    <row r="61" spans="1:25" ht="137.25" customHeight="1">
      <c r="A61" s="317">
        <v>55</v>
      </c>
      <c r="B61" s="318" t="s">
        <v>464</v>
      </c>
      <c r="C61" s="319" t="s">
        <v>838</v>
      </c>
      <c r="D61" s="363" t="s">
        <v>964</v>
      </c>
      <c r="E61" s="321" t="s">
        <v>840</v>
      </c>
      <c r="F61" s="333" t="s">
        <v>841</v>
      </c>
      <c r="G61" s="334">
        <v>62500</v>
      </c>
      <c r="H61" s="334">
        <v>3500</v>
      </c>
      <c r="I61" s="335">
        <v>0</v>
      </c>
      <c r="J61" s="335">
        <v>0</v>
      </c>
      <c r="K61" s="336"/>
      <c r="L61" s="336"/>
      <c r="M61" s="337"/>
      <c r="N61" s="336"/>
      <c r="O61" s="336"/>
      <c r="P61" s="362"/>
      <c r="Q61" s="336">
        <v>7</v>
      </c>
      <c r="R61" s="336">
        <v>11</v>
      </c>
      <c r="S61" s="337">
        <v>70000</v>
      </c>
      <c r="T61" s="338"/>
      <c r="U61" s="338"/>
      <c r="V61" s="338"/>
      <c r="W61" s="321" t="s">
        <v>842</v>
      </c>
      <c r="X61" s="333"/>
      <c r="Y61" s="328" t="s">
        <v>843</v>
      </c>
    </row>
    <row r="62" spans="1:25" ht="144" customHeight="1">
      <c r="A62" s="317">
        <v>56</v>
      </c>
      <c r="B62" s="318" t="s">
        <v>464</v>
      </c>
      <c r="C62" s="319" t="s">
        <v>838</v>
      </c>
      <c r="D62" s="363" t="s">
        <v>965</v>
      </c>
      <c r="E62" s="321" t="s">
        <v>840</v>
      </c>
      <c r="F62" s="333" t="s">
        <v>841</v>
      </c>
      <c r="G62" s="334">
        <v>62500</v>
      </c>
      <c r="H62" s="334">
        <v>3500</v>
      </c>
      <c r="I62" s="335">
        <v>0</v>
      </c>
      <c r="J62" s="335">
        <v>0</v>
      </c>
      <c r="K62" s="336"/>
      <c r="L62" s="336"/>
      <c r="M62" s="337"/>
      <c r="N62" s="336"/>
      <c r="O62" s="336"/>
      <c r="P62" s="362"/>
      <c r="Q62" s="336">
        <v>7</v>
      </c>
      <c r="R62" s="336">
        <v>11</v>
      </c>
      <c r="S62" s="337">
        <v>70000</v>
      </c>
      <c r="T62" s="338"/>
      <c r="U62" s="338"/>
      <c r="V62" s="338"/>
      <c r="W62" s="321" t="s">
        <v>842</v>
      </c>
      <c r="X62" s="333"/>
      <c r="Y62" s="328" t="s">
        <v>843</v>
      </c>
    </row>
    <row r="63" spans="1:25" ht="123.75" customHeight="1">
      <c r="A63" s="317">
        <v>57</v>
      </c>
      <c r="B63" s="318" t="s">
        <v>464</v>
      </c>
      <c r="C63" s="319" t="s">
        <v>838</v>
      </c>
      <c r="D63" s="363" t="s">
        <v>966</v>
      </c>
      <c r="E63" s="321" t="s">
        <v>845</v>
      </c>
      <c r="F63" s="333" t="s">
        <v>841</v>
      </c>
      <c r="G63" s="334">
        <v>59850</v>
      </c>
      <c r="H63" s="334">
        <v>3150</v>
      </c>
      <c r="I63" s="335">
        <v>0</v>
      </c>
      <c r="J63" s="335">
        <v>0</v>
      </c>
      <c r="K63" s="336"/>
      <c r="L63" s="336"/>
      <c r="M63" s="337"/>
      <c r="N63" s="336"/>
      <c r="O63" s="336"/>
      <c r="P63" s="362"/>
      <c r="Q63" s="336">
        <v>7</v>
      </c>
      <c r="R63" s="336">
        <v>11</v>
      </c>
      <c r="S63" s="337">
        <v>63000</v>
      </c>
      <c r="T63" s="338"/>
      <c r="U63" s="338"/>
      <c r="V63" s="338"/>
      <c r="W63" s="321" t="s">
        <v>842</v>
      </c>
      <c r="X63" s="333"/>
      <c r="Y63" s="330" t="s">
        <v>847</v>
      </c>
    </row>
    <row r="64" spans="1:25" ht="134.25" customHeight="1">
      <c r="A64" s="317">
        <v>58</v>
      </c>
      <c r="B64" s="318" t="s">
        <v>464</v>
      </c>
      <c r="C64" s="319" t="s">
        <v>838</v>
      </c>
      <c r="D64" s="363" t="s">
        <v>967</v>
      </c>
      <c r="E64" s="321" t="s">
        <v>840</v>
      </c>
      <c r="F64" s="333" t="s">
        <v>841</v>
      </c>
      <c r="G64" s="334">
        <v>57000</v>
      </c>
      <c r="H64" s="334">
        <v>3000</v>
      </c>
      <c r="I64" s="335">
        <v>0</v>
      </c>
      <c r="J64" s="335">
        <v>0</v>
      </c>
      <c r="K64" s="336"/>
      <c r="L64" s="336"/>
      <c r="M64" s="337"/>
      <c r="N64" s="336"/>
      <c r="O64" s="336"/>
      <c r="P64" s="362"/>
      <c r="Q64" s="336">
        <v>7</v>
      </c>
      <c r="R64" s="336">
        <v>11</v>
      </c>
      <c r="S64" s="337">
        <v>60000</v>
      </c>
      <c r="T64" s="338"/>
      <c r="U64" s="338"/>
      <c r="V64" s="338"/>
      <c r="W64" s="321" t="s">
        <v>842</v>
      </c>
      <c r="X64" s="333"/>
      <c r="Y64" s="328" t="s">
        <v>843</v>
      </c>
    </row>
    <row r="65" spans="1:26" ht="124.5" customHeight="1">
      <c r="A65" s="317">
        <v>59</v>
      </c>
      <c r="B65" s="318" t="s">
        <v>464</v>
      </c>
      <c r="C65" s="319" t="s">
        <v>838</v>
      </c>
      <c r="D65" s="363" t="s">
        <v>968</v>
      </c>
      <c r="E65" s="321" t="s">
        <v>840</v>
      </c>
      <c r="F65" s="333" t="s">
        <v>841</v>
      </c>
      <c r="G65" s="334">
        <v>47500</v>
      </c>
      <c r="H65" s="334">
        <v>2500</v>
      </c>
      <c r="I65" s="335">
        <v>0</v>
      </c>
      <c r="J65" s="335">
        <v>0</v>
      </c>
      <c r="K65" s="336"/>
      <c r="L65" s="336"/>
      <c r="M65" s="337"/>
      <c r="N65" s="336"/>
      <c r="O65" s="336"/>
      <c r="P65" s="362"/>
      <c r="Q65" s="336">
        <v>7</v>
      </c>
      <c r="R65" s="336">
        <v>11</v>
      </c>
      <c r="S65" s="337">
        <v>50000</v>
      </c>
      <c r="T65" s="338"/>
      <c r="U65" s="338"/>
      <c r="V65" s="338"/>
      <c r="W65" s="321" t="s">
        <v>842</v>
      </c>
      <c r="X65" s="333"/>
      <c r="Y65" s="328" t="s">
        <v>843</v>
      </c>
    </row>
    <row r="66" spans="1:26" ht="132" customHeight="1">
      <c r="A66" s="317">
        <v>60</v>
      </c>
      <c r="B66" s="318" t="s">
        <v>464</v>
      </c>
      <c r="C66" s="319" t="s">
        <v>838</v>
      </c>
      <c r="D66" s="363" t="s">
        <v>969</v>
      </c>
      <c r="E66" s="321" t="s">
        <v>840</v>
      </c>
      <c r="F66" s="333" t="s">
        <v>841</v>
      </c>
      <c r="G66" s="334">
        <v>71250</v>
      </c>
      <c r="H66" s="334">
        <v>3750</v>
      </c>
      <c r="I66" s="335">
        <v>0</v>
      </c>
      <c r="J66" s="335">
        <v>0</v>
      </c>
      <c r="K66" s="336"/>
      <c r="L66" s="336"/>
      <c r="M66" s="337"/>
      <c r="N66" s="336"/>
      <c r="O66" s="336"/>
      <c r="P66" s="362"/>
      <c r="Q66" s="336">
        <v>7</v>
      </c>
      <c r="R66" s="336">
        <v>11</v>
      </c>
      <c r="S66" s="337">
        <v>75000</v>
      </c>
      <c r="T66" s="338"/>
      <c r="U66" s="338"/>
      <c r="V66" s="338"/>
      <c r="W66" s="321" t="s">
        <v>842</v>
      </c>
      <c r="X66" s="333"/>
      <c r="Y66" s="328" t="s">
        <v>843</v>
      </c>
    </row>
    <row r="67" spans="1:26" ht="112.5" customHeight="1">
      <c r="A67" s="317">
        <v>61</v>
      </c>
      <c r="B67" s="318" t="s">
        <v>464</v>
      </c>
      <c r="C67" s="319" t="s">
        <v>838</v>
      </c>
      <c r="D67" s="363" t="s">
        <v>970</v>
      </c>
      <c r="E67" s="321" t="s">
        <v>845</v>
      </c>
      <c r="F67" s="333" t="s">
        <v>841</v>
      </c>
      <c r="G67" s="334">
        <v>47500</v>
      </c>
      <c r="H67" s="334">
        <v>2500</v>
      </c>
      <c r="I67" s="335">
        <v>0</v>
      </c>
      <c r="J67" s="335">
        <v>0</v>
      </c>
      <c r="K67" s="336"/>
      <c r="L67" s="336"/>
      <c r="M67" s="337"/>
      <c r="N67" s="336"/>
      <c r="O67" s="336"/>
      <c r="P67" s="362"/>
      <c r="Q67" s="336">
        <v>7</v>
      </c>
      <c r="R67" s="336">
        <v>11</v>
      </c>
      <c r="S67" s="337">
        <v>50000</v>
      </c>
      <c r="T67" s="338"/>
      <c r="U67" s="338"/>
      <c r="V67" s="338"/>
      <c r="W67" s="321" t="s">
        <v>842</v>
      </c>
      <c r="X67" s="333"/>
      <c r="Y67" s="330" t="s">
        <v>847</v>
      </c>
    </row>
    <row r="68" spans="1:26" ht="149.25" customHeight="1">
      <c r="A68" s="317">
        <v>62</v>
      </c>
      <c r="B68" s="318" t="s">
        <v>464</v>
      </c>
      <c r="C68" s="319" t="s">
        <v>838</v>
      </c>
      <c r="D68" s="363" t="s">
        <v>971</v>
      </c>
      <c r="E68" s="321" t="s">
        <v>845</v>
      </c>
      <c r="F68" s="333" t="s">
        <v>841</v>
      </c>
      <c r="G68" s="334">
        <v>47500</v>
      </c>
      <c r="H68" s="334">
        <v>2500</v>
      </c>
      <c r="I68" s="335">
        <v>0</v>
      </c>
      <c r="J68" s="335">
        <v>0</v>
      </c>
      <c r="K68" s="336"/>
      <c r="L68" s="336"/>
      <c r="M68" s="337"/>
      <c r="N68" s="336"/>
      <c r="O68" s="336"/>
      <c r="P68" s="362"/>
      <c r="Q68" s="336">
        <v>7</v>
      </c>
      <c r="R68" s="336">
        <v>11</v>
      </c>
      <c r="S68" s="337">
        <v>50000</v>
      </c>
      <c r="T68" s="338"/>
      <c r="U68" s="338"/>
      <c r="V68" s="338"/>
      <c r="W68" s="321" t="s">
        <v>842</v>
      </c>
      <c r="X68" s="333"/>
      <c r="Y68" s="330" t="s">
        <v>847</v>
      </c>
    </row>
    <row r="69" spans="1:26" ht="126.75" customHeight="1">
      <c r="A69" s="317">
        <v>63</v>
      </c>
      <c r="B69" s="318" t="s">
        <v>464</v>
      </c>
      <c r="C69" s="319" t="s">
        <v>838</v>
      </c>
      <c r="D69" s="365" t="s">
        <v>972</v>
      </c>
      <c r="E69" s="321" t="s">
        <v>840</v>
      </c>
      <c r="F69" s="333" t="s">
        <v>841</v>
      </c>
      <c r="G69" s="334">
        <v>268871</v>
      </c>
      <c r="H69" s="334">
        <v>14151.1</v>
      </c>
      <c r="I69" s="335">
        <v>0</v>
      </c>
      <c r="J69" s="335">
        <v>0</v>
      </c>
      <c r="K69" s="336"/>
      <c r="L69" s="336"/>
      <c r="M69" s="337"/>
      <c r="N69" s="336"/>
      <c r="O69" s="336"/>
      <c r="P69" s="362"/>
      <c r="Q69" s="336">
        <v>7</v>
      </c>
      <c r="R69" s="336">
        <v>11</v>
      </c>
      <c r="S69" s="337">
        <v>283022</v>
      </c>
      <c r="T69" s="338"/>
      <c r="U69" s="338"/>
      <c r="V69" s="338"/>
      <c r="W69" s="321" t="s">
        <v>842</v>
      </c>
      <c r="X69" s="333"/>
      <c r="Y69" s="328" t="s">
        <v>843</v>
      </c>
    </row>
    <row r="70" spans="1:26" ht="133.5" customHeight="1">
      <c r="A70" s="317">
        <v>64</v>
      </c>
      <c r="B70" s="318" t="s">
        <v>464</v>
      </c>
      <c r="C70" s="319" t="s">
        <v>838</v>
      </c>
      <c r="D70" s="363" t="s">
        <v>973</v>
      </c>
      <c r="E70" s="321" t="s">
        <v>840</v>
      </c>
      <c r="F70" s="333" t="s">
        <v>841</v>
      </c>
      <c r="G70" s="334">
        <v>103382</v>
      </c>
      <c r="H70" s="334">
        <v>5441</v>
      </c>
      <c r="I70" s="335">
        <v>0</v>
      </c>
      <c r="J70" s="335">
        <v>0</v>
      </c>
      <c r="K70" s="336"/>
      <c r="L70" s="336"/>
      <c r="M70" s="337"/>
      <c r="N70" s="336"/>
      <c r="O70" s="336"/>
      <c r="P70" s="362"/>
      <c r="Q70" s="336">
        <v>7</v>
      </c>
      <c r="R70" s="336">
        <v>11</v>
      </c>
      <c r="S70" s="337">
        <v>108823</v>
      </c>
      <c r="T70" s="338"/>
      <c r="U70" s="338"/>
      <c r="V70" s="338"/>
      <c r="W70" s="321" t="s">
        <v>842</v>
      </c>
      <c r="X70" s="333"/>
      <c r="Y70" s="328" t="s">
        <v>843</v>
      </c>
    </row>
    <row r="71" spans="1:26" ht="132" customHeight="1">
      <c r="A71" s="317">
        <v>65</v>
      </c>
      <c r="B71" s="318" t="s">
        <v>464</v>
      </c>
      <c r="C71" s="319" t="s">
        <v>838</v>
      </c>
      <c r="D71" s="363" t="s">
        <v>974</v>
      </c>
      <c r="E71" s="321" t="s">
        <v>840</v>
      </c>
      <c r="F71" s="333" t="s">
        <v>841</v>
      </c>
      <c r="G71" s="334">
        <v>52250</v>
      </c>
      <c r="H71" s="334">
        <v>2750</v>
      </c>
      <c r="I71" s="335">
        <v>0</v>
      </c>
      <c r="J71" s="335">
        <v>0</v>
      </c>
      <c r="K71" s="336"/>
      <c r="L71" s="336"/>
      <c r="M71" s="337"/>
      <c r="N71" s="336"/>
      <c r="O71" s="336"/>
      <c r="P71" s="362"/>
      <c r="Q71" s="336">
        <v>7</v>
      </c>
      <c r="R71" s="336">
        <v>11</v>
      </c>
      <c r="S71" s="337">
        <v>55000</v>
      </c>
      <c r="T71" s="338"/>
      <c r="U71" s="338"/>
      <c r="V71" s="338"/>
      <c r="W71" s="321" t="s">
        <v>842</v>
      </c>
      <c r="X71" s="333"/>
      <c r="Y71" s="328" t="s">
        <v>843</v>
      </c>
    </row>
    <row r="72" spans="1:26" ht="42.75" customHeight="1">
      <c r="A72" s="317"/>
      <c r="B72" s="331"/>
      <c r="C72" s="332"/>
      <c r="D72" s="333"/>
      <c r="E72" s="333"/>
      <c r="F72" s="366" t="s">
        <v>975</v>
      </c>
      <c r="G72" s="367">
        <v>31895813</v>
      </c>
      <c r="H72" s="367">
        <v>2172080</v>
      </c>
      <c r="I72" s="368">
        <f>SUM(I6:I21)</f>
        <v>0</v>
      </c>
      <c r="J72" s="368">
        <f>SUM(J6:J21)</f>
        <v>0</v>
      </c>
      <c r="K72" s="369">
        <v>0</v>
      </c>
      <c r="L72" s="369">
        <v>0</v>
      </c>
      <c r="M72" s="370">
        <f>SUM(M6:M21)</f>
        <v>4282412</v>
      </c>
      <c r="N72" s="369">
        <v>0</v>
      </c>
      <c r="O72" s="369">
        <v>0</v>
      </c>
      <c r="P72" s="370">
        <f>SUM(P6:P21)</f>
        <v>4095326</v>
      </c>
      <c r="Q72" s="369">
        <v>0</v>
      </c>
      <c r="R72" s="369">
        <v>0</v>
      </c>
      <c r="S72" s="370">
        <v>13998155</v>
      </c>
      <c r="T72" s="371"/>
      <c r="U72" s="371"/>
      <c r="V72" s="371"/>
      <c r="W72" s="333"/>
      <c r="X72" s="333"/>
      <c r="Y72" s="340"/>
    </row>
    <row r="73" spans="1:26" ht="114.75" customHeight="1">
      <c r="A73" s="1502" t="s">
        <v>976</v>
      </c>
      <c r="B73" s="1503"/>
      <c r="C73" s="1503"/>
      <c r="D73" s="1503"/>
      <c r="E73" s="1503"/>
      <c r="F73" s="1503"/>
      <c r="G73" s="1503"/>
      <c r="H73" s="1503"/>
      <c r="I73" s="1503"/>
      <c r="J73" s="1503"/>
      <c r="K73" s="1503"/>
      <c r="L73" s="1503"/>
      <c r="M73" s="1503"/>
      <c r="N73" s="1503"/>
      <c r="O73" s="1503"/>
      <c r="P73" s="1503"/>
      <c r="Q73" s="1503"/>
      <c r="R73" s="1503"/>
      <c r="S73" s="1503"/>
      <c r="T73" s="1503"/>
      <c r="U73" s="1503"/>
      <c r="V73" s="1503"/>
      <c r="W73" s="1503"/>
      <c r="X73" s="1503"/>
      <c r="Y73" s="1503"/>
    </row>
    <row r="74" spans="1:26" ht="92.25" customHeight="1">
      <c r="A74" s="317">
        <v>1</v>
      </c>
      <c r="B74" s="318" t="s">
        <v>464</v>
      </c>
      <c r="C74" s="372" t="s">
        <v>838</v>
      </c>
      <c r="D74" s="320" t="s">
        <v>839</v>
      </c>
      <c r="E74" s="320" t="s">
        <v>840</v>
      </c>
      <c r="F74" s="320" t="s">
        <v>841</v>
      </c>
      <c r="G74" s="326">
        <v>0</v>
      </c>
      <c r="H74" s="326">
        <v>355116</v>
      </c>
      <c r="I74" s="373">
        <v>0</v>
      </c>
      <c r="J74" s="373">
        <v>0</v>
      </c>
      <c r="K74" s="373">
        <v>4</v>
      </c>
      <c r="L74" s="373">
        <v>9</v>
      </c>
      <c r="M74" s="326">
        <v>198131</v>
      </c>
      <c r="N74" s="373">
        <v>4</v>
      </c>
      <c r="O74" s="373">
        <v>9</v>
      </c>
      <c r="P74" s="326">
        <v>58850</v>
      </c>
      <c r="Q74" s="373">
        <v>4</v>
      </c>
      <c r="R74" s="373">
        <v>9</v>
      </c>
      <c r="S74" s="326">
        <v>98135</v>
      </c>
      <c r="T74" s="326"/>
      <c r="U74" s="326"/>
      <c r="V74" s="326"/>
      <c r="W74" s="320" t="s">
        <v>842</v>
      </c>
      <c r="X74" s="374"/>
      <c r="Y74" s="328" t="s">
        <v>843</v>
      </c>
    </row>
    <row r="75" spans="1:26" ht="114" customHeight="1">
      <c r="A75" s="317">
        <v>2</v>
      </c>
      <c r="B75" s="318" t="s">
        <v>464</v>
      </c>
      <c r="C75" s="375" t="s">
        <v>838</v>
      </c>
      <c r="D75" s="320" t="s">
        <v>844</v>
      </c>
      <c r="E75" s="320" t="s">
        <v>845</v>
      </c>
      <c r="F75" s="320" t="s">
        <v>846</v>
      </c>
      <c r="G75" s="326">
        <v>0</v>
      </c>
      <c r="H75" s="326">
        <v>591981</v>
      </c>
      <c r="I75" s="373">
        <v>0</v>
      </c>
      <c r="J75" s="373">
        <v>0</v>
      </c>
      <c r="K75" s="373">
        <v>4</v>
      </c>
      <c r="L75" s="373">
        <v>7</v>
      </c>
      <c r="M75" s="326">
        <v>329231</v>
      </c>
      <c r="N75" s="373">
        <v>4</v>
      </c>
      <c r="O75" s="373">
        <v>9</v>
      </c>
      <c r="P75" s="326">
        <v>116250</v>
      </c>
      <c r="Q75" s="373">
        <v>4</v>
      </c>
      <c r="R75" s="373">
        <v>9</v>
      </c>
      <c r="S75" s="326">
        <v>146500</v>
      </c>
      <c r="T75" s="326"/>
      <c r="U75" s="326"/>
      <c r="V75" s="326"/>
      <c r="W75" s="320" t="s">
        <v>842</v>
      </c>
      <c r="X75" s="374"/>
      <c r="Y75" s="328" t="s">
        <v>847</v>
      </c>
    </row>
    <row r="76" spans="1:26" ht="112.5" customHeight="1">
      <c r="A76" s="317">
        <v>3</v>
      </c>
      <c r="B76" s="331" t="s">
        <v>464</v>
      </c>
      <c r="C76" s="349" t="s">
        <v>848</v>
      </c>
      <c r="D76" s="376" t="s">
        <v>849</v>
      </c>
      <c r="E76" s="376" t="s">
        <v>850</v>
      </c>
      <c r="F76" s="376" t="s">
        <v>841</v>
      </c>
      <c r="G76" s="338">
        <v>0</v>
      </c>
      <c r="H76" s="338">
        <v>172550</v>
      </c>
      <c r="I76" s="350">
        <v>0</v>
      </c>
      <c r="J76" s="350">
        <v>0</v>
      </c>
      <c r="K76" s="350">
        <v>4</v>
      </c>
      <c r="L76" s="350">
        <v>7</v>
      </c>
      <c r="M76" s="338">
        <v>155050</v>
      </c>
      <c r="N76" s="350">
        <v>4</v>
      </c>
      <c r="O76" s="350">
        <v>7</v>
      </c>
      <c r="P76" s="338">
        <v>10000</v>
      </c>
      <c r="Q76" s="350">
        <v>4</v>
      </c>
      <c r="R76" s="350">
        <v>7</v>
      </c>
      <c r="S76" s="338">
        <v>7500</v>
      </c>
      <c r="T76" s="338"/>
      <c r="U76" s="338"/>
      <c r="V76" s="338"/>
      <c r="W76" s="320" t="s">
        <v>842</v>
      </c>
      <c r="X76" s="377"/>
      <c r="Y76" s="340" t="s">
        <v>851</v>
      </c>
    </row>
    <row r="77" spans="1:26" ht="117" customHeight="1">
      <c r="A77" s="317">
        <v>4</v>
      </c>
      <c r="B77" s="331" t="s">
        <v>852</v>
      </c>
      <c r="C77" s="331" t="s">
        <v>853</v>
      </c>
      <c r="D77" s="376" t="s">
        <v>854</v>
      </c>
      <c r="E77" s="376" t="s">
        <v>855</v>
      </c>
      <c r="F77" s="376" t="s">
        <v>841</v>
      </c>
      <c r="G77" s="338">
        <v>0</v>
      </c>
      <c r="H77" s="338">
        <v>29000</v>
      </c>
      <c r="I77" s="350">
        <v>0</v>
      </c>
      <c r="J77" s="350">
        <v>0</v>
      </c>
      <c r="K77" s="350">
        <v>0</v>
      </c>
      <c r="L77" s="350">
        <v>0</v>
      </c>
      <c r="M77" s="338">
        <v>0</v>
      </c>
      <c r="N77" s="350">
        <v>4</v>
      </c>
      <c r="O77" s="350">
        <v>9</v>
      </c>
      <c r="P77" s="338">
        <v>4000</v>
      </c>
      <c r="Q77" s="350">
        <v>4</v>
      </c>
      <c r="R77" s="350">
        <v>9</v>
      </c>
      <c r="S77" s="338">
        <v>25000</v>
      </c>
      <c r="T77" s="338"/>
      <c r="U77" s="338"/>
      <c r="V77" s="338"/>
      <c r="W77" s="320" t="s">
        <v>842</v>
      </c>
      <c r="X77" s="377"/>
      <c r="Y77" s="340" t="s">
        <v>856</v>
      </c>
    </row>
    <row r="78" spans="1:26" ht="127.5" customHeight="1">
      <c r="A78" s="317">
        <v>5</v>
      </c>
      <c r="B78" s="331" t="s">
        <v>868</v>
      </c>
      <c r="C78" s="349" t="s">
        <v>977</v>
      </c>
      <c r="D78" s="6" t="s">
        <v>978</v>
      </c>
      <c r="E78" s="376" t="s">
        <v>979</v>
      </c>
      <c r="F78" s="376" t="s">
        <v>980</v>
      </c>
      <c r="G78" s="338">
        <v>0</v>
      </c>
      <c r="H78" s="338">
        <v>12500</v>
      </c>
      <c r="I78" s="350">
        <v>0</v>
      </c>
      <c r="J78" s="350">
        <v>0</v>
      </c>
      <c r="K78" s="350">
        <v>0</v>
      </c>
      <c r="L78" s="350">
        <v>0</v>
      </c>
      <c r="M78" s="350">
        <v>0</v>
      </c>
      <c r="N78" s="350">
        <v>4</v>
      </c>
      <c r="O78" s="350">
        <v>9</v>
      </c>
      <c r="P78" s="338">
        <v>12500</v>
      </c>
      <c r="Q78" s="350">
        <v>0</v>
      </c>
      <c r="R78" s="350">
        <v>0</v>
      </c>
      <c r="S78" s="338">
        <v>0</v>
      </c>
      <c r="T78" s="338"/>
      <c r="U78" s="338"/>
      <c r="V78" s="338"/>
      <c r="W78" s="320" t="s">
        <v>842</v>
      </c>
      <c r="X78" s="376"/>
      <c r="Y78" s="343" t="s">
        <v>859</v>
      </c>
      <c r="Z78" s="378"/>
    </row>
    <row r="79" spans="1:26" ht="127.5" customHeight="1">
      <c r="A79" s="317">
        <v>6</v>
      </c>
      <c r="B79" s="331" t="s">
        <v>464</v>
      </c>
      <c r="C79" s="349" t="s">
        <v>848</v>
      </c>
      <c r="D79" s="376" t="s">
        <v>860</v>
      </c>
      <c r="E79" s="376" t="s">
        <v>850</v>
      </c>
      <c r="F79" s="376" t="s">
        <v>841</v>
      </c>
      <c r="G79" s="338">
        <v>0</v>
      </c>
      <c r="H79" s="338">
        <v>37150</v>
      </c>
      <c r="I79" s="350">
        <v>0</v>
      </c>
      <c r="J79" s="350">
        <v>0</v>
      </c>
      <c r="K79" s="350">
        <v>0</v>
      </c>
      <c r="L79" s="350">
        <v>0</v>
      </c>
      <c r="M79" s="338">
        <v>0</v>
      </c>
      <c r="N79" s="350">
        <v>4</v>
      </c>
      <c r="O79" s="350">
        <v>7</v>
      </c>
      <c r="P79" s="338">
        <v>17150</v>
      </c>
      <c r="Q79" s="350">
        <v>4</v>
      </c>
      <c r="R79" s="350">
        <v>7</v>
      </c>
      <c r="S79" s="338">
        <v>20000</v>
      </c>
      <c r="T79" s="338"/>
      <c r="U79" s="338"/>
      <c r="V79" s="338"/>
      <c r="W79" s="320" t="s">
        <v>842</v>
      </c>
      <c r="X79" s="376"/>
      <c r="Y79" s="340" t="s">
        <v>861</v>
      </c>
      <c r="Z79" s="379"/>
    </row>
    <row r="80" spans="1:26" ht="131.25" customHeight="1">
      <c r="A80" s="317">
        <v>8</v>
      </c>
      <c r="B80" s="331" t="s">
        <v>868</v>
      </c>
      <c r="C80" s="331" t="s">
        <v>637</v>
      </c>
      <c r="D80" s="376" t="s">
        <v>981</v>
      </c>
      <c r="E80" s="376" t="s">
        <v>870</v>
      </c>
      <c r="F80" s="376" t="s">
        <v>866</v>
      </c>
      <c r="G80" s="338">
        <v>0</v>
      </c>
      <c r="H80" s="338">
        <v>3584</v>
      </c>
      <c r="I80" s="350">
        <v>0</v>
      </c>
      <c r="J80" s="350">
        <v>0</v>
      </c>
      <c r="K80" s="350">
        <v>0</v>
      </c>
      <c r="L80" s="350">
        <v>0</v>
      </c>
      <c r="M80" s="338">
        <v>0</v>
      </c>
      <c r="N80" s="350">
        <v>10</v>
      </c>
      <c r="O80" s="350">
        <v>12</v>
      </c>
      <c r="P80" s="338">
        <v>3584</v>
      </c>
      <c r="Q80" s="350">
        <v>0</v>
      </c>
      <c r="R80" s="350">
        <v>0</v>
      </c>
      <c r="S80" s="338">
        <v>0</v>
      </c>
      <c r="T80" s="338"/>
      <c r="U80" s="338"/>
      <c r="V80" s="338"/>
      <c r="W80" s="320" t="s">
        <v>842</v>
      </c>
      <c r="X80" s="376"/>
      <c r="Y80" s="340" t="s">
        <v>982</v>
      </c>
      <c r="Z80" s="380"/>
    </row>
    <row r="81" spans="1:26" ht="121.5" customHeight="1">
      <c r="A81" s="317">
        <v>9</v>
      </c>
      <c r="B81" s="331" t="s">
        <v>868</v>
      </c>
      <c r="C81" s="331" t="s">
        <v>637</v>
      </c>
      <c r="D81" s="376" t="s">
        <v>983</v>
      </c>
      <c r="E81" s="376" t="s">
        <v>870</v>
      </c>
      <c r="F81" s="376" t="s">
        <v>866</v>
      </c>
      <c r="G81" s="338">
        <v>0</v>
      </c>
      <c r="H81" s="338">
        <v>10000</v>
      </c>
      <c r="I81" s="350">
        <v>0</v>
      </c>
      <c r="J81" s="350">
        <v>0</v>
      </c>
      <c r="K81" s="350">
        <v>0</v>
      </c>
      <c r="L81" s="350">
        <v>0</v>
      </c>
      <c r="M81" s="338">
        <v>0</v>
      </c>
      <c r="N81" s="350">
        <v>0</v>
      </c>
      <c r="O81" s="350">
        <v>0</v>
      </c>
      <c r="P81" s="338">
        <v>0</v>
      </c>
      <c r="Q81" s="350">
        <v>4</v>
      </c>
      <c r="R81" s="350">
        <v>9</v>
      </c>
      <c r="S81" s="338">
        <v>10000</v>
      </c>
      <c r="T81" s="338"/>
      <c r="U81" s="338"/>
      <c r="V81" s="338"/>
      <c r="W81" s="320" t="s">
        <v>842</v>
      </c>
      <c r="X81" s="376"/>
      <c r="Y81" s="340" t="s">
        <v>873</v>
      </c>
      <c r="Z81" s="380"/>
    </row>
    <row r="82" spans="1:26" ht="119.25" customHeight="1">
      <c r="A82" s="317">
        <v>10</v>
      </c>
      <c r="B82" s="331" t="s">
        <v>464</v>
      </c>
      <c r="C82" s="349" t="s">
        <v>848</v>
      </c>
      <c r="D82" s="376" t="s">
        <v>874</v>
      </c>
      <c r="E82" s="376" t="s">
        <v>850</v>
      </c>
      <c r="F82" s="376" t="s">
        <v>841</v>
      </c>
      <c r="G82" s="338">
        <v>0</v>
      </c>
      <c r="H82" s="338">
        <v>25000</v>
      </c>
      <c r="I82" s="350">
        <v>0</v>
      </c>
      <c r="J82" s="350">
        <v>0</v>
      </c>
      <c r="K82" s="350">
        <v>0</v>
      </c>
      <c r="L82" s="350">
        <v>0</v>
      </c>
      <c r="M82" s="338">
        <v>0</v>
      </c>
      <c r="N82" s="350">
        <v>0</v>
      </c>
      <c r="O82" s="350">
        <v>0</v>
      </c>
      <c r="P82" s="338">
        <v>0</v>
      </c>
      <c r="Q82" s="350">
        <v>4</v>
      </c>
      <c r="R82" s="350">
        <v>10</v>
      </c>
      <c r="S82" s="338">
        <v>25000</v>
      </c>
      <c r="T82" s="338"/>
      <c r="U82" s="338"/>
      <c r="V82" s="338"/>
      <c r="W82" s="320" t="s">
        <v>842</v>
      </c>
      <c r="X82" s="376"/>
      <c r="Y82" s="340" t="s">
        <v>875</v>
      </c>
      <c r="Z82" s="380"/>
    </row>
    <row r="83" spans="1:26" ht="135" customHeight="1">
      <c r="A83" s="317">
        <v>11</v>
      </c>
      <c r="B83" s="331" t="s">
        <v>868</v>
      </c>
      <c r="C83" s="331" t="s">
        <v>637</v>
      </c>
      <c r="D83" s="376" t="s">
        <v>983</v>
      </c>
      <c r="E83" s="376" t="s">
        <v>870</v>
      </c>
      <c r="F83" s="376" t="s">
        <v>866</v>
      </c>
      <c r="G83" s="338">
        <v>0</v>
      </c>
      <c r="H83" s="338">
        <v>50000</v>
      </c>
      <c r="I83" s="350">
        <v>0</v>
      </c>
      <c r="J83" s="350">
        <v>0</v>
      </c>
      <c r="K83" s="350">
        <v>0</v>
      </c>
      <c r="L83" s="350">
        <v>0</v>
      </c>
      <c r="M83" s="338">
        <v>0</v>
      </c>
      <c r="N83" s="350">
        <v>0</v>
      </c>
      <c r="O83" s="350">
        <v>0</v>
      </c>
      <c r="P83" s="338">
        <v>0</v>
      </c>
      <c r="Q83" s="350">
        <v>4</v>
      </c>
      <c r="R83" s="350">
        <v>12</v>
      </c>
      <c r="S83" s="338">
        <v>50000</v>
      </c>
      <c r="T83" s="338"/>
      <c r="U83" s="338"/>
      <c r="V83" s="338"/>
      <c r="W83" s="320" t="s">
        <v>842</v>
      </c>
      <c r="X83" s="376"/>
      <c r="Y83" s="346" t="s">
        <v>877</v>
      </c>
      <c r="Z83" s="381"/>
    </row>
    <row r="84" spans="1:26" ht="118.5" customHeight="1">
      <c r="A84" s="317">
        <v>12</v>
      </c>
      <c r="B84" s="331" t="s">
        <v>464</v>
      </c>
      <c r="C84" s="349" t="s">
        <v>848</v>
      </c>
      <c r="D84" s="376" t="s">
        <v>878</v>
      </c>
      <c r="E84" s="376" t="s">
        <v>850</v>
      </c>
      <c r="F84" s="376" t="s">
        <v>841</v>
      </c>
      <c r="G84" s="338">
        <v>0</v>
      </c>
      <c r="H84" s="338">
        <v>16310</v>
      </c>
      <c r="I84" s="350">
        <v>0</v>
      </c>
      <c r="J84" s="350">
        <v>0</v>
      </c>
      <c r="K84" s="350">
        <v>0</v>
      </c>
      <c r="L84" s="350">
        <v>0</v>
      </c>
      <c r="M84" s="338">
        <v>0</v>
      </c>
      <c r="N84" s="350">
        <v>0</v>
      </c>
      <c r="O84" s="350">
        <v>0</v>
      </c>
      <c r="P84" s="338">
        <v>0</v>
      </c>
      <c r="Q84" s="350">
        <v>2</v>
      </c>
      <c r="R84" s="350">
        <v>4</v>
      </c>
      <c r="S84" s="338">
        <v>16310</v>
      </c>
      <c r="T84" s="338"/>
      <c r="U84" s="338"/>
      <c r="V84" s="338"/>
      <c r="W84" s="320" t="s">
        <v>842</v>
      </c>
      <c r="X84" s="376"/>
      <c r="Y84" s="340" t="s">
        <v>879</v>
      </c>
      <c r="Z84" s="380"/>
    </row>
    <row r="85" spans="1:26" ht="104.25" customHeight="1">
      <c r="A85" s="317">
        <v>13</v>
      </c>
      <c r="B85" s="331" t="s">
        <v>464</v>
      </c>
      <c r="C85" s="349" t="s">
        <v>848</v>
      </c>
      <c r="D85" s="376" t="s">
        <v>880</v>
      </c>
      <c r="E85" s="376" t="s">
        <v>850</v>
      </c>
      <c r="F85" s="376" t="s">
        <v>841</v>
      </c>
      <c r="G85" s="338">
        <v>0</v>
      </c>
      <c r="H85" s="338">
        <v>15000</v>
      </c>
      <c r="I85" s="350">
        <v>0</v>
      </c>
      <c r="J85" s="350">
        <v>0</v>
      </c>
      <c r="K85" s="350">
        <v>0</v>
      </c>
      <c r="L85" s="350">
        <v>0</v>
      </c>
      <c r="M85" s="338">
        <v>0</v>
      </c>
      <c r="N85" s="350">
        <v>0</v>
      </c>
      <c r="O85" s="350">
        <v>0</v>
      </c>
      <c r="P85" s="338">
        <v>0</v>
      </c>
      <c r="Q85" s="350">
        <v>4</v>
      </c>
      <c r="R85" s="350">
        <v>6</v>
      </c>
      <c r="S85" s="338">
        <v>15000</v>
      </c>
      <c r="T85" s="338"/>
      <c r="U85" s="338"/>
      <c r="V85" s="338"/>
      <c r="W85" s="320" t="s">
        <v>842</v>
      </c>
      <c r="X85" s="376"/>
      <c r="Y85" s="340" t="s">
        <v>881</v>
      </c>
      <c r="Z85" s="380"/>
    </row>
    <row r="86" spans="1:26" ht="147.75" customHeight="1">
      <c r="A86" s="317">
        <v>14</v>
      </c>
      <c r="B86" s="331" t="s">
        <v>868</v>
      </c>
      <c r="C86" s="331" t="s">
        <v>637</v>
      </c>
      <c r="D86" s="6" t="s">
        <v>882</v>
      </c>
      <c r="E86" s="376" t="s">
        <v>883</v>
      </c>
      <c r="F86" s="376" t="s">
        <v>841</v>
      </c>
      <c r="G86" s="338">
        <v>0</v>
      </c>
      <c r="H86" s="338">
        <v>50000</v>
      </c>
      <c r="I86" s="350">
        <v>0</v>
      </c>
      <c r="J86" s="350">
        <v>0</v>
      </c>
      <c r="K86" s="350">
        <v>0</v>
      </c>
      <c r="L86" s="350">
        <v>0</v>
      </c>
      <c r="M86" s="338">
        <v>0</v>
      </c>
      <c r="N86" s="350">
        <v>4</v>
      </c>
      <c r="O86" s="350">
        <v>9</v>
      </c>
      <c r="P86" s="338">
        <v>25000</v>
      </c>
      <c r="Q86" s="350">
        <v>4</v>
      </c>
      <c r="R86" s="350">
        <v>9</v>
      </c>
      <c r="S86" s="338">
        <v>25000</v>
      </c>
      <c r="T86" s="338"/>
      <c r="U86" s="338"/>
      <c r="V86" s="338"/>
      <c r="W86" s="320" t="s">
        <v>842</v>
      </c>
      <c r="X86" s="376"/>
      <c r="Y86" s="343" t="s">
        <v>884</v>
      </c>
      <c r="Z86" s="382"/>
    </row>
    <row r="87" spans="1:26" ht="36.75" customHeight="1">
      <c r="A87" s="317">
        <v>15</v>
      </c>
      <c r="B87" s="331"/>
      <c r="C87" s="331"/>
      <c r="D87" s="6"/>
      <c r="E87" s="376" t="s">
        <v>984</v>
      </c>
      <c r="F87" s="383"/>
      <c r="G87" s="317"/>
      <c r="H87" s="371">
        <v>550900</v>
      </c>
      <c r="I87" s="317"/>
      <c r="J87" s="317"/>
      <c r="K87" s="317"/>
      <c r="L87" s="317"/>
      <c r="M87" s="384">
        <v>124600</v>
      </c>
      <c r="N87" s="383"/>
      <c r="O87" s="383"/>
      <c r="P87" s="384">
        <v>170500</v>
      </c>
      <c r="Q87" s="383"/>
      <c r="R87" s="383"/>
      <c r="S87" s="384">
        <v>255800</v>
      </c>
      <c r="T87" s="384"/>
      <c r="U87" s="384"/>
      <c r="V87" s="384"/>
      <c r="W87" s="320"/>
      <c r="X87" s="376"/>
      <c r="Y87" s="343"/>
      <c r="Z87" s="380"/>
    </row>
    <row r="88" spans="1:26" ht="27" customHeight="1">
      <c r="A88" s="317">
        <v>16</v>
      </c>
      <c r="B88" s="318"/>
      <c r="C88" s="375"/>
      <c r="D88" s="385"/>
      <c r="E88" s="376" t="s">
        <v>985</v>
      </c>
      <c r="F88" s="383"/>
      <c r="G88" s="317"/>
      <c r="H88" s="371">
        <v>1017112</v>
      </c>
      <c r="I88" s="317"/>
      <c r="J88" s="317"/>
      <c r="K88" s="317"/>
      <c r="L88" s="317"/>
      <c r="M88" s="384">
        <v>235533</v>
      </c>
      <c r="N88" s="383"/>
      <c r="O88" s="383"/>
      <c r="P88" s="386">
        <v>312632</v>
      </c>
      <c r="Q88" s="383"/>
      <c r="R88" s="383"/>
      <c r="S88" s="386">
        <v>468947</v>
      </c>
      <c r="T88" s="386"/>
      <c r="U88" s="386"/>
      <c r="V88" s="386"/>
      <c r="W88" s="376"/>
      <c r="X88" s="317"/>
      <c r="Y88" s="387"/>
      <c r="Z88" s="388"/>
    </row>
    <row r="89" spans="1:26" ht="30.75" customHeight="1">
      <c r="A89" s="317"/>
      <c r="B89" s="389"/>
      <c r="C89" s="389"/>
      <c r="D89" s="376"/>
      <c r="E89" s="376"/>
      <c r="F89" s="383" t="s">
        <v>98</v>
      </c>
      <c r="G89" s="317"/>
      <c r="H89" s="371">
        <f>SUM(H74:H88)</f>
        <v>2936203</v>
      </c>
      <c r="I89" s="350">
        <f>SUM(I74:I88)</f>
        <v>0</v>
      </c>
      <c r="J89" s="350">
        <f>SUM(J74:J88)</f>
        <v>0</v>
      </c>
      <c r="K89" s="350">
        <v>0</v>
      </c>
      <c r="L89" s="350">
        <v>0</v>
      </c>
      <c r="M89" s="371">
        <f>SUM(M74:M88)</f>
        <v>1042545</v>
      </c>
      <c r="N89" s="350">
        <v>0</v>
      </c>
      <c r="O89" s="350">
        <v>0</v>
      </c>
      <c r="P89" s="371">
        <f>SUM(P74:P88)</f>
        <v>730466</v>
      </c>
      <c r="Q89" s="350">
        <v>0</v>
      </c>
      <c r="R89" s="350">
        <v>0</v>
      </c>
      <c r="S89" s="371">
        <f>SUM(S74:S88)</f>
        <v>1163192</v>
      </c>
      <c r="T89" s="371"/>
      <c r="U89" s="371"/>
      <c r="V89" s="371"/>
      <c r="W89" s="376"/>
      <c r="X89" s="377"/>
      <c r="Y89" s="6"/>
      <c r="Z89" s="380"/>
    </row>
    <row r="90" spans="1:26" ht="33.75" customHeight="1">
      <c r="A90" s="1504"/>
      <c r="B90" s="1504"/>
      <c r="C90" s="1504"/>
      <c r="D90" s="1504"/>
      <c r="E90" s="1504"/>
      <c r="F90" s="1504"/>
      <c r="G90" s="1504"/>
      <c r="H90" s="1504"/>
      <c r="I90" s="1504"/>
      <c r="J90" s="1504"/>
      <c r="K90" s="1504"/>
      <c r="L90" s="1504"/>
      <c r="M90" s="1504"/>
      <c r="N90" s="1504"/>
      <c r="O90" s="1504"/>
      <c r="P90" s="1504"/>
      <c r="Q90" s="1504"/>
      <c r="R90" s="1504"/>
      <c r="S90" s="1504"/>
      <c r="T90" s="1504"/>
      <c r="U90" s="1504"/>
      <c r="V90" s="1504"/>
      <c r="W90" s="1504"/>
      <c r="X90" s="1504"/>
      <c r="Y90" s="1504"/>
      <c r="Z90" s="380"/>
    </row>
    <row r="91" spans="1:26" ht="33" customHeight="1">
      <c r="A91" s="1507" t="s">
        <v>986</v>
      </c>
      <c r="B91" s="1507"/>
      <c r="C91" s="1507"/>
      <c r="D91" s="1507"/>
      <c r="E91" s="1507"/>
      <c r="F91" s="1507"/>
      <c r="G91" s="1507"/>
      <c r="H91" s="1507"/>
      <c r="I91" s="1507"/>
      <c r="J91" s="1507"/>
      <c r="K91" s="1507"/>
      <c r="L91" s="1507"/>
      <c r="M91" s="1507"/>
      <c r="N91" s="1507"/>
      <c r="O91" s="1507"/>
      <c r="P91" s="1507"/>
      <c r="Q91" s="1507"/>
      <c r="R91" s="1507"/>
      <c r="S91" s="1507"/>
      <c r="T91" s="1507"/>
      <c r="U91" s="1507"/>
      <c r="V91" s="1507"/>
      <c r="W91" s="1507"/>
      <c r="X91" s="1507"/>
      <c r="Y91" s="1507"/>
      <c r="Z91" s="390"/>
    </row>
    <row r="92" spans="1:26" ht="133.5" customHeight="1">
      <c r="A92" s="391">
        <v>1</v>
      </c>
      <c r="B92" s="318" t="s">
        <v>464</v>
      </c>
      <c r="C92" s="375" t="s">
        <v>838</v>
      </c>
      <c r="D92" s="320" t="s">
        <v>844</v>
      </c>
      <c r="E92" s="320" t="s">
        <v>845</v>
      </c>
      <c r="F92" s="320" t="s">
        <v>846</v>
      </c>
      <c r="G92" s="326">
        <v>2009250</v>
      </c>
      <c r="H92" s="326">
        <v>105750</v>
      </c>
      <c r="I92" s="373">
        <v>0</v>
      </c>
      <c r="J92" s="373">
        <v>0</v>
      </c>
      <c r="K92" s="373">
        <v>4</v>
      </c>
      <c r="L92" s="373">
        <v>7</v>
      </c>
      <c r="M92" s="326">
        <v>2115000</v>
      </c>
      <c r="N92" s="373">
        <v>0</v>
      </c>
      <c r="O92" s="373">
        <v>0</v>
      </c>
      <c r="P92" s="326">
        <v>0</v>
      </c>
      <c r="Q92" s="373">
        <v>0</v>
      </c>
      <c r="R92" s="373">
        <v>0</v>
      </c>
      <c r="S92" s="326">
        <v>0</v>
      </c>
      <c r="T92" s="326"/>
      <c r="U92" s="326"/>
      <c r="V92" s="326"/>
      <c r="W92" s="320" t="s">
        <v>842</v>
      </c>
      <c r="X92" s="374"/>
      <c r="Y92" s="328" t="s">
        <v>847</v>
      </c>
      <c r="Z92" s="388"/>
    </row>
    <row r="93" spans="1:26" ht="144" customHeight="1">
      <c r="A93" s="391">
        <v>2</v>
      </c>
      <c r="B93" s="318" t="s">
        <v>464</v>
      </c>
      <c r="C93" s="372" t="s">
        <v>838</v>
      </c>
      <c r="D93" s="320" t="s">
        <v>839</v>
      </c>
      <c r="E93" s="320" t="s">
        <v>840</v>
      </c>
      <c r="F93" s="320" t="s">
        <v>841</v>
      </c>
      <c r="G93" s="326">
        <v>617500</v>
      </c>
      <c r="H93" s="326">
        <v>32500</v>
      </c>
      <c r="I93" s="373">
        <v>0</v>
      </c>
      <c r="J93" s="373">
        <v>0</v>
      </c>
      <c r="K93" s="373">
        <v>4</v>
      </c>
      <c r="L93" s="373">
        <v>9</v>
      </c>
      <c r="M93" s="326">
        <v>650000</v>
      </c>
      <c r="N93" s="373">
        <v>0</v>
      </c>
      <c r="O93" s="373">
        <v>0</v>
      </c>
      <c r="P93" s="326">
        <v>0</v>
      </c>
      <c r="Q93" s="373">
        <v>0</v>
      </c>
      <c r="R93" s="373">
        <v>0</v>
      </c>
      <c r="S93" s="326">
        <v>0</v>
      </c>
      <c r="T93" s="326"/>
      <c r="U93" s="326"/>
      <c r="V93" s="326"/>
      <c r="W93" s="320" t="s">
        <v>842</v>
      </c>
      <c r="X93" s="374"/>
      <c r="Y93" s="328" t="s">
        <v>843</v>
      </c>
      <c r="Z93" s="392"/>
    </row>
    <row r="94" spans="1:26" ht="91.5" customHeight="1">
      <c r="A94" s="391">
        <v>3</v>
      </c>
      <c r="B94" s="318" t="s">
        <v>464</v>
      </c>
      <c r="C94" s="372" t="s">
        <v>838</v>
      </c>
      <c r="D94" s="376" t="s">
        <v>987</v>
      </c>
      <c r="E94" s="320" t="s">
        <v>988</v>
      </c>
      <c r="F94" s="376" t="s">
        <v>989</v>
      </c>
      <c r="G94" s="338">
        <v>712500</v>
      </c>
      <c r="H94" s="338">
        <v>37500</v>
      </c>
      <c r="I94" s="350">
        <v>0</v>
      </c>
      <c r="J94" s="350">
        <v>0</v>
      </c>
      <c r="K94" s="350">
        <v>4</v>
      </c>
      <c r="L94" s="350">
        <v>7</v>
      </c>
      <c r="M94" s="338">
        <v>750000</v>
      </c>
      <c r="N94" s="350">
        <v>0</v>
      </c>
      <c r="O94" s="350">
        <v>0</v>
      </c>
      <c r="P94" s="338">
        <v>0</v>
      </c>
      <c r="Q94" s="350">
        <v>0</v>
      </c>
      <c r="R94" s="350">
        <v>0</v>
      </c>
      <c r="S94" s="350">
        <v>0</v>
      </c>
      <c r="T94" s="350"/>
      <c r="U94" s="350"/>
      <c r="V94" s="350"/>
      <c r="W94" s="320" t="s">
        <v>842</v>
      </c>
      <c r="X94" s="376"/>
      <c r="Y94" s="340" t="s">
        <v>990</v>
      </c>
      <c r="Z94" s="393"/>
    </row>
    <row r="95" spans="1:26" ht="216.75">
      <c r="A95" s="391">
        <v>4</v>
      </c>
      <c r="B95" s="331" t="s">
        <v>464</v>
      </c>
      <c r="C95" s="349" t="s">
        <v>848</v>
      </c>
      <c r="D95" s="376" t="s">
        <v>991</v>
      </c>
      <c r="E95" s="376" t="s">
        <v>850</v>
      </c>
      <c r="F95" s="376" t="s">
        <v>841</v>
      </c>
      <c r="G95" s="338">
        <v>217218</v>
      </c>
      <c r="H95" s="338">
        <v>11432</v>
      </c>
      <c r="I95" s="350">
        <v>0</v>
      </c>
      <c r="J95" s="350">
        <v>0</v>
      </c>
      <c r="K95" s="350">
        <v>4</v>
      </c>
      <c r="L95" s="350">
        <v>8</v>
      </c>
      <c r="M95" s="338">
        <v>228650</v>
      </c>
      <c r="N95" s="350">
        <v>0</v>
      </c>
      <c r="O95" s="350">
        <v>0</v>
      </c>
      <c r="P95" s="338">
        <v>0</v>
      </c>
      <c r="Q95" s="350">
        <v>0</v>
      </c>
      <c r="R95" s="350">
        <v>0</v>
      </c>
      <c r="S95" s="338">
        <v>0</v>
      </c>
      <c r="T95" s="338"/>
      <c r="U95" s="338"/>
      <c r="V95" s="338"/>
      <c r="W95" s="320" t="s">
        <v>842</v>
      </c>
      <c r="X95" s="376"/>
      <c r="Y95" s="340" t="s">
        <v>861</v>
      </c>
    </row>
    <row r="96" spans="1:26" ht="216.75">
      <c r="A96" s="391">
        <v>5</v>
      </c>
      <c r="B96" s="331" t="s">
        <v>464</v>
      </c>
      <c r="C96" s="349" t="s">
        <v>848</v>
      </c>
      <c r="D96" s="376" t="s">
        <v>992</v>
      </c>
      <c r="E96" s="376" t="s">
        <v>850</v>
      </c>
      <c r="F96" s="376" t="s">
        <v>841</v>
      </c>
      <c r="G96" s="338">
        <v>380000</v>
      </c>
      <c r="H96" s="338">
        <v>20000</v>
      </c>
      <c r="I96" s="350">
        <v>0</v>
      </c>
      <c r="J96" s="350">
        <v>0</v>
      </c>
      <c r="K96" s="350">
        <v>4</v>
      </c>
      <c r="L96" s="350">
        <v>7</v>
      </c>
      <c r="M96" s="338">
        <v>400000</v>
      </c>
      <c r="N96" s="350">
        <v>0</v>
      </c>
      <c r="O96" s="350">
        <v>0</v>
      </c>
      <c r="P96" s="338">
        <v>0</v>
      </c>
      <c r="Q96" s="350">
        <v>0</v>
      </c>
      <c r="R96" s="350">
        <v>0</v>
      </c>
      <c r="S96" s="338">
        <v>0</v>
      </c>
      <c r="T96" s="338"/>
      <c r="U96" s="338"/>
      <c r="V96" s="338"/>
      <c r="W96" s="320" t="s">
        <v>842</v>
      </c>
      <c r="X96" s="377"/>
      <c r="Y96" s="340" t="s">
        <v>851</v>
      </c>
    </row>
    <row r="97" spans="1:25" ht="229.5">
      <c r="A97" s="391">
        <v>6</v>
      </c>
      <c r="B97" s="331" t="s">
        <v>852</v>
      </c>
      <c r="C97" s="331" t="s">
        <v>853</v>
      </c>
      <c r="D97" s="376" t="s">
        <v>993</v>
      </c>
      <c r="E97" s="376" t="s">
        <v>855</v>
      </c>
      <c r="F97" s="376" t="s">
        <v>841</v>
      </c>
      <c r="G97" s="338">
        <v>475000</v>
      </c>
      <c r="H97" s="338">
        <v>25000</v>
      </c>
      <c r="I97" s="350">
        <v>0</v>
      </c>
      <c r="J97" s="350">
        <v>0</v>
      </c>
      <c r="K97" s="350">
        <v>4</v>
      </c>
      <c r="L97" s="350">
        <v>9</v>
      </c>
      <c r="M97" s="338">
        <v>500000</v>
      </c>
      <c r="N97" s="350">
        <v>0</v>
      </c>
      <c r="O97" s="350">
        <v>0</v>
      </c>
      <c r="P97" s="338">
        <v>0</v>
      </c>
      <c r="Q97" s="350">
        <v>0</v>
      </c>
      <c r="R97" s="350">
        <v>0</v>
      </c>
      <c r="S97" s="338">
        <v>0</v>
      </c>
      <c r="T97" s="338"/>
      <c r="U97" s="338"/>
      <c r="V97" s="338"/>
      <c r="W97" s="320" t="s">
        <v>842</v>
      </c>
      <c r="X97" s="377"/>
      <c r="Y97" s="340" t="s">
        <v>856</v>
      </c>
    </row>
    <row r="98" spans="1:25" ht="122.25" customHeight="1">
      <c r="A98" s="391">
        <v>7</v>
      </c>
      <c r="B98" s="331" t="s">
        <v>868</v>
      </c>
      <c r="C98" s="349" t="s">
        <v>977</v>
      </c>
      <c r="D98" s="6" t="s">
        <v>994</v>
      </c>
      <c r="E98" s="376" t="s">
        <v>979</v>
      </c>
      <c r="F98" s="376" t="s">
        <v>995</v>
      </c>
      <c r="G98" s="338">
        <v>305282</v>
      </c>
      <c r="H98" s="338">
        <v>16068</v>
      </c>
      <c r="I98" s="350">
        <v>0</v>
      </c>
      <c r="J98" s="350">
        <v>0</v>
      </c>
      <c r="K98" s="350">
        <v>2</v>
      </c>
      <c r="L98" s="350">
        <v>12</v>
      </c>
      <c r="M98" s="338">
        <v>321350</v>
      </c>
      <c r="N98" s="350">
        <v>0</v>
      </c>
      <c r="O98" s="350">
        <v>0</v>
      </c>
      <c r="P98" s="338">
        <v>0</v>
      </c>
      <c r="Q98" s="350">
        <v>0</v>
      </c>
      <c r="R98" s="350">
        <v>0</v>
      </c>
      <c r="S98" s="338">
        <v>0</v>
      </c>
      <c r="T98" s="338"/>
      <c r="U98" s="338"/>
      <c r="V98" s="338"/>
      <c r="W98" s="320" t="s">
        <v>842</v>
      </c>
      <c r="X98" s="376"/>
      <c r="Y98" s="343" t="s">
        <v>859</v>
      </c>
    </row>
    <row r="99" spans="1:25" ht="293.25">
      <c r="A99" s="391">
        <v>8</v>
      </c>
      <c r="B99" s="331" t="s">
        <v>996</v>
      </c>
      <c r="C99" s="349" t="s">
        <v>997</v>
      </c>
      <c r="D99" s="376" t="s">
        <v>998</v>
      </c>
      <c r="E99" s="376" t="s">
        <v>999</v>
      </c>
      <c r="F99" s="376" t="s">
        <v>1000</v>
      </c>
      <c r="G99" s="338">
        <v>142500</v>
      </c>
      <c r="H99" s="338">
        <v>7500</v>
      </c>
      <c r="I99" s="350">
        <v>0</v>
      </c>
      <c r="J99" s="350">
        <v>0</v>
      </c>
      <c r="K99" s="350">
        <v>2</v>
      </c>
      <c r="L99" s="350">
        <v>5</v>
      </c>
      <c r="M99" s="338">
        <v>150000</v>
      </c>
      <c r="N99" s="350">
        <v>0</v>
      </c>
      <c r="O99" s="350">
        <v>0</v>
      </c>
      <c r="P99" s="338">
        <v>0</v>
      </c>
      <c r="Q99" s="350">
        <v>0</v>
      </c>
      <c r="R99" s="350">
        <v>0</v>
      </c>
      <c r="S99" s="338">
        <v>0</v>
      </c>
      <c r="T99" s="338"/>
      <c r="U99" s="338"/>
      <c r="V99" s="338"/>
      <c r="W99" s="320" t="s">
        <v>842</v>
      </c>
      <c r="X99" s="376"/>
      <c r="Y99" s="340" t="s">
        <v>1001</v>
      </c>
    </row>
    <row r="100" spans="1:25" ht="161.25" customHeight="1">
      <c r="A100" s="391">
        <v>9</v>
      </c>
      <c r="B100" s="331" t="s">
        <v>868</v>
      </c>
      <c r="C100" s="349" t="s">
        <v>977</v>
      </c>
      <c r="D100" s="394" t="s">
        <v>1002</v>
      </c>
      <c r="E100" s="376" t="s">
        <v>979</v>
      </c>
      <c r="F100" s="376" t="s">
        <v>841</v>
      </c>
      <c r="G100" s="338">
        <v>380000</v>
      </c>
      <c r="H100" s="338">
        <v>20000</v>
      </c>
      <c r="I100" s="350">
        <v>0</v>
      </c>
      <c r="J100" s="350">
        <v>0</v>
      </c>
      <c r="K100" s="350">
        <v>0</v>
      </c>
      <c r="L100" s="350">
        <v>0</v>
      </c>
      <c r="M100" s="338">
        <v>0</v>
      </c>
      <c r="N100" s="350">
        <v>0</v>
      </c>
      <c r="O100" s="350">
        <v>0</v>
      </c>
      <c r="P100" s="338">
        <v>0</v>
      </c>
      <c r="Q100" s="350">
        <v>0</v>
      </c>
      <c r="R100" s="350">
        <v>0</v>
      </c>
      <c r="S100" s="338">
        <v>0</v>
      </c>
      <c r="T100" s="338">
        <v>3</v>
      </c>
      <c r="U100" s="338">
        <v>10</v>
      </c>
      <c r="V100" s="338">
        <v>400000</v>
      </c>
      <c r="W100" s="320" t="s">
        <v>842</v>
      </c>
      <c r="X100" s="376"/>
      <c r="Y100" s="343" t="s">
        <v>859</v>
      </c>
    </row>
    <row r="101" spans="1:25" ht="169.5" customHeight="1">
      <c r="A101" s="391">
        <v>10</v>
      </c>
      <c r="B101" s="331" t="s">
        <v>868</v>
      </c>
      <c r="C101" s="349" t="s">
        <v>977</v>
      </c>
      <c r="D101" s="394" t="s">
        <v>1003</v>
      </c>
      <c r="E101" s="376" t="s">
        <v>979</v>
      </c>
      <c r="F101" s="376" t="s">
        <v>841</v>
      </c>
      <c r="G101" s="338">
        <v>190000</v>
      </c>
      <c r="H101" s="338">
        <v>10000</v>
      </c>
      <c r="I101" s="350">
        <v>0</v>
      </c>
      <c r="J101" s="350">
        <v>0</v>
      </c>
      <c r="K101" s="350">
        <v>0</v>
      </c>
      <c r="L101" s="350">
        <v>0</v>
      </c>
      <c r="M101" s="338">
        <v>0</v>
      </c>
      <c r="N101" s="350">
        <v>0</v>
      </c>
      <c r="O101" s="350">
        <v>0</v>
      </c>
      <c r="P101" s="338">
        <v>0</v>
      </c>
      <c r="Q101" s="350">
        <v>0</v>
      </c>
      <c r="R101" s="350">
        <v>0</v>
      </c>
      <c r="S101" s="338">
        <v>0</v>
      </c>
      <c r="T101" s="338">
        <v>3</v>
      </c>
      <c r="U101" s="338">
        <v>5</v>
      </c>
      <c r="V101" s="338">
        <v>200000</v>
      </c>
      <c r="W101" s="320" t="s">
        <v>842</v>
      </c>
      <c r="X101" s="376"/>
      <c r="Y101" s="343" t="s">
        <v>859</v>
      </c>
    </row>
    <row r="102" spans="1:25">
      <c r="A102" s="391"/>
      <c r="B102" s="331"/>
      <c r="C102" s="349"/>
      <c r="D102" s="395" t="s">
        <v>975</v>
      </c>
      <c r="E102" s="376"/>
      <c r="F102" s="376"/>
      <c r="G102" s="371">
        <v>4859250</v>
      </c>
      <c r="H102" s="371">
        <v>255750</v>
      </c>
      <c r="I102" s="395"/>
      <c r="J102" s="395"/>
      <c r="K102" s="395"/>
      <c r="L102" s="395"/>
      <c r="M102" s="371">
        <f>SUM(M92:M101)</f>
        <v>5115000</v>
      </c>
      <c r="N102" s="350"/>
      <c r="O102" s="350"/>
      <c r="P102" s="338"/>
      <c r="Q102" s="350"/>
      <c r="R102" s="350"/>
      <c r="S102" s="338"/>
      <c r="T102" s="338"/>
      <c r="U102" s="338"/>
      <c r="V102" s="338"/>
      <c r="W102" s="376"/>
      <c r="X102" s="377"/>
      <c r="Y102" s="340"/>
    </row>
    <row r="103" spans="1:25" s="179" customFormat="1" ht="18.75">
      <c r="A103" s="396"/>
      <c r="B103" s="1448" t="s">
        <v>1004</v>
      </c>
      <c r="C103" s="1449"/>
      <c r="D103" s="1450"/>
      <c r="E103" s="1449"/>
      <c r="F103" s="1449"/>
      <c r="G103" s="1449"/>
      <c r="H103" s="1449"/>
      <c r="I103" s="1449"/>
      <c r="J103" s="1449"/>
      <c r="K103" s="1449"/>
      <c r="L103" s="1449"/>
      <c r="M103" s="1449"/>
      <c r="N103" s="1449"/>
      <c r="O103" s="1449"/>
      <c r="P103" s="1449"/>
      <c r="Q103" s="1449"/>
      <c r="R103" s="1449"/>
      <c r="S103" s="1449"/>
      <c r="T103" s="1449"/>
      <c r="U103" s="1449"/>
      <c r="V103" s="1449"/>
      <c r="W103" s="1449"/>
      <c r="X103" s="1449"/>
      <c r="Y103" s="1449"/>
    </row>
    <row r="104" spans="1:25" s="103" customFormat="1" ht="90">
      <c r="A104" s="91">
        <v>1</v>
      </c>
      <c r="B104" s="128" t="s">
        <v>464</v>
      </c>
      <c r="C104" s="353" t="s">
        <v>1005</v>
      </c>
      <c r="D104" s="181" t="s">
        <v>1006</v>
      </c>
      <c r="E104" s="182" t="s">
        <v>1007</v>
      </c>
      <c r="F104" s="132" t="s">
        <v>1008</v>
      </c>
      <c r="G104" s="133">
        <v>142500</v>
      </c>
      <c r="H104" s="133">
        <v>7500</v>
      </c>
      <c r="I104" s="134">
        <v>0</v>
      </c>
      <c r="J104" s="134">
        <v>0</v>
      </c>
      <c r="K104" s="121"/>
      <c r="L104" s="121"/>
      <c r="M104" s="135"/>
      <c r="N104" s="183" t="s">
        <v>470</v>
      </c>
      <c r="O104" s="183" t="s">
        <v>556</v>
      </c>
      <c r="P104" s="184">
        <v>150000</v>
      </c>
      <c r="Q104" s="183"/>
      <c r="R104" s="183"/>
      <c r="S104" s="134"/>
      <c r="T104" s="134"/>
      <c r="U104" s="134"/>
      <c r="V104" s="134"/>
      <c r="W104" s="124" t="s">
        <v>842</v>
      </c>
      <c r="X104" s="134"/>
      <c r="Y104" s="134"/>
    </row>
    <row r="105" spans="1:25" s="103" customFormat="1" ht="150">
      <c r="A105" s="91">
        <v>2</v>
      </c>
      <c r="B105" s="128" t="s">
        <v>464</v>
      </c>
      <c r="C105" s="353" t="s">
        <v>1005</v>
      </c>
      <c r="D105" s="181" t="s">
        <v>1009</v>
      </c>
      <c r="E105" s="182" t="s">
        <v>1007</v>
      </c>
      <c r="F105" s="132" t="s">
        <v>1010</v>
      </c>
      <c r="G105" s="133">
        <v>80750</v>
      </c>
      <c r="H105" s="133">
        <v>4250</v>
      </c>
      <c r="I105" s="134">
        <v>0</v>
      </c>
      <c r="J105" s="134">
        <v>0</v>
      </c>
      <c r="K105" s="121"/>
      <c r="L105" s="121"/>
      <c r="M105" s="135"/>
      <c r="N105" s="183" t="s">
        <v>470</v>
      </c>
      <c r="O105" s="183" t="s">
        <v>556</v>
      </c>
      <c r="P105" s="184">
        <v>85000</v>
      </c>
      <c r="Q105" s="154"/>
      <c r="R105" s="154"/>
      <c r="S105" s="135"/>
      <c r="T105" s="135"/>
      <c r="U105" s="135"/>
      <c r="V105" s="135"/>
      <c r="W105" s="124" t="s">
        <v>842</v>
      </c>
      <c r="X105" s="125"/>
      <c r="Y105" s="125"/>
    </row>
    <row r="106" spans="1:25" s="103" customFormat="1" ht="90">
      <c r="A106" s="91">
        <v>3</v>
      </c>
      <c r="B106" s="128" t="s">
        <v>464</v>
      </c>
      <c r="C106" s="353" t="s">
        <v>1005</v>
      </c>
      <c r="D106" s="181" t="s">
        <v>1011</v>
      </c>
      <c r="E106" s="182" t="s">
        <v>1007</v>
      </c>
      <c r="F106" s="132" t="s">
        <v>1010</v>
      </c>
      <c r="G106" s="133">
        <v>64600</v>
      </c>
      <c r="H106" s="133">
        <v>3400</v>
      </c>
      <c r="I106" s="134">
        <v>0</v>
      </c>
      <c r="J106" s="134">
        <v>0</v>
      </c>
      <c r="K106" s="121"/>
      <c r="L106" s="121"/>
      <c r="M106" s="135"/>
      <c r="N106" s="183" t="s">
        <v>470</v>
      </c>
      <c r="O106" s="183" t="s">
        <v>556</v>
      </c>
      <c r="P106" s="184">
        <v>68000</v>
      </c>
      <c r="Q106" s="154"/>
      <c r="R106" s="154"/>
      <c r="S106" s="135"/>
      <c r="T106" s="135"/>
      <c r="U106" s="135"/>
      <c r="V106" s="135"/>
      <c r="W106" s="124" t="s">
        <v>842</v>
      </c>
      <c r="X106" s="159"/>
      <c r="Y106" s="159"/>
    </row>
    <row r="107" spans="1:25" s="103" customFormat="1" ht="105">
      <c r="A107" s="91">
        <v>4</v>
      </c>
      <c r="B107" s="128" t="s">
        <v>464</v>
      </c>
      <c r="C107" s="353" t="s">
        <v>1005</v>
      </c>
      <c r="D107" s="186" t="s">
        <v>1012</v>
      </c>
      <c r="E107" s="182" t="s">
        <v>1007</v>
      </c>
      <c r="F107" s="132" t="s">
        <v>1010</v>
      </c>
      <c r="G107" s="133">
        <v>120650</v>
      </c>
      <c r="H107" s="133">
        <v>6350</v>
      </c>
      <c r="I107" s="134">
        <v>0</v>
      </c>
      <c r="J107" s="134">
        <v>0</v>
      </c>
      <c r="K107" s="121"/>
      <c r="L107" s="121"/>
      <c r="M107" s="135"/>
      <c r="N107" s="183" t="s">
        <v>470</v>
      </c>
      <c r="O107" s="183" t="s">
        <v>556</v>
      </c>
      <c r="P107" s="184">
        <v>127000</v>
      </c>
      <c r="Q107" s="154"/>
      <c r="R107" s="154"/>
      <c r="S107" s="135"/>
      <c r="T107" s="135"/>
      <c r="U107" s="135"/>
      <c r="V107" s="135"/>
      <c r="W107" s="124" t="s">
        <v>842</v>
      </c>
      <c r="X107" s="159"/>
      <c r="Y107" s="159"/>
    </row>
    <row r="108" spans="1:25" s="103" customFormat="1" ht="105">
      <c r="A108" s="91">
        <v>5</v>
      </c>
      <c r="B108" s="128" t="s">
        <v>464</v>
      </c>
      <c r="C108" s="353" t="s">
        <v>1005</v>
      </c>
      <c r="D108" s="397" t="s">
        <v>1013</v>
      </c>
      <c r="E108" s="182" t="s">
        <v>1007</v>
      </c>
      <c r="F108" s="132" t="s">
        <v>1010</v>
      </c>
      <c r="G108" s="133">
        <v>66500</v>
      </c>
      <c r="H108" s="133">
        <v>3500</v>
      </c>
      <c r="I108" s="134">
        <v>0</v>
      </c>
      <c r="J108" s="134">
        <v>0</v>
      </c>
      <c r="K108" s="121"/>
      <c r="L108" s="121"/>
      <c r="M108" s="135"/>
      <c r="N108" s="183"/>
      <c r="O108" s="183"/>
      <c r="P108" s="184"/>
      <c r="Q108" s="398" t="s">
        <v>1014</v>
      </c>
      <c r="R108" s="398" t="s">
        <v>1015</v>
      </c>
      <c r="S108" s="135">
        <v>70000</v>
      </c>
      <c r="T108" s="135"/>
      <c r="U108" s="135"/>
      <c r="V108" s="135"/>
      <c r="W108" s="124" t="s">
        <v>842</v>
      </c>
      <c r="X108" s="159"/>
      <c r="Y108" s="159"/>
    </row>
    <row r="109" spans="1:25" s="103" customFormat="1" ht="90">
      <c r="A109" s="91">
        <v>6</v>
      </c>
      <c r="B109" s="128" t="s">
        <v>464</v>
      </c>
      <c r="C109" s="353" t="s">
        <v>1005</v>
      </c>
      <c r="D109" s="399" t="s">
        <v>1016</v>
      </c>
      <c r="E109" s="182" t="s">
        <v>1007</v>
      </c>
      <c r="F109" s="132" t="s">
        <v>1010</v>
      </c>
      <c r="G109" s="133">
        <v>9500</v>
      </c>
      <c r="H109" s="133">
        <v>500</v>
      </c>
      <c r="I109" s="134">
        <v>0</v>
      </c>
      <c r="J109" s="134">
        <v>0</v>
      </c>
      <c r="K109" s="121"/>
      <c r="L109" s="121"/>
      <c r="M109" s="135"/>
      <c r="N109" s="183"/>
      <c r="O109" s="183"/>
      <c r="P109" s="184"/>
      <c r="Q109" s="398" t="s">
        <v>1014</v>
      </c>
      <c r="R109" s="398" t="s">
        <v>1015</v>
      </c>
      <c r="S109" s="135">
        <v>10000</v>
      </c>
      <c r="T109" s="135"/>
      <c r="U109" s="135"/>
      <c r="V109" s="135"/>
      <c r="W109" s="124" t="s">
        <v>842</v>
      </c>
      <c r="X109" s="159"/>
      <c r="Y109" s="159"/>
    </row>
    <row r="110" spans="1:25" s="103" customFormat="1" ht="105">
      <c r="A110" s="91">
        <v>7</v>
      </c>
      <c r="B110" s="128" t="s">
        <v>464</v>
      </c>
      <c r="C110" s="353" t="s">
        <v>1005</v>
      </c>
      <c r="D110" s="399" t="s">
        <v>1017</v>
      </c>
      <c r="E110" s="182" t="s">
        <v>1007</v>
      </c>
      <c r="F110" s="132" t="s">
        <v>1010</v>
      </c>
      <c r="G110" s="133">
        <v>85500</v>
      </c>
      <c r="H110" s="133">
        <v>4500</v>
      </c>
      <c r="I110" s="134">
        <v>0</v>
      </c>
      <c r="J110" s="134">
        <v>0</v>
      </c>
      <c r="K110" s="121"/>
      <c r="L110" s="121"/>
      <c r="M110" s="135"/>
      <c r="N110" s="183"/>
      <c r="O110" s="183"/>
      <c r="P110" s="184"/>
      <c r="Q110" s="398" t="s">
        <v>1014</v>
      </c>
      <c r="R110" s="398" t="s">
        <v>1015</v>
      </c>
      <c r="S110" s="135">
        <v>90000</v>
      </c>
      <c r="T110" s="135"/>
      <c r="U110" s="135"/>
      <c r="V110" s="135"/>
      <c r="W110" s="124" t="s">
        <v>842</v>
      </c>
      <c r="X110" s="159"/>
      <c r="Y110" s="159"/>
    </row>
    <row r="111" spans="1:25" s="103" customFormat="1" ht="90">
      <c r="A111" s="91">
        <v>8</v>
      </c>
      <c r="B111" s="128" t="s">
        <v>464</v>
      </c>
      <c r="C111" s="353" t="s">
        <v>1005</v>
      </c>
      <c r="D111" s="399" t="s">
        <v>1018</v>
      </c>
      <c r="E111" s="182" t="s">
        <v>1007</v>
      </c>
      <c r="F111" s="132" t="s">
        <v>1010</v>
      </c>
      <c r="G111" s="133">
        <v>52250</v>
      </c>
      <c r="H111" s="133">
        <v>2750</v>
      </c>
      <c r="I111" s="134">
        <v>0</v>
      </c>
      <c r="J111" s="134">
        <v>0</v>
      </c>
      <c r="K111" s="121"/>
      <c r="L111" s="121"/>
      <c r="M111" s="135"/>
      <c r="N111" s="183"/>
      <c r="O111" s="183"/>
      <c r="P111" s="184"/>
      <c r="Q111" s="398" t="s">
        <v>1014</v>
      </c>
      <c r="R111" s="398" t="s">
        <v>1015</v>
      </c>
      <c r="S111" s="135">
        <v>55000</v>
      </c>
      <c r="T111" s="135"/>
      <c r="U111" s="135"/>
      <c r="V111" s="135"/>
      <c r="W111" s="124" t="s">
        <v>842</v>
      </c>
      <c r="X111" s="159"/>
      <c r="Y111" s="159"/>
    </row>
    <row r="112" spans="1:25" s="103" customFormat="1" ht="90">
      <c r="A112" s="91">
        <v>9</v>
      </c>
      <c r="B112" s="128" t="s">
        <v>464</v>
      </c>
      <c r="C112" s="353" t="s">
        <v>1005</v>
      </c>
      <c r="D112" s="400" t="s">
        <v>1019</v>
      </c>
      <c r="E112" s="182" t="s">
        <v>1007</v>
      </c>
      <c r="F112" s="132" t="s">
        <v>1010</v>
      </c>
      <c r="G112" s="133">
        <v>23750</v>
      </c>
      <c r="H112" s="133">
        <v>1250</v>
      </c>
      <c r="I112" s="134">
        <v>0</v>
      </c>
      <c r="J112" s="134">
        <v>0</v>
      </c>
      <c r="K112" s="121"/>
      <c r="L112" s="121"/>
      <c r="M112" s="135"/>
      <c r="N112" s="183"/>
      <c r="O112" s="183"/>
      <c r="P112" s="184"/>
      <c r="Q112" s="398" t="s">
        <v>1014</v>
      </c>
      <c r="R112" s="398" t="s">
        <v>1015</v>
      </c>
      <c r="S112" s="135">
        <v>25000</v>
      </c>
      <c r="T112" s="135"/>
      <c r="U112" s="135"/>
      <c r="V112" s="135"/>
      <c r="W112" s="124" t="s">
        <v>842</v>
      </c>
      <c r="X112" s="159"/>
      <c r="Y112" s="159"/>
    </row>
    <row r="113" spans="1:25" s="103" customFormat="1" ht="120">
      <c r="A113" s="91">
        <v>10</v>
      </c>
      <c r="B113" s="128" t="s">
        <v>464</v>
      </c>
      <c r="C113" s="353" t="s">
        <v>1005</v>
      </c>
      <c r="D113" s="401" t="s">
        <v>1020</v>
      </c>
      <c r="E113" s="182" t="s">
        <v>1007</v>
      </c>
      <c r="F113" s="132" t="s">
        <v>1010</v>
      </c>
      <c r="G113" s="133">
        <v>38000</v>
      </c>
      <c r="H113" s="133">
        <v>2000</v>
      </c>
      <c r="I113" s="134">
        <v>0</v>
      </c>
      <c r="J113" s="134">
        <v>0</v>
      </c>
      <c r="K113" s="121"/>
      <c r="L113" s="121"/>
      <c r="M113" s="135"/>
      <c r="N113" s="183"/>
      <c r="O113" s="183"/>
      <c r="P113" s="184"/>
      <c r="Q113" s="398" t="s">
        <v>1014</v>
      </c>
      <c r="R113" s="398" t="s">
        <v>1015</v>
      </c>
      <c r="S113" s="135">
        <v>40000</v>
      </c>
      <c r="T113" s="135"/>
      <c r="U113" s="135"/>
      <c r="V113" s="135"/>
      <c r="W113" s="124" t="s">
        <v>842</v>
      </c>
      <c r="X113" s="159"/>
      <c r="Y113" s="159"/>
    </row>
    <row r="114" spans="1:25" s="103" customFormat="1" ht="90">
      <c r="A114" s="91">
        <v>11</v>
      </c>
      <c r="B114" s="128" t="s">
        <v>464</v>
      </c>
      <c r="C114" s="353" t="s">
        <v>1005</v>
      </c>
      <c r="D114" s="188" t="s">
        <v>1021</v>
      </c>
      <c r="E114" s="182" t="s">
        <v>1007</v>
      </c>
      <c r="F114" s="132" t="s">
        <v>1010</v>
      </c>
      <c r="G114" s="133">
        <v>28500</v>
      </c>
      <c r="H114" s="133">
        <v>1500</v>
      </c>
      <c r="I114" s="134">
        <v>0</v>
      </c>
      <c r="J114" s="134">
        <v>0</v>
      </c>
      <c r="K114" s="121"/>
      <c r="L114" s="121"/>
      <c r="M114" s="135"/>
      <c r="N114" s="183"/>
      <c r="O114" s="183"/>
      <c r="P114" s="184"/>
      <c r="Q114" s="398" t="s">
        <v>1014</v>
      </c>
      <c r="R114" s="398" t="s">
        <v>1015</v>
      </c>
      <c r="S114" s="135">
        <v>30000</v>
      </c>
      <c r="T114" s="135"/>
      <c r="U114" s="135"/>
      <c r="V114" s="135"/>
      <c r="W114" s="124" t="s">
        <v>842</v>
      </c>
      <c r="X114" s="159"/>
      <c r="Y114" s="159"/>
    </row>
    <row r="115" spans="1:25" s="103" customFormat="1" ht="90">
      <c r="A115" s="91">
        <v>12</v>
      </c>
      <c r="B115" s="128" t="s">
        <v>464</v>
      </c>
      <c r="C115" s="353" t="s">
        <v>1005</v>
      </c>
      <c r="D115" s="188" t="s">
        <v>1022</v>
      </c>
      <c r="E115" s="182" t="s">
        <v>1007</v>
      </c>
      <c r="F115" s="132" t="s">
        <v>1010</v>
      </c>
      <c r="G115" s="133">
        <v>28500</v>
      </c>
      <c r="H115" s="133">
        <v>1500</v>
      </c>
      <c r="I115" s="134">
        <v>0</v>
      </c>
      <c r="J115" s="134">
        <v>0</v>
      </c>
      <c r="K115" s="121"/>
      <c r="L115" s="121"/>
      <c r="M115" s="135"/>
      <c r="N115" s="133"/>
      <c r="O115" s="133"/>
      <c r="P115" s="184"/>
      <c r="Q115" s="398" t="s">
        <v>1014</v>
      </c>
      <c r="R115" s="398" t="s">
        <v>1015</v>
      </c>
      <c r="S115" s="135">
        <v>30000</v>
      </c>
      <c r="T115" s="135"/>
      <c r="U115" s="135"/>
      <c r="V115" s="135"/>
      <c r="W115" s="124" t="s">
        <v>842</v>
      </c>
      <c r="X115" s="159"/>
      <c r="Y115" s="159"/>
    </row>
    <row r="116" spans="1:25" s="103" customFormat="1" ht="18.75">
      <c r="A116" s="91"/>
      <c r="B116" s="1451" t="s">
        <v>98</v>
      </c>
      <c r="C116" s="1452"/>
      <c r="D116" s="1452"/>
      <c r="E116" s="1452"/>
      <c r="F116" s="1452"/>
      <c r="G116" s="402">
        <f>SUM(G104:G115)</f>
        <v>741000</v>
      </c>
      <c r="H116" s="402">
        <f>SUM(H104:H115)</f>
        <v>39000</v>
      </c>
      <c r="I116" s="133">
        <f t="shared" ref="I116:Q116" si="0">SUM(I105:I107)</f>
        <v>0</v>
      </c>
      <c r="J116" s="133">
        <f t="shared" si="0"/>
        <v>0</v>
      </c>
      <c r="K116" s="133">
        <f t="shared" si="0"/>
        <v>0</v>
      </c>
      <c r="L116" s="133">
        <f t="shared" si="0"/>
        <v>0</v>
      </c>
      <c r="M116" s="133">
        <f>SUM(M104:M115)</f>
        <v>0</v>
      </c>
      <c r="N116" s="133">
        <f t="shared" si="0"/>
        <v>0</v>
      </c>
      <c r="O116" s="133">
        <f t="shared" si="0"/>
        <v>0</v>
      </c>
      <c r="P116" s="402">
        <f>SUM(P104:P107)</f>
        <v>430000</v>
      </c>
      <c r="Q116" s="154">
        <f t="shared" si="0"/>
        <v>0</v>
      </c>
      <c r="R116" s="154"/>
      <c r="S116" s="403">
        <f>SUM(S108:S115)</f>
        <v>350000</v>
      </c>
      <c r="T116" s="133"/>
      <c r="U116" s="133"/>
      <c r="V116" s="133"/>
      <c r="W116" s="158"/>
      <c r="X116" s="159"/>
      <c r="Y116" s="159"/>
    </row>
    <row r="117" spans="1:25" s="103" customFormat="1">
      <c r="A117" s="404"/>
      <c r="M117" s="192"/>
      <c r="P117" s="193"/>
      <c r="Q117" s="194"/>
      <c r="R117" s="194"/>
      <c r="S117" s="195"/>
      <c r="T117" s="195"/>
      <c r="U117" s="195"/>
      <c r="V117" s="195"/>
    </row>
    <row r="118" spans="1:25" s="179" customFormat="1" ht="18.75">
      <c r="A118" s="396"/>
      <c r="B118" s="1448" t="s">
        <v>576</v>
      </c>
      <c r="C118" s="1449"/>
      <c r="D118" s="1450"/>
      <c r="E118" s="1449"/>
      <c r="F118" s="1449"/>
      <c r="G118" s="1449"/>
      <c r="H118" s="1449"/>
      <c r="I118" s="1449"/>
      <c r="J118" s="1449"/>
      <c r="K118" s="1449"/>
      <c r="L118" s="1449"/>
      <c r="M118" s="1449"/>
      <c r="N118" s="1449"/>
      <c r="O118" s="1449"/>
      <c r="P118" s="1449"/>
      <c r="Q118" s="1449"/>
      <c r="R118" s="1449"/>
      <c r="S118" s="1449"/>
      <c r="T118" s="1449"/>
      <c r="U118" s="1449"/>
      <c r="V118" s="1449"/>
      <c r="W118" s="1449"/>
      <c r="X118" s="1449"/>
      <c r="Y118" s="1449"/>
    </row>
    <row r="119" spans="1:25" s="103" customFormat="1" ht="90">
      <c r="A119" s="91">
        <v>1</v>
      </c>
      <c r="B119" s="128" t="s">
        <v>192</v>
      </c>
      <c r="C119" s="353" t="s">
        <v>1023</v>
      </c>
      <c r="D119" s="181" t="s">
        <v>1024</v>
      </c>
      <c r="E119" s="182" t="s">
        <v>578</v>
      </c>
      <c r="F119" s="132" t="s">
        <v>1025</v>
      </c>
      <c r="G119" s="133">
        <v>23180</v>
      </c>
      <c r="H119" s="133">
        <v>1220</v>
      </c>
      <c r="I119" s="134">
        <v>0</v>
      </c>
      <c r="J119" s="134">
        <v>0</v>
      </c>
      <c r="K119" s="121"/>
      <c r="L119" s="121"/>
      <c r="M119" s="135"/>
      <c r="N119" s="183" t="s">
        <v>470</v>
      </c>
      <c r="O119" s="183" t="s">
        <v>1015</v>
      </c>
      <c r="P119" s="184">
        <v>24400</v>
      </c>
      <c r="Q119" s="183"/>
      <c r="R119" s="183"/>
      <c r="S119" s="134"/>
      <c r="T119" s="134"/>
      <c r="U119" s="134"/>
      <c r="V119" s="134"/>
      <c r="W119" s="124" t="s">
        <v>842</v>
      </c>
      <c r="X119" s="134"/>
      <c r="Y119" s="134"/>
    </row>
    <row r="120" spans="1:25" s="103" customFormat="1" ht="90">
      <c r="A120" s="91">
        <v>2</v>
      </c>
      <c r="B120" s="128" t="s">
        <v>192</v>
      </c>
      <c r="C120" s="353" t="s">
        <v>1023</v>
      </c>
      <c r="D120" s="181" t="s">
        <v>1026</v>
      </c>
      <c r="E120" s="182" t="s">
        <v>578</v>
      </c>
      <c r="F120" s="132" t="s">
        <v>1027</v>
      </c>
      <c r="G120" s="133">
        <v>35207</v>
      </c>
      <c r="H120" s="133">
        <v>1853</v>
      </c>
      <c r="I120" s="134">
        <v>0</v>
      </c>
      <c r="J120" s="134">
        <v>0</v>
      </c>
      <c r="K120" s="121"/>
      <c r="L120" s="121"/>
      <c r="M120" s="135"/>
      <c r="N120" s="183" t="s">
        <v>470</v>
      </c>
      <c r="O120" s="183" t="s">
        <v>1015</v>
      </c>
      <c r="P120" s="184">
        <v>37060</v>
      </c>
      <c r="Q120" s="398"/>
      <c r="R120" s="398"/>
      <c r="S120" s="135"/>
      <c r="T120" s="135"/>
      <c r="U120" s="135"/>
      <c r="V120" s="135"/>
      <c r="W120" s="124" t="s">
        <v>842</v>
      </c>
      <c r="X120" s="125"/>
      <c r="Y120" s="125"/>
    </row>
    <row r="121" spans="1:25" s="103" customFormat="1" ht="90">
      <c r="A121" s="91">
        <v>3</v>
      </c>
      <c r="B121" s="128" t="s">
        <v>192</v>
      </c>
      <c r="C121" s="353" t="s">
        <v>1023</v>
      </c>
      <c r="D121" s="181" t="s">
        <v>1028</v>
      </c>
      <c r="E121" s="182" t="s">
        <v>578</v>
      </c>
      <c r="F121" s="132" t="s">
        <v>1029</v>
      </c>
      <c r="G121" s="133">
        <v>20073.5</v>
      </c>
      <c r="H121" s="133">
        <v>1056</v>
      </c>
      <c r="I121" s="134">
        <v>0</v>
      </c>
      <c r="J121" s="134">
        <v>0</v>
      </c>
      <c r="K121" s="121"/>
      <c r="L121" s="121"/>
      <c r="M121" s="135"/>
      <c r="N121" s="183" t="s">
        <v>470</v>
      </c>
      <c r="O121" s="183" t="s">
        <v>1015</v>
      </c>
      <c r="P121" s="184">
        <v>21130</v>
      </c>
      <c r="Q121" s="398"/>
      <c r="R121" s="398"/>
      <c r="S121" s="135"/>
      <c r="T121" s="135"/>
      <c r="U121" s="135"/>
      <c r="V121" s="135"/>
      <c r="W121" s="124" t="s">
        <v>842</v>
      </c>
      <c r="X121" s="159"/>
      <c r="Y121" s="159"/>
    </row>
    <row r="122" spans="1:25" s="103" customFormat="1" ht="90">
      <c r="A122" s="91">
        <v>4</v>
      </c>
      <c r="B122" s="128" t="s">
        <v>192</v>
      </c>
      <c r="C122" s="353" t="s">
        <v>1023</v>
      </c>
      <c r="D122" s="181" t="s">
        <v>1030</v>
      </c>
      <c r="E122" s="182" t="s">
        <v>578</v>
      </c>
      <c r="F122" s="132" t="s">
        <v>1031</v>
      </c>
      <c r="G122" s="133">
        <v>20340</v>
      </c>
      <c r="H122" s="133">
        <v>1070</v>
      </c>
      <c r="I122" s="134">
        <v>0</v>
      </c>
      <c r="J122" s="134">
        <v>0</v>
      </c>
      <c r="K122" s="121"/>
      <c r="L122" s="121"/>
      <c r="M122" s="135"/>
      <c r="N122" s="183" t="s">
        <v>470</v>
      </c>
      <c r="O122" s="183" t="s">
        <v>1015</v>
      </c>
      <c r="P122" s="184">
        <v>21410</v>
      </c>
      <c r="Q122" s="398"/>
      <c r="R122" s="398"/>
      <c r="S122" s="135"/>
      <c r="T122" s="135"/>
      <c r="U122" s="135"/>
      <c r="V122" s="135"/>
      <c r="W122" s="124" t="s">
        <v>842</v>
      </c>
      <c r="X122" s="159"/>
      <c r="Y122" s="159"/>
    </row>
    <row r="123" spans="1:25" s="103" customFormat="1" ht="122.25" customHeight="1">
      <c r="A123" s="91">
        <v>5</v>
      </c>
      <c r="B123" s="128" t="s">
        <v>192</v>
      </c>
      <c r="C123" s="353" t="s">
        <v>1023</v>
      </c>
      <c r="D123" s="181" t="s">
        <v>1032</v>
      </c>
      <c r="E123" s="182" t="s">
        <v>578</v>
      </c>
      <c r="F123" s="132" t="s">
        <v>1033</v>
      </c>
      <c r="G123" s="133">
        <v>28500</v>
      </c>
      <c r="H123" s="133">
        <v>1500</v>
      </c>
      <c r="I123" s="134">
        <v>0</v>
      </c>
      <c r="J123" s="134">
        <v>0</v>
      </c>
      <c r="K123" s="121"/>
      <c r="L123" s="121"/>
      <c r="M123" s="135"/>
      <c r="N123" s="133"/>
      <c r="O123" s="133"/>
      <c r="P123" s="184"/>
      <c r="Q123" s="398" t="s">
        <v>1014</v>
      </c>
      <c r="R123" s="398" t="s">
        <v>1034</v>
      </c>
      <c r="S123" s="135">
        <v>30000</v>
      </c>
      <c r="T123" s="135"/>
      <c r="U123" s="135"/>
      <c r="V123" s="135"/>
      <c r="W123" s="124" t="s">
        <v>842</v>
      </c>
      <c r="X123" s="159"/>
      <c r="Y123" s="132" t="s">
        <v>1035</v>
      </c>
    </row>
    <row r="124" spans="1:25" s="103" customFormat="1" ht="122.25" customHeight="1">
      <c r="A124" s="91">
        <v>6</v>
      </c>
      <c r="B124" s="128" t="s">
        <v>192</v>
      </c>
      <c r="C124" s="353" t="s">
        <v>1023</v>
      </c>
      <c r="D124" s="181" t="s">
        <v>1036</v>
      </c>
      <c r="E124" s="182" t="s">
        <v>578</v>
      </c>
      <c r="F124" s="132" t="s">
        <v>1037</v>
      </c>
      <c r="G124" s="133">
        <v>19000</v>
      </c>
      <c r="H124" s="133">
        <v>1000</v>
      </c>
      <c r="I124" s="134">
        <v>0</v>
      </c>
      <c r="J124" s="134">
        <v>0</v>
      </c>
      <c r="K124" s="121"/>
      <c r="L124" s="121"/>
      <c r="M124" s="135"/>
      <c r="N124" s="133"/>
      <c r="O124" s="133"/>
      <c r="P124" s="184"/>
      <c r="Q124" s="398" t="s">
        <v>1014</v>
      </c>
      <c r="R124" s="398" t="s">
        <v>1034</v>
      </c>
      <c r="S124" s="135">
        <v>20000</v>
      </c>
      <c r="T124" s="135"/>
      <c r="U124" s="135"/>
      <c r="V124" s="135"/>
      <c r="W124" s="124" t="s">
        <v>842</v>
      </c>
      <c r="X124" s="159"/>
      <c r="Y124" s="132" t="s">
        <v>1035</v>
      </c>
    </row>
    <row r="125" spans="1:25" s="103" customFormat="1" ht="122.25" customHeight="1">
      <c r="A125" s="91">
        <v>7</v>
      </c>
      <c r="B125" s="128" t="s">
        <v>192</v>
      </c>
      <c r="C125" s="353" t="s">
        <v>1023</v>
      </c>
      <c r="D125" s="181" t="s">
        <v>1038</v>
      </c>
      <c r="E125" s="182" t="s">
        <v>578</v>
      </c>
      <c r="F125" s="132" t="s">
        <v>1037</v>
      </c>
      <c r="G125" s="133">
        <v>66500</v>
      </c>
      <c r="H125" s="133">
        <v>3500</v>
      </c>
      <c r="I125" s="134">
        <v>0</v>
      </c>
      <c r="J125" s="134">
        <v>0</v>
      </c>
      <c r="K125" s="121"/>
      <c r="L125" s="121"/>
      <c r="M125" s="135"/>
      <c r="N125" s="133"/>
      <c r="O125" s="133"/>
      <c r="P125" s="184"/>
      <c r="Q125" s="398" t="s">
        <v>1014</v>
      </c>
      <c r="R125" s="398" t="s">
        <v>1034</v>
      </c>
      <c r="S125" s="135">
        <v>70000</v>
      </c>
      <c r="T125" s="135"/>
      <c r="U125" s="135"/>
      <c r="V125" s="135"/>
      <c r="W125" s="124" t="s">
        <v>842</v>
      </c>
      <c r="X125" s="159"/>
      <c r="Y125" s="132" t="s">
        <v>1039</v>
      </c>
    </row>
    <row r="126" spans="1:25" s="103" customFormat="1" ht="122.25" customHeight="1">
      <c r="A126" s="91">
        <v>8</v>
      </c>
      <c r="B126" s="128" t="s">
        <v>192</v>
      </c>
      <c r="C126" s="353" t="s">
        <v>1023</v>
      </c>
      <c r="D126" s="181" t="s">
        <v>1040</v>
      </c>
      <c r="E126" s="182" t="s">
        <v>578</v>
      </c>
      <c r="F126" s="132" t="s">
        <v>1041</v>
      </c>
      <c r="G126" s="133">
        <v>71250</v>
      </c>
      <c r="H126" s="133">
        <v>3750</v>
      </c>
      <c r="I126" s="134">
        <v>0</v>
      </c>
      <c r="J126" s="134">
        <v>0</v>
      </c>
      <c r="K126" s="121"/>
      <c r="L126" s="121"/>
      <c r="M126" s="135"/>
      <c r="N126" s="133"/>
      <c r="O126" s="133"/>
      <c r="P126" s="184"/>
      <c r="Q126" s="398" t="s">
        <v>1014</v>
      </c>
      <c r="R126" s="398" t="s">
        <v>1034</v>
      </c>
      <c r="S126" s="135">
        <v>75000</v>
      </c>
      <c r="T126" s="135"/>
      <c r="U126" s="135"/>
      <c r="V126" s="135"/>
      <c r="W126" s="124" t="s">
        <v>842</v>
      </c>
      <c r="X126" s="159"/>
      <c r="Y126" s="132" t="s">
        <v>1042</v>
      </c>
    </row>
    <row r="127" spans="1:25" s="103" customFormat="1" ht="122.25" customHeight="1">
      <c r="A127" s="91">
        <v>9</v>
      </c>
      <c r="B127" s="128" t="s">
        <v>192</v>
      </c>
      <c r="C127" s="353" t="s">
        <v>1023</v>
      </c>
      <c r="D127" s="181" t="s">
        <v>1043</v>
      </c>
      <c r="E127" s="182" t="s">
        <v>578</v>
      </c>
      <c r="F127" s="132" t="s">
        <v>1044</v>
      </c>
      <c r="G127" s="133">
        <v>47500</v>
      </c>
      <c r="H127" s="133">
        <v>2500</v>
      </c>
      <c r="I127" s="134">
        <v>0</v>
      </c>
      <c r="J127" s="134">
        <v>0</v>
      </c>
      <c r="K127" s="121"/>
      <c r="L127" s="121"/>
      <c r="M127" s="135"/>
      <c r="N127" s="133"/>
      <c r="O127" s="133"/>
      <c r="P127" s="184"/>
      <c r="Q127" s="398" t="s">
        <v>1014</v>
      </c>
      <c r="R127" s="398" t="s">
        <v>1034</v>
      </c>
      <c r="S127" s="135">
        <v>50000</v>
      </c>
      <c r="T127" s="135"/>
      <c r="U127" s="135"/>
      <c r="V127" s="135"/>
      <c r="W127" s="124" t="s">
        <v>842</v>
      </c>
      <c r="X127" s="159"/>
      <c r="Y127" s="132" t="s">
        <v>1035</v>
      </c>
    </row>
    <row r="128" spans="1:25" s="103" customFormat="1" ht="122.25" customHeight="1">
      <c r="A128" s="91">
        <v>10</v>
      </c>
      <c r="B128" s="128" t="s">
        <v>192</v>
      </c>
      <c r="C128" s="353" t="s">
        <v>1023</v>
      </c>
      <c r="D128" s="181" t="s">
        <v>1045</v>
      </c>
      <c r="E128" s="182" t="s">
        <v>578</v>
      </c>
      <c r="F128" s="132" t="s">
        <v>1046</v>
      </c>
      <c r="G128" s="133">
        <v>19000</v>
      </c>
      <c r="H128" s="133">
        <v>1000</v>
      </c>
      <c r="I128" s="134">
        <v>0</v>
      </c>
      <c r="J128" s="134">
        <v>0</v>
      </c>
      <c r="K128" s="121"/>
      <c r="L128" s="121"/>
      <c r="M128" s="135"/>
      <c r="N128" s="133"/>
      <c r="O128" s="133"/>
      <c r="P128" s="184"/>
      <c r="Q128" s="398" t="s">
        <v>1014</v>
      </c>
      <c r="R128" s="398" t="s">
        <v>1034</v>
      </c>
      <c r="S128" s="135">
        <v>20000</v>
      </c>
      <c r="T128" s="135"/>
      <c r="U128" s="135"/>
      <c r="V128" s="135"/>
      <c r="W128" s="124" t="s">
        <v>842</v>
      </c>
      <c r="X128" s="159"/>
      <c r="Y128" s="132" t="s">
        <v>1035</v>
      </c>
    </row>
    <row r="129" spans="1:25" s="103" customFormat="1" ht="122.25" customHeight="1">
      <c r="A129" s="91">
        <v>11</v>
      </c>
      <c r="B129" s="128" t="s">
        <v>192</v>
      </c>
      <c r="C129" s="353" t="s">
        <v>1023</v>
      </c>
      <c r="D129" s="181" t="s">
        <v>1047</v>
      </c>
      <c r="E129" s="182" t="s">
        <v>578</v>
      </c>
      <c r="F129" s="132" t="s">
        <v>1048</v>
      </c>
      <c r="G129" s="133">
        <v>4750</v>
      </c>
      <c r="H129" s="133">
        <v>250</v>
      </c>
      <c r="I129" s="134">
        <v>0</v>
      </c>
      <c r="J129" s="134">
        <v>0</v>
      </c>
      <c r="K129" s="121"/>
      <c r="L129" s="121"/>
      <c r="M129" s="135"/>
      <c r="N129" s="133"/>
      <c r="O129" s="133"/>
      <c r="P129" s="184"/>
      <c r="Q129" s="398" t="s">
        <v>1014</v>
      </c>
      <c r="R129" s="398" t="s">
        <v>1034</v>
      </c>
      <c r="S129" s="135">
        <v>5000</v>
      </c>
      <c r="T129" s="135"/>
      <c r="U129" s="135"/>
      <c r="V129" s="135"/>
      <c r="W129" s="124" t="s">
        <v>842</v>
      </c>
      <c r="X129" s="159"/>
      <c r="Y129" s="132" t="s">
        <v>1035</v>
      </c>
    </row>
    <row r="130" spans="1:25" s="103" customFormat="1" ht="122.25" customHeight="1">
      <c r="A130" s="91">
        <v>12</v>
      </c>
      <c r="B130" s="128" t="s">
        <v>192</v>
      </c>
      <c r="C130" s="353" t="s">
        <v>1023</v>
      </c>
      <c r="D130" s="181" t="s">
        <v>1049</v>
      </c>
      <c r="E130" s="182" t="s">
        <v>578</v>
      </c>
      <c r="F130" s="132" t="s">
        <v>1050</v>
      </c>
      <c r="G130" s="133">
        <v>14250</v>
      </c>
      <c r="H130" s="133">
        <v>750</v>
      </c>
      <c r="I130" s="134">
        <v>0</v>
      </c>
      <c r="J130" s="134">
        <v>0</v>
      </c>
      <c r="K130" s="121"/>
      <c r="L130" s="121"/>
      <c r="M130" s="135"/>
      <c r="N130" s="133"/>
      <c r="O130" s="133"/>
      <c r="P130" s="184"/>
      <c r="Q130" s="398" t="s">
        <v>1014</v>
      </c>
      <c r="R130" s="398" t="s">
        <v>1034</v>
      </c>
      <c r="S130" s="135">
        <v>15000</v>
      </c>
      <c r="T130" s="135"/>
      <c r="U130" s="135"/>
      <c r="V130" s="135"/>
      <c r="W130" s="124" t="s">
        <v>842</v>
      </c>
      <c r="X130" s="159"/>
      <c r="Y130" s="132" t="s">
        <v>1035</v>
      </c>
    </row>
    <row r="131" spans="1:25" s="103" customFormat="1" ht="18.75">
      <c r="A131" s="91"/>
      <c r="B131" s="1451" t="s">
        <v>98</v>
      </c>
      <c r="C131" s="1452"/>
      <c r="D131" s="1452"/>
      <c r="E131" s="1452"/>
      <c r="F131" s="1452"/>
      <c r="G131" s="402">
        <f>SUM(G119:G130)</f>
        <v>369550.5</v>
      </c>
      <c r="H131" s="402">
        <f>SUM(H119:H130)</f>
        <v>19449</v>
      </c>
      <c r="I131" s="133">
        <f>SUM(I120:I122)</f>
        <v>0</v>
      </c>
      <c r="J131" s="133">
        <f>SUM(J120:J122)</f>
        <v>0</v>
      </c>
      <c r="K131" s="133">
        <f>SUM(K120:K122)</f>
        <v>0</v>
      </c>
      <c r="L131" s="133">
        <f>SUM(L120:L122)</f>
        <v>0</v>
      </c>
      <c r="M131" s="133">
        <f>SUM(M119:M123)</f>
        <v>0</v>
      </c>
      <c r="N131" s="133">
        <f>SUM(N120:N122)</f>
        <v>0</v>
      </c>
      <c r="O131" s="133">
        <f>SUM(O120:O122)</f>
        <v>0</v>
      </c>
      <c r="P131" s="402">
        <f>SUM(P119:P123)</f>
        <v>104000</v>
      </c>
      <c r="Q131" s="154">
        <f>SUM(Q120:Q122)</f>
        <v>0</v>
      </c>
      <c r="R131" s="154"/>
      <c r="S131" s="403">
        <f>SUM(S123:S130)</f>
        <v>285000</v>
      </c>
      <c r="T131" s="133"/>
      <c r="U131" s="133"/>
      <c r="V131" s="133"/>
      <c r="W131" s="158"/>
      <c r="X131" s="159"/>
      <c r="Y131" s="159"/>
    </row>
    <row r="132" spans="1:25" ht="15.75" hidden="1">
      <c r="A132" s="1313"/>
      <c r="B132" s="405"/>
      <c r="C132" s="405"/>
      <c r="D132" s="405"/>
      <c r="E132" s="405"/>
      <c r="F132" s="405"/>
      <c r="G132" s="406">
        <f>SUM(G119:G131)</f>
        <v>739101</v>
      </c>
      <c r="H132" s="406">
        <f>SUM(H119:H131)</f>
        <v>38898</v>
      </c>
      <c r="I132" s="405"/>
      <c r="J132" s="405"/>
      <c r="K132" s="405"/>
      <c r="L132" s="405"/>
      <c r="M132" s="405"/>
      <c r="N132" s="405"/>
      <c r="O132" s="405"/>
      <c r="P132" s="405"/>
      <c r="Q132" s="405"/>
      <c r="R132" s="405"/>
      <c r="S132" s="405"/>
      <c r="T132" s="405"/>
      <c r="U132" s="405"/>
      <c r="V132" s="405"/>
      <c r="W132" s="405"/>
      <c r="X132" s="405"/>
      <c r="Y132" s="405"/>
    </row>
    <row r="133" spans="1:25" ht="15.75" hidden="1">
      <c r="A133" s="1313"/>
      <c r="B133" s="405"/>
      <c r="C133" s="405"/>
      <c r="D133" s="405"/>
      <c r="E133" s="405"/>
      <c r="F133" s="405"/>
      <c r="G133" s="407"/>
      <c r="H133" s="407"/>
      <c r="I133" s="405"/>
      <c r="J133" s="405"/>
      <c r="K133" s="405"/>
      <c r="L133" s="405"/>
      <c r="M133" s="405"/>
      <c r="N133" s="405"/>
      <c r="O133" s="405"/>
      <c r="P133" s="405"/>
      <c r="Q133" s="405"/>
      <c r="R133" s="405"/>
      <c r="S133" s="405"/>
      <c r="T133" s="405"/>
      <c r="U133" s="405"/>
      <c r="V133" s="405"/>
      <c r="W133" s="405"/>
      <c r="X133" s="405"/>
      <c r="Y133" s="405"/>
    </row>
    <row r="134" spans="1:25" ht="15.75" hidden="1">
      <c r="A134" s="1313"/>
      <c r="B134" s="405"/>
      <c r="C134" s="405"/>
      <c r="D134" s="405"/>
      <c r="E134" s="405"/>
      <c r="F134" s="405"/>
      <c r="G134" s="407"/>
      <c r="H134" s="407"/>
      <c r="I134" s="405"/>
      <c r="J134" s="405"/>
      <c r="K134" s="405"/>
      <c r="L134" s="405"/>
      <c r="M134" s="405"/>
      <c r="N134" s="405"/>
      <c r="O134" s="405"/>
      <c r="P134" s="405"/>
      <c r="Q134" s="405"/>
      <c r="R134" s="405"/>
      <c r="S134" s="405"/>
      <c r="T134" s="405"/>
      <c r="U134" s="405"/>
      <c r="V134" s="405"/>
      <c r="W134" s="405"/>
      <c r="X134" s="405"/>
      <c r="Y134" s="405"/>
    </row>
    <row r="135" spans="1:25" ht="15" hidden="1" customHeight="1">
      <c r="A135" s="1313"/>
      <c r="B135" s="405"/>
      <c r="C135" s="405"/>
      <c r="D135" s="405"/>
      <c r="E135" s="405"/>
      <c r="F135" s="405"/>
      <c r="G135" s="407"/>
      <c r="H135" s="407"/>
      <c r="I135" s="405"/>
      <c r="J135" s="405"/>
      <c r="K135" s="405"/>
      <c r="L135" s="405"/>
      <c r="M135" s="405"/>
      <c r="N135" s="405"/>
      <c r="O135" s="405"/>
      <c r="P135" s="405"/>
      <c r="Q135" s="405"/>
      <c r="R135" s="405"/>
      <c r="S135" s="405"/>
      <c r="T135" s="405"/>
      <c r="U135" s="405"/>
      <c r="V135" s="405"/>
      <c r="W135" s="405"/>
      <c r="X135" s="405"/>
      <c r="Y135" s="405"/>
    </row>
    <row r="136" spans="1:25" ht="15.75" hidden="1">
      <c r="A136" s="1313"/>
      <c r="B136" s="405"/>
      <c r="C136" s="405"/>
      <c r="D136" s="405"/>
      <c r="E136" s="405"/>
      <c r="F136" s="405"/>
      <c r="G136" s="407"/>
      <c r="H136" s="407"/>
      <c r="I136" s="405"/>
      <c r="J136" s="405"/>
      <c r="K136" s="405"/>
      <c r="L136" s="405"/>
      <c r="M136" s="405"/>
      <c r="N136" s="405"/>
      <c r="O136" s="405"/>
      <c r="P136" s="405"/>
      <c r="Q136" s="405"/>
      <c r="R136" s="405"/>
      <c r="S136" s="405"/>
      <c r="T136" s="405"/>
      <c r="U136" s="405"/>
      <c r="V136" s="405"/>
      <c r="W136" s="405"/>
      <c r="X136" s="405"/>
      <c r="Y136" s="405"/>
    </row>
    <row r="137" spans="1:25" ht="15.75" hidden="1">
      <c r="A137" s="1313"/>
      <c r="B137" s="405"/>
      <c r="C137" s="405"/>
      <c r="D137" s="405"/>
      <c r="E137" s="405"/>
      <c r="F137" s="405"/>
      <c r="G137" s="407"/>
      <c r="H137" s="407"/>
      <c r="I137" s="405"/>
      <c r="J137" s="405"/>
      <c r="K137" s="405"/>
      <c r="L137" s="405"/>
      <c r="M137" s="405"/>
      <c r="N137" s="405"/>
      <c r="O137" s="405"/>
      <c r="P137" s="405"/>
      <c r="Q137" s="405"/>
      <c r="R137" s="405"/>
      <c r="S137" s="405"/>
      <c r="T137" s="405"/>
      <c r="U137" s="405"/>
      <c r="V137" s="405"/>
      <c r="W137" s="405"/>
      <c r="X137" s="405"/>
      <c r="Y137" s="405"/>
    </row>
    <row r="138" spans="1:25" s="179" customFormat="1" ht="18.75">
      <c r="A138" s="408"/>
      <c r="B138" s="1494" t="s">
        <v>1051</v>
      </c>
      <c r="C138" s="1450"/>
      <c r="D138" s="1450"/>
      <c r="E138" s="1450"/>
      <c r="F138" s="1450"/>
      <c r="G138" s="1450"/>
      <c r="H138" s="1450"/>
      <c r="I138" s="1450"/>
      <c r="J138" s="1450"/>
      <c r="K138" s="1450"/>
      <c r="L138" s="1450"/>
      <c r="M138" s="1450"/>
      <c r="N138" s="1450"/>
      <c r="O138" s="1450"/>
      <c r="P138" s="1450"/>
      <c r="Q138" s="1450"/>
      <c r="R138" s="1450"/>
      <c r="S138" s="1450"/>
      <c r="T138" s="1450"/>
      <c r="U138" s="1450"/>
      <c r="V138" s="1450"/>
      <c r="W138" s="1450"/>
      <c r="X138" s="1450"/>
      <c r="Y138" s="1450"/>
    </row>
    <row r="139" spans="1:25" ht="141" customHeight="1">
      <c r="A139" s="391">
        <v>1</v>
      </c>
      <c r="B139" s="331" t="s">
        <v>868</v>
      </c>
      <c r="C139" s="341" t="s">
        <v>637</v>
      </c>
      <c r="D139" s="409" t="s">
        <v>1008</v>
      </c>
      <c r="E139" s="409" t="s">
        <v>1052</v>
      </c>
      <c r="F139" s="405"/>
      <c r="G139" s="410">
        <v>380000</v>
      </c>
      <c r="H139" s="410">
        <v>20000</v>
      </c>
      <c r="I139" s="391" t="s">
        <v>123</v>
      </c>
      <c r="J139" s="391">
        <v>0</v>
      </c>
      <c r="K139" s="405"/>
      <c r="L139" s="405"/>
      <c r="M139" s="405"/>
      <c r="N139" s="405"/>
      <c r="O139" s="405"/>
      <c r="P139" s="405"/>
      <c r="Q139" s="391">
        <v>4</v>
      </c>
      <c r="R139" s="391">
        <v>11</v>
      </c>
      <c r="S139" s="410">
        <v>400000</v>
      </c>
      <c r="T139" s="405"/>
      <c r="U139" s="405"/>
      <c r="V139" s="405"/>
      <c r="W139" s="124" t="s">
        <v>842</v>
      </c>
      <c r="X139" s="405"/>
      <c r="Y139" s="409" t="s">
        <v>1053</v>
      </c>
    </row>
    <row r="140" spans="1:25" ht="111.75" customHeight="1">
      <c r="A140" s="391">
        <v>2</v>
      </c>
      <c r="B140" s="331" t="s">
        <v>868</v>
      </c>
      <c r="C140" s="341" t="s">
        <v>637</v>
      </c>
      <c r="D140" s="409" t="s">
        <v>1008</v>
      </c>
      <c r="E140" s="409" t="s">
        <v>1054</v>
      </c>
      <c r="F140" s="405"/>
      <c r="G140" s="410">
        <v>85500</v>
      </c>
      <c r="H140" s="410">
        <v>4500</v>
      </c>
      <c r="I140" s="391">
        <v>0</v>
      </c>
      <c r="J140" s="391">
        <v>0</v>
      </c>
      <c r="K140" s="405"/>
      <c r="L140" s="405"/>
      <c r="M140" s="405"/>
      <c r="N140" s="405"/>
      <c r="O140" s="405"/>
      <c r="P140" s="405"/>
      <c r="Q140" s="391">
        <v>4</v>
      </c>
      <c r="R140" s="391">
        <v>11</v>
      </c>
      <c r="S140" s="410">
        <v>90000</v>
      </c>
      <c r="T140" s="405"/>
      <c r="U140" s="405"/>
      <c r="V140" s="405"/>
      <c r="W140" s="124" t="s">
        <v>842</v>
      </c>
      <c r="X140" s="405"/>
      <c r="Y140" s="409" t="s">
        <v>1053</v>
      </c>
    </row>
    <row r="141" spans="1:25" ht="111.75" customHeight="1">
      <c r="A141" s="391">
        <v>3</v>
      </c>
      <c r="B141" s="331" t="s">
        <v>868</v>
      </c>
      <c r="C141" s="341" t="s">
        <v>637</v>
      </c>
      <c r="D141" s="409" t="s">
        <v>1055</v>
      </c>
      <c r="E141" s="409" t="s">
        <v>1056</v>
      </c>
      <c r="F141" s="405"/>
      <c r="G141" s="410">
        <v>19000</v>
      </c>
      <c r="H141" s="410">
        <v>1000</v>
      </c>
      <c r="I141" s="391">
        <v>0</v>
      </c>
      <c r="J141" s="391">
        <v>0</v>
      </c>
      <c r="K141" s="405"/>
      <c r="L141" s="405"/>
      <c r="M141" s="405"/>
      <c r="N141" s="405"/>
      <c r="O141" s="405"/>
      <c r="P141" s="405"/>
      <c r="Q141" s="391">
        <v>4</v>
      </c>
      <c r="R141" s="391">
        <v>11</v>
      </c>
      <c r="S141" s="410">
        <v>20000</v>
      </c>
      <c r="T141" s="405"/>
      <c r="U141" s="405"/>
      <c r="V141" s="405"/>
      <c r="W141" s="124" t="s">
        <v>842</v>
      </c>
      <c r="X141" s="405"/>
      <c r="Y141" s="409" t="s">
        <v>1053</v>
      </c>
    </row>
    <row r="142" spans="1:25" ht="111.75" customHeight="1">
      <c r="A142" s="391">
        <v>4</v>
      </c>
      <c r="B142" s="331" t="s">
        <v>868</v>
      </c>
      <c r="C142" s="341" t="s">
        <v>637</v>
      </c>
      <c r="D142" s="409" t="s">
        <v>1025</v>
      </c>
      <c r="E142" s="409" t="s">
        <v>1057</v>
      </c>
      <c r="F142" s="405"/>
      <c r="G142" s="410">
        <v>76000</v>
      </c>
      <c r="H142" s="410">
        <v>4000</v>
      </c>
      <c r="I142" s="391">
        <v>0</v>
      </c>
      <c r="J142" s="391">
        <v>0</v>
      </c>
      <c r="K142" s="405"/>
      <c r="L142" s="405"/>
      <c r="M142" s="405"/>
      <c r="N142" s="405"/>
      <c r="O142" s="405"/>
      <c r="P142" s="405"/>
      <c r="Q142" s="391">
        <v>4</v>
      </c>
      <c r="R142" s="391">
        <v>11</v>
      </c>
      <c r="S142" s="410">
        <v>80000</v>
      </c>
      <c r="T142" s="405"/>
      <c r="U142" s="405"/>
      <c r="V142" s="405"/>
      <c r="W142" s="124" t="s">
        <v>842</v>
      </c>
      <c r="X142" s="405"/>
      <c r="Y142" s="409" t="s">
        <v>1053</v>
      </c>
    </row>
    <row r="143" spans="1:25" ht="111.75" customHeight="1">
      <c r="A143" s="391">
        <v>5</v>
      </c>
      <c r="B143" s="331" t="s">
        <v>868</v>
      </c>
      <c r="C143" s="341" t="s">
        <v>637</v>
      </c>
      <c r="D143" s="409" t="s">
        <v>1037</v>
      </c>
      <c r="E143" s="409" t="s">
        <v>1058</v>
      </c>
      <c r="F143" s="405"/>
      <c r="G143" s="410">
        <v>28500</v>
      </c>
      <c r="H143" s="410">
        <v>1500</v>
      </c>
      <c r="I143" s="391">
        <v>0</v>
      </c>
      <c r="J143" s="391">
        <v>0</v>
      </c>
      <c r="K143" s="405"/>
      <c r="L143" s="405"/>
      <c r="M143" s="405"/>
      <c r="N143" s="405"/>
      <c r="O143" s="405"/>
      <c r="P143" s="405"/>
      <c r="Q143" s="391">
        <v>4</v>
      </c>
      <c r="R143" s="391">
        <v>11</v>
      </c>
      <c r="S143" s="410">
        <v>30000</v>
      </c>
      <c r="T143" s="405"/>
      <c r="U143" s="405"/>
      <c r="V143" s="405"/>
      <c r="W143" s="124" t="s">
        <v>842</v>
      </c>
      <c r="X143" s="405"/>
      <c r="Y143" s="409" t="s">
        <v>1053</v>
      </c>
    </row>
    <row r="144" spans="1:25" ht="111.75" customHeight="1">
      <c r="A144" s="391">
        <v>6</v>
      </c>
      <c r="B144" s="331" t="s">
        <v>868</v>
      </c>
      <c r="C144" s="341" t="s">
        <v>637</v>
      </c>
      <c r="D144" s="409" t="s">
        <v>1033</v>
      </c>
      <c r="E144" s="409" t="s">
        <v>1059</v>
      </c>
      <c r="F144" s="405"/>
      <c r="G144" s="410">
        <v>5700</v>
      </c>
      <c r="H144" s="391">
        <v>300</v>
      </c>
      <c r="I144" s="391">
        <v>0</v>
      </c>
      <c r="J144" s="391">
        <v>0</v>
      </c>
      <c r="K144" s="405"/>
      <c r="L144" s="405"/>
      <c r="M144" s="405"/>
      <c r="N144" s="405"/>
      <c r="O144" s="405"/>
      <c r="P144" s="405"/>
      <c r="Q144" s="391">
        <v>4</v>
      </c>
      <c r="R144" s="391">
        <v>11</v>
      </c>
      <c r="S144" s="410">
        <v>6000</v>
      </c>
      <c r="T144" s="405"/>
      <c r="U144" s="405"/>
      <c r="V144" s="405"/>
      <c r="W144" s="124" t="s">
        <v>842</v>
      </c>
      <c r="X144" s="405"/>
      <c r="Y144" s="409" t="s">
        <v>1053</v>
      </c>
    </row>
    <row r="145" spans="1:25" ht="111.75" customHeight="1">
      <c r="A145" s="391">
        <v>7</v>
      </c>
      <c r="B145" s="331" t="s">
        <v>868</v>
      </c>
      <c r="C145" s="341" t="s">
        <v>637</v>
      </c>
      <c r="D145" s="409" t="s">
        <v>1046</v>
      </c>
      <c r="E145" s="409" t="s">
        <v>1060</v>
      </c>
      <c r="F145" s="405"/>
      <c r="G145" s="410">
        <v>38000</v>
      </c>
      <c r="H145" s="410">
        <v>2000</v>
      </c>
      <c r="I145" s="391">
        <v>0</v>
      </c>
      <c r="J145" s="391">
        <v>0</v>
      </c>
      <c r="K145" s="405"/>
      <c r="L145" s="405"/>
      <c r="M145" s="405"/>
      <c r="N145" s="405"/>
      <c r="O145" s="405"/>
      <c r="P145" s="405"/>
      <c r="Q145" s="391">
        <v>4</v>
      </c>
      <c r="R145" s="391">
        <v>11</v>
      </c>
      <c r="S145" s="410">
        <v>40000</v>
      </c>
      <c r="T145" s="405"/>
      <c r="U145" s="405"/>
      <c r="V145" s="405"/>
      <c r="W145" s="124" t="s">
        <v>842</v>
      </c>
      <c r="X145" s="405"/>
      <c r="Y145" s="409" t="s">
        <v>1053</v>
      </c>
    </row>
    <row r="146" spans="1:25" ht="111.75" customHeight="1">
      <c r="A146" s="391">
        <v>8</v>
      </c>
      <c r="B146" s="331" t="s">
        <v>868</v>
      </c>
      <c r="C146" s="341" t="s">
        <v>637</v>
      </c>
      <c r="D146" s="409" t="s">
        <v>1061</v>
      </c>
      <c r="E146" s="409" t="s">
        <v>1062</v>
      </c>
      <c r="F146" s="405"/>
      <c r="G146" s="410">
        <v>85500</v>
      </c>
      <c r="H146" s="410">
        <v>4500</v>
      </c>
      <c r="I146" s="391">
        <v>0</v>
      </c>
      <c r="J146" s="391">
        <v>0</v>
      </c>
      <c r="K146" s="405"/>
      <c r="L146" s="405"/>
      <c r="M146" s="405"/>
      <c r="N146" s="405"/>
      <c r="O146" s="405"/>
      <c r="P146" s="405"/>
      <c r="Q146" s="391">
        <v>4</v>
      </c>
      <c r="R146" s="391">
        <v>11</v>
      </c>
      <c r="S146" s="410">
        <v>90000</v>
      </c>
      <c r="T146" s="405"/>
      <c r="U146" s="405"/>
      <c r="V146" s="405"/>
      <c r="W146" s="124" t="s">
        <v>842</v>
      </c>
      <c r="X146" s="405"/>
      <c r="Y146" s="409" t="s">
        <v>1053</v>
      </c>
    </row>
    <row r="147" spans="1:25" ht="111.75" customHeight="1">
      <c r="A147" s="391">
        <v>9</v>
      </c>
      <c r="B147" s="331" t="s">
        <v>868</v>
      </c>
      <c r="C147" s="341" t="s">
        <v>637</v>
      </c>
      <c r="D147" s="409" t="s">
        <v>1063</v>
      </c>
      <c r="E147" s="409" t="s">
        <v>1064</v>
      </c>
      <c r="F147" s="405"/>
      <c r="G147" s="410">
        <v>38000</v>
      </c>
      <c r="H147" s="410">
        <v>2000</v>
      </c>
      <c r="I147" s="391">
        <v>0</v>
      </c>
      <c r="J147" s="391">
        <v>0</v>
      </c>
      <c r="K147" s="405"/>
      <c r="L147" s="405"/>
      <c r="M147" s="405"/>
      <c r="N147" s="405"/>
      <c r="O147" s="405"/>
      <c r="P147" s="405"/>
      <c r="Q147" s="391">
        <v>4</v>
      </c>
      <c r="R147" s="391">
        <v>11</v>
      </c>
      <c r="S147" s="410">
        <v>40000</v>
      </c>
      <c r="T147" s="405"/>
      <c r="U147" s="405"/>
      <c r="V147" s="405"/>
      <c r="W147" s="124" t="s">
        <v>842</v>
      </c>
      <c r="X147" s="405"/>
      <c r="Y147" s="409" t="s">
        <v>1053</v>
      </c>
    </row>
    <row r="148" spans="1:25" ht="111.75" customHeight="1">
      <c r="A148" s="391">
        <v>10</v>
      </c>
      <c r="B148" s="331" t="s">
        <v>868</v>
      </c>
      <c r="C148" s="341" t="s">
        <v>637</v>
      </c>
      <c r="D148" s="409" t="s">
        <v>1041</v>
      </c>
      <c r="E148" s="409" t="s">
        <v>1065</v>
      </c>
      <c r="F148" s="405"/>
      <c r="G148" s="410">
        <v>38000</v>
      </c>
      <c r="H148" s="410">
        <v>2000</v>
      </c>
      <c r="I148" s="391">
        <v>0</v>
      </c>
      <c r="J148" s="391">
        <v>0</v>
      </c>
      <c r="K148" s="405"/>
      <c r="L148" s="405"/>
      <c r="M148" s="405"/>
      <c r="N148" s="405"/>
      <c r="O148" s="405"/>
      <c r="P148" s="405"/>
      <c r="Q148" s="391">
        <v>4</v>
      </c>
      <c r="R148" s="391">
        <v>11</v>
      </c>
      <c r="S148" s="410">
        <v>40000</v>
      </c>
      <c r="T148" s="405"/>
      <c r="U148" s="405"/>
      <c r="V148" s="405"/>
      <c r="W148" s="124" t="s">
        <v>842</v>
      </c>
      <c r="X148" s="405"/>
      <c r="Y148" s="409" t="s">
        <v>1053</v>
      </c>
    </row>
    <row r="149" spans="1:25" ht="111.75" customHeight="1">
      <c r="A149" s="391">
        <v>11</v>
      </c>
      <c r="B149" s="331" t="s">
        <v>868</v>
      </c>
      <c r="C149" s="341" t="s">
        <v>637</v>
      </c>
      <c r="D149" s="409" t="s">
        <v>1050</v>
      </c>
      <c r="E149" s="409" t="s">
        <v>1066</v>
      </c>
      <c r="F149" s="405"/>
      <c r="G149" s="410">
        <v>38000</v>
      </c>
      <c r="H149" s="410">
        <v>2000</v>
      </c>
      <c r="I149" s="391">
        <v>0</v>
      </c>
      <c r="J149" s="391">
        <v>0</v>
      </c>
      <c r="K149" s="405"/>
      <c r="L149" s="405"/>
      <c r="M149" s="405"/>
      <c r="N149" s="405"/>
      <c r="O149" s="405"/>
      <c r="P149" s="405"/>
      <c r="Q149" s="391">
        <v>4</v>
      </c>
      <c r="R149" s="391">
        <v>11</v>
      </c>
      <c r="S149" s="410">
        <v>40000</v>
      </c>
      <c r="T149" s="405"/>
      <c r="U149" s="405"/>
      <c r="V149" s="405"/>
      <c r="W149" s="124" t="s">
        <v>842</v>
      </c>
      <c r="X149" s="405"/>
      <c r="Y149" s="409" t="s">
        <v>1053</v>
      </c>
    </row>
    <row r="150" spans="1:25" ht="144" customHeight="1">
      <c r="A150" s="391">
        <v>12</v>
      </c>
      <c r="B150" s="331" t="s">
        <v>868</v>
      </c>
      <c r="C150" s="341" t="s">
        <v>637</v>
      </c>
      <c r="D150" s="409" t="s">
        <v>1008</v>
      </c>
      <c r="E150" s="409" t="s">
        <v>1067</v>
      </c>
      <c r="F150" s="405"/>
      <c r="G150" s="410">
        <v>103550</v>
      </c>
      <c r="H150" s="410">
        <v>5450</v>
      </c>
      <c r="I150" s="391">
        <v>0</v>
      </c>
      <c r="J150" s="391">
        <v>0</v>
      </c>
      <c r="K150" s="405"/>
      <c r="L150" s="405"/>
      <c r="M150" s="405"/>
      <c r="N150" s="405"/>
      <c r="O150" s="405"/>
      <c r="P150" s="405"/>
      <c r="Q150" s="391">
        <v>4</v>
      </c>
      <c r="R150" s="391">
        <v>11</v>
      </c>
      <c r="S150" s="410">
        <v>109000</v>
      </c>
      <c r="T150" s="405"/>
      <c r="U150" s="405"/>
      <c r="V150" s="405"/>
      <c r="W150" s="124" t="s">
        <v>842</v>
      </c>
      <c r="X150" s="405"/>
      <c r="Y150" s="409" t="s">
        <v>1053</v>
      </c>
    </row>
    <row r="151" spans="1:25" ht="111.75" customHeight="1">
      <c r="A151" s="391">
        <v>13</v>
      </c>
      <c r="B151" s="331" t="s">
        <v>868</v>
      </c>
      <c r="C151" s="341" t="s">
        <v>637</v>
      </c>
      <c r="D151" s="409" t="s">
        <v>1027</v>
      </c>
      <c r="E151" s="409" t="s">
        <v>1068</v>
      </c>
      <c r="F151" s="405"/>
      <c r="G151" s="410">
        <v>19000</v>
      </c>
      <c r="H151" s="410">
        <v>1000</v>
      </c>
      <c r="I151" s="391">
        <v>0</v>
      </c>
      <c r="J151" s="391">
        <v>0</v>
      </c>
      <c r="K151" s="405"/>
      <c r="L151" s="405"/>
      <c r="M151" s="405"/>
      <c r="N151" s="405"/>
      <c r="O151" s="405"/>
      <c r="P151" s="405"/>
      <c r="Q151" s="391">
        <v>4</v>
      </c>
      <c r="R151" s="391">
        <v>11</v>
      </c>
      <c r="S151" s="410">
        <v>20000</v>
      </c>
      <c r="T151" s="405"/>
      <c r="U151" s="405"/>
      <c r="V151" s="405"/>
      <c r="W151" s="124" t="s">
        <v>842</v>
      </c>
      <c r="X151" s="405"/>
      <c r="Y151" s="409" t="s">
        <v>1053</v>
      </c>
    </row>
    <row r="152" spans="1:25" ht="111.75" customHeight="1">
      <c r="A152" s="391">
        <v>14</v>
      </c>
      <c r="B152" s="331" t="s">
        <v>868</v>
      </c>
      <c r="C152" s="341" t="s">
        <v>637</v>
      </c>
      <c r="D152" s="409" t="s">
        <v>1044</v>
      </c>
      <c r="E152" s="409" t="s">
        <v>1069</v>
      </c>
      <c r="F152" s="405"/>
      <c r="G152" s="410">
        <v>14250</v>
      </c>
      <c r="H152" s="391">
        <v>750</v>
      </c>
      <c r="I152" s="391">
        <v>0</v>
      </c>
      <c r="J152" s="391">
        <v>0</v>
      </c>
      <c r="K152" s="405"/>
      <c r="L152" s="405"/>
      <c r="M152" s="405"/>
      <c r="N152" s="405"/>
      <c r="O152" s="405"/>
      <c r="P152" s="405"/>
      <c r="Q152" s="391">
        <v>4</v>
      </c>
      <c r="R152" s="391">
        <v>11</v>
      </c>
      <c r="S152" s="410">
        <v>15000</v>
      </c>
      <c r="T152" s="405"/>
      <c r="U152" s="405"/>
      <c r="V152" s="405"/>
      <c r="W152" s="124" t="s">
        <v>842</v>
      </c>
      <c r="X152" s="405"/>
      <c r="Y152" s="409" t="s">
        <v>1053</v>
      </c>
    </row>
    <row r="153" spans="1:25">
      <c r="A153" s="411"/>
      <c r="B153" s="412"/>
      <c r="C153" s="412"/>
      <c r="D153" s="412"/>
      <c r="E153" s="413" t="s">
        <v>975</v>
      </c>
      <c r="F153" s="412"/>
      <c r="G153" s="414">
        <f>SUM(G139:G152)</f>
        <v>969000</v>
      </c>
      <c r="H153" s="414">
        <f>SUM(H139:H152)</f>
        <v>51000</v>
      </c>
      <c r="I153" s="412"/>
      <c r="J153" s="412"/>
      <c r="K153" s="412"/>
      <c r="L153" s="412"/>
      <c r="M153" s="412"/>
      <c r="N153" s="412"/>
      <c r="O153" s="412"/>
      <c r="P153" s="412"/>
      <c r="Q153" s="412"/>
      <c r="R153" s="412"/>
      <c r="S153" s="414">
        <f>SUM(S139:S152)</f>
        <v>1020000</v>
      </c>
      <c r="T153" s="412"/>
      <c r="U153" s="412"/>
      <c r="V153" s="412"/>
      <c r="W153" s="412"/>
      <c r="X153" s="412"/>
      <c r="Y153" s="415"/>
    </row>
    <row r="154" spans="1:25" ht="49.5" customHeight="1">
      <c r="A154" s="1444" t="s">
        <v>2224</v>
      </c>
      <c r="B154" s="1445"/>
      <c r="C154" s="1445"/>
      <c r="D154" s="1445"/>
      <c r="E154" s="1445"/>
      <c r="F154" s="1445"/>
      <c r="G154" s="1445"/>
      <c r="H154" s="1445"/>
      <c r="I154" s="1445"/>
      <c r="J154" s="1445"/>
      <c r="K154" s="1445"/>
      <c r="L154" s="1445"/>
      <c r="M154" s="1445"/>
      <c r="N154" s="1445"/>
      <c r="O154" s="1445"/>
      <c r="P154" s="1445"/>
      <c r="Q154" s="1445"/>
      <c r="R154" s="1445"/>
      <c r="S154" s="1445"/>
      <c r="T154" s="1445"/>
      <c r="U154" s="1445"/>
      <c r="V154" s="1445"/>
      <c r="W154" s="1445"/>
      <c r="X154" s="1445"/>
      <c r="Y154" s="1446"/>
    </row>
    <row r="155" spans="1:25" ht="45">
      <c r="A155" s="391">
        <v>1</v>
      </c>
      <c r="B155" s="128" t="s">
        <v>464</v>
      </c>
      <c r="C155" s="405"/>
      <c r="D155" s="405"/>
      <c r="E155" s="1366" t="s">
        <v>2586</v>
      </c>
      <c r="F155" s="405"/>
      <c r="G155" s="405"/>
      <c r="H155" s="405"/>
      <c r="I155" s="405"/>
      <c r="J155" s="405"/>
      <c r="K155" s="405"/>
      <c r="L155" s="405"/>
      <c r="M155" s="405"/>
      <c r="N155" s="405"/>
      <c r="O155" s="405"/>
      <c r="P155" s="1367">
        <v>981.42</v>
      </c>
      <c r="Q155" s="405"/>
      <c r="R155" s="405"/>
      <c r="S155" s="405"/>
      <c r="T155" s="405"/>
      <c r="U155" s="405"/>
      <c r="V155" s="405"/>
      <c r="W155" s="405"/>
      <c r="X155" s="405"/>
      <c r="Y155" s="405"/>
    </row>
    <row r="156" spans="1:25" ht="60">
      <c r="A156" s="391">
        <v>2</v>
      </c>
      <c r="B156" s="128" t="s">
        <v>464</v>
      </c>
      <c r="C156" s="405"/>
      <c r="D156" s="405"/>
      <c r="E156" s="1366" t="s">
        <v>2587</v>
      </c>
      <c r="F156" s="405"/>
      <c r="G156" s="405"/>
      <c r="H156" s="405"/>
      <c r="I156" s="405"/>
      <c r="J156" s="405"/>
      <c r="K156" s="405"/>
      <c r="L156" s="405"/>
      <c r="M156" s="405"/>
      <c r="N156" s="405"/>
      <c r="O156" s="405"/>
      <c r="P156" s="1367">
        <v>7287.03</v>
      </c>
      <c r="Q156" s="405"/>
      <c r="R156" s="405"/>
      <c r="S156" s="405"/>
      <c r="T156" s="405"/>
      <c r="U156" s="405"/>
      <c r="V156" s="405"/>
      <c r="W156" s="405"/>
      <c r="X156" s="405"/>
      <c r="Y156" s="405"/>
    </row>
    <row r="157" spans="1:25" ht="60">
      <c r="A157" s="391">
        <v>3</v>
      </c>
      <c r="B157" s="128" t="s">
        <v>464</v>
      </c>
      <c r="C157" s="405"/>
      <c r="D157" s="405"/>
      <c r="E157" s="1366" t="s">
        <v>2588</v>
      </c>
      <c r="F157" s="405"/>
      <c r="G157" s="405"/>
      <c r="H157" s="405"/>
      <c r="I157" s="405"/>
      <c r="J157" s="405"/>
      <c r="K157" s="405"/>
      <c r="L157" s="405"/>
      <c r="M157" s="405"/>
      <c r="N157" s="405"/>
      <c r="O157" s="405"/>
      <c r="P157" s="1367">
        <v>3496.3</v>
      </c>
      <c r="Q157" s="405"/>
      <c r="R157" s="405"/>
      <c r="S157" s="405"/>
      <c r="T157" s="405"/>
      <c r="U157" s="405"/>
      <c r="V157" s="405"/>
      <c r="W157" s="405"/>
      <c r="X157" s="405"/>
      <c r="Y157" s="405"/>
    </row>
    <row r="158" spans="1:25" ht="45">
      <c r="A158" s="391">
        <v>4</v>
      </c>
      <c r="B158" s="128" t="s">
        <v>464</v>
      </c>
      <c r="C158" s="405"/>
      <c r="D158" s="405"/>
      <c r="E158" s="1366" t="s">
        <v>2589</v>
      </c>
      <c r="F158" s="405"/>
      <c r="G158" s="405"/>
      <c r="H158" s="405"/>
      <c r="I158" s="405"/>
      <c r="J158" s="405"/>
      <c r="K158" s="405"/>
      <c r="L158" s="405"/>
      <c r="M158" s="405"/>
      <c r="N158" s="405"/>
      <c r="O158" s="405"/>
      <c r="P158" s="1367">
        <v>3305.02</v>
      </c>
      <c r="Q158" s="405"/>
      <c r="R158" s="405"/>
      <c r="S158" s="405"/>
      <c r="T158" s="405"/>
      <c r="U158" s="405"/>
      <c r="V158" s="405"/>
      <c r="W158" s="405"/>
      <c r="X158" s="405"/>
      <c r="Y158" s="405"/>
    </row>
    <row r="159" spans="1:25" ht="45">
      <c r="A159" s="391">
        <v>5</v>
      </c>
      <c r="B159" s="128" t="s">
        <v>464</v>
      </c>
      <c r="C159" s="405"/>
      <c r="D159" s="405"/>
      <c r="E159" s="1366" t="s">
        <v>2590</v>
      </c>
      <c r="F159" s="405"/>
      <c r="G159" s="405"/>
      <c r="H159" s="405"/>
      <c r="I159" s="405"/>
      <c r="J159" s="405"/>
      <c r="K159" s="405"/>
      <c r="L159" s="405"/>
      <c r="M159" s="405"/>
      <c r="N159" s="405"/>
      <c r="O159" s="405"/>
      <c r="P159" s="1367">
        <v>3654.95</v>
      </c>
      <c r="Q159" s="405"/>
      <c r="R159" s="405"/>
      <c r="S159" s="405"/>
      <c r="T159" s="405"/>
      <c r="U159" s="405"/>
      <c r="V159" s="405"/>
      <c r="W159" s="405"/>
      <c r="X159" s="405"/>
      <c r="Y159" s="405"/>
    </row>
    <row r="160" spans="1:25" ht="45">
      <c r="A160" s="391">
        <v>6</v>
      </c>
      <c r="B160" s="128" t="s">
        <v>464</v>
      </c>
      <c r="C160" s="405"/>
      <c r="D160" s="405"/>
      <c r="E160" s="1366" t="s">
        <v>2591</v>
      </c>
      <c r="F160" s="405"/>
      <c r="G160" s="405"/>
      <c r="H160" s="405"/>
      <c r="I160" s="405"/>
      <c r="J160" s="405"/>
      <c r="K160" s="405"/>
      <c r="L160" s="405"/>
      <c r="M160" s="405"/>
      <c r="N160" s="405"/>
      <c r="O160" s="405"/>
      <c r="P160" s="1367">
        <v>2411.88</v>
      </c>
      <c r="Q160" s="405"/>
      <c r="R160" s="405"/>
      <c r="S160" s="405"/>
      <c r="T160" s="405"/>
      <c r="U160" s="405"/>
      <c r="V160" s="405"/>
      <c r="W160" s="405"/>
      <c r="X160" s="405"/>
      <c r="Y160" s="405"/>
    </row>
    <row r="161" spans="1:25" ht="45">
      <c r="A161" s="391">
        <v>7</v>
      </c>
      <c r="B161" s="128" t="s">
        <v>464</v>
      </c>
      <c r="C161" s="405"/>
      <c r="D161" s="405"/>
      <c r="E161" s="1366" t="s">
        <v>2592</v>
      </c>
      <c r="F161" s="405"/>
      <c r="G161" s="405"/>
      <c r="H161" s="405"/>
      <c r="I161" s="405"/>
      <c r="J161" s="405"/>
      <c r="K161" s="405"/>
      <c r="L161" s="405"/>
      <c r="M161" s="405"/>
      <c r="N161" s="405"/>
      <c r="O161" s="405"/>
      <c r="P161" s="1367">
        <v>5451.33</v>
      </c>
      <c r="Q161" s="405"/>
      <c r="R161" s="405"/>
      <c r="S161" s="405"/>
      <c r="T161" s="405"/>
      <c r="U161" s="405"/>
      <c r="V161" s="405"/>
      <c r="W161" s="405"/>
      <c r="X161" s="405"/>
      <c r="Y161" s="405"/>
    </row>
    <row r="162" spans="1:25" ht="45">
      <c r="A162" s="391">
        <v>8</v>
      </c>
      <c r="B162" s="128" t="s">
        <v>464</v>
      </c>
      <c r="C162" s="405"/>
      <c r="D162" s="405"/>
      <c r="E162" s="1366" t="s">
        <v>2593</v>
      </c>
      <c r="F162" s="405"/>
      <c r="G162" s="405"/>
      <c r="H162" s="405"/>
      <c r="I162" s="405"/>
      <c r="J162" s="405"/>
      <c r="K162" s="405"/>
      <c r="L162" s="405"/>
      <c r="M162" s="405"/>
      <c r="N162" s="405"/>
      <c r="O162" s="405"/>
      <c r="P162" s="1367">
        <v>1490.24</v>
      </c>
      <c r="Q162" s="405"/>
      <c r="R162" s="405"/>
      <c r="S162" s="405"/>
      <c r="T162" s="405"/>
      <c r="U162" s="405"/>
      <c r="V162" s="405"/>
      <c r="W162" s="405"/>
      <c r="X162" s="405"/>
      <c r="Y162" s="405"/>
    </row>
    <row r="163" spans="1:25" ht="45">
      <c r="A163" s="391">
        <v>9</v>
      </c>
      <c r="B163" s="128" t="s">
        <v>464</v>
      </c>
      <c r="C163" s="405"/>
      <c r="D163" s="405"/>
      <c r="E163" s="1366" t="s">
        <v>2594</v>
      </c>
      <c r="F163" s="405"/>
      <c r="G163" s="405"/>
      <c r="H163" s="405"/>
      <c r="I163" s="405"/>
      <c r="J163" s="405"/>
      <c r="K163" s="405"/>
      <c r="L163" s="405"/>
      <c r="M163" s="405"/>
      <c r="N163" s="405"/>
      <c r="O163" s="405"/>
      <c r="P163" s="1367">
        <v>2622.83</v>
      </c>
      <c r="Q163" s="405"/>
      <c r="R163" s="405"/>
      <c r="S163" s="405"/>
      <c r="T163" s="405"/>
      <c r="U163" s="405"/>
      <c r="V163" s="405"/>
      <c r="W163" s="405"/>
      <c r="X163" s="405"/>
      <c r="Y163" s="405"/>
    </row>
    <row r="164" spans="1:25" ht="60">
      <c r="A164" s="391">
        <v>10</v>
      </c>
      <c r="B164" s="128" t="s">
        <v>464</v>
      </c>
      <c r="C164" s="405"/>
      <c r="D164" s="405"/>
      <c r="E164" s="1366" t="s">
        <v>2595</v>
      </c>
      <c r="F164" s="405"/>
      <c r="G164" s="405"/>
      <c r="H164" s="405"/>
      <c r="I164" s="405"/>
      <c r="J164" s="405"/>
      <c r="K164" s="405"/>
      <c r="L164" s="405"/>
      <c r="M164" s="405"/>
      <c r="N164" s="405"/>
      <c r="O164" s="405"/>
      <c r="P164" s="1367">
        <v>484.47</v>
      </c>
      <c r="Q164" s="405"/>
      <c r="R164" s="405"/>
      <c r="S164" s="405"/>
      <c r="T164" s="405"/>
      <c r="U164" s="405"/>
      <c r="V164" s="405"/>
      <c r="W164" s="405"/>
      <c r="X164" s="405"/>
      <c r="Y164" s="405"/>
    </row>
    <row r="165" spans="1:25" ht="60">
      <c r="A165" s="391">
        <v>11</v>
      </c>
      <c r="B165" s="128" t="s">
        <v>464</v>
      </c>
      <c r="C165" s="405"/>
      <c r="D165" s="405"/>
      <c r="E165" s="1366" t="s">
        <v>2596</v>
      </c>
      <c r="F165" s="405"/>
      <c r="G165" s="405"/>
      <c r="H165" s="405"/>
      <c r="I165" s="405"/>
      <c r="J165" s="405"/>
      <c r="K165" s="405"/>
      <c r="L165" s="405"/>
      <c r="M165" s="405"/>
      <c r="N165" s="405"/>
      <c r="O165" s="405"/>
      <c r="P165" s="1367">
        <v>1547</v>
      </c>
      <c r="Q165" s="405"/>
      <c r="R165" s="405"/>
      <c r="S165" s="405"/>
      <c r="T165" s="405"/>
      <c r="U165" s="405"/>
      <c r="V165" s="405"/>
      <c r="W165" s="405"/>
      <c r="X165" s="405"/>
      <c r="Y165" s="405"/>
    </row>
    <row r="166" spans="1:25" ht="60">
      <c r="A166" s="391">
        <v>12</v>
      </c>
      <c r="B166" s="128" t="s">
        <v>464</v>
      </c>
      <c r="C166" s="405"/>
      <c r="D166" s="405"/>
      <c r="E166" s="1366" t="s">
        <v>2597</v>
      </c>
      <c r="F166" s="405"/>
      <c r="G166" s="405"/>
      <c r="H166" s="405"/>
      <c r="I166" s="405"/>
      <c r="J166" s="405"/>
      <c r="K166" s="405"/>
      <c r="L166" s="405"/>
      <c r="M166" s="405"/>
      <c r="N166" s="405"/>
      <c r="O166" s="405"/>
      <c r="P166" s="1367">
        <v>1572.99</v>
      </c>
      <c r="Q166" s="405"/>
      <c r="R166" s="405"/>
      <c r="S166" s="405"/>
      <c r="T166" s="405"/>
      <c r="U166" s="405"/>
      <c r="V166" s="405"/>
      <c r="W166" s="405"/>
      <c r="X166" s="405"/>
      <c r="Y166" s="405"/>
    </row>
    <row r="167" spans="1:25" ht="45">
      <c r="A167" s="391">
        <v>13</v>
      </c>
      <c r="B167" s="128" t="s">
        <v>464</v>
      </c>
      <c r="C167" s="405"/>
      <c r="D167" s="405"/>
      <c r="E167" s="1366" t="s">
        <v>2598</v>
      </c>
      <c r="F167" s="405"/>
      <c r="G167" s="405"/>
      <c r="H167" s="405"/>
      <c r="I167" s="405"/>
      <c r="J167" s="405"/>
      <c r="K167" s="405"/>
      <c r="L167" s="405"/>
      <c r="M167" s="405"/>
      <c r="N167" s="405"/>
      <c r="O167" s="405"/>
      <c r="P167" s="1367">
        <v>7250.36</v>
      </c>
      <c r="Q167" s="405"/>
      <c r="R167" s="405"/>
      <c r="S167" s="405"/>
      <c r="T167" s="405"/>
      <c r="U167" s="405"/>
      <c r="V167" s="405"/>
      <c r="W167" s="405"/>
      <c r="X167" s="405"/>
      <c r="Y167" s="405"/>
    </row>
    <row r="168" spans="1:25" ht="45">
      <c r="A168" s="391">
        <v>14</v>
      </c>
      <c r="B168" s="128" t="s">
        <v>464</v>
      </c>
      <c r="C168" s="405"/>
      <c r="D168" s="405"/>
      <c r="E168" s="1366" t="s">
        <v>2599</v>
      </c>
      <c r="F168" s="405"/>
      <c r="G168" s="405"/>
      <c r="H168" s="405"/>
      <c r="I168" s="405"/>
      <c r="J168" s="405"/>
      <c r="K168" s="405"/>
      <c r="L168" s="405"/>
      <c r="M168" s="405"/>
      <c r="N168" s="405"/>
      <c r="O168" s="405"/>
      <c r="P168" s="1367">
        <v>3226.91</v>
      </c>
      <c r="Q168" s="405"/>
      <c r="R168" s="405"/>
      <c r="S168" s="405"/>
      <c r="T168" s="405"/>
      <c r="U168" s="405"/>
      <c r="V168" s="405"/>
      <c r="W168" s="405"/>
      <c r="X168" s="405"/>
      <c r="Y168" s="405"/>
    </row>
    <row r="169" spans="1:25" ht="45">
      <c r="A169" s="391">
        <v>15</v>
      </c>
      <c r="B169" s="128" t="s">
        <v>464</v>
      </c>
      <c r="C169" s="405"/>
      <c r="D169" s="405"/>
      <c r="E169" s="1366" t="s">
        <v>2600</v>
      </c>
      <c r="F169" s="405"/>
      <c r="G169" s="405"/>
      <c r="H169" s="405"/>
      <c r="I169" s="405"/>
      <c r="J169" s="405"/>
      <c r="K169" s="405"/>
      <c r="L169" s="405"/>
      <c r="M169" s="405"/>
      <c r="N169" s="405"/>
      <c r="O169" s="405"/>
      <c r="P169" s="1367">
        <v>1423.14</v>
      </c>
      <c r="Q169" s="405"/>
      <c r="R169" s="405"/>
      <c r="S169" s="405"/>
      <c r="T169" s="405"/>
      <c r="U169" s="405"/>
      <c r="V169" s="405"/>
      <c r="W169" s="405"/>
      <c r="X169" s="405"/>
      <c r="Y169" s="405"/>
    </row>
    <row r="170" spans="1:25" ht="60">
      <c r="A170" s="391">
        <v>16</v>
      </c>
      <c r="B170" s="128" t="s">
        <v>464</v>
      </c>
      <c r="C170" s="405"/>
      <c r="D170" s="405"/>
      <c r="E170" s="1366" t="s">
        <v>2601</v>
      </c>
      <c r="F170" s="405"/>
      <c r="G170" s="405"/>
      <c r="H170" s="405"/>
      <c r="I170" s="405"/>
      <c r="J170" s="405"/>
      <c r="K170" s="405"/>
      <c r="L170" s="405"/>
      <c r="M170" s="405"/>
      <c r="N170" s="405"/>
      <c r="O170" s="405"/>
      <c r="P170" s="1367">
        <v>2624.65</v>
      </c>
      <c r="Q170" s="405"/>
      <c r="R170" s="405"/>
      <c r="S170" s="405"/>
      <c r="T170" s="405"/>
      <c r="U170" s="405"/>
      <c r="V170" s="405"/>
      <c r="W170" s="405"/>
      <c r="X170" s="405"/>
      <c r="Y170" s="405"/>
    </row>
    <row r="171" spans="1:25" ht="45">
      <c r="A171" s="391">
        <v>17</v>
      </c>
      <c r="B171" s="128" t="s">
        <v>464</v>
      </c>
      <c r="C171" s="405"/>
      <c r="D171" s="405"/>
      <c r="E171" s="1366" t="s">
        <v>2602</v>
      </c>
      <c r="F171" s="405"/>
      <c r="G171" s="405"/>
      <c r="H171" s="405"/>
      <c r="I171" s="405"/>
      <c r="J171" s="405"/>
      <c r="K171" s="405"/>
      <c r="L171" s="405"/>
      <c r="M171" s="405"/>
      <c r="N171" s="405"/>
      <c r="O171" s="405"/>
      <c r="P171" s="1367">
        <v>2716.18</v>
      </c>
      <c r="Q171" s="405"/>
      <c r="R171" s="405"/>
      <c r="S171" s="405"/>
      <c r="T171" s="405"/>
      <c r="U171" s="405"/>
      <c r="V171" s="405"/>
      <c r="W171" s="405"/>
      <c r="X171" s="405"/>
      <c r="Y171" s="405"/>
    </row>
    <row r="172" spans="1:25" ht="45">
      <c r="A172" s="391">
        <v>18</v>
      </c>
      <c r="B172" s="128" t="s">
        <v>464</v>
      </c>
      <c r="C172" s="405"/>
      <c r="D172" s="405"/>
      <c r="E172" s="1366" t="s">
        <v>2603</v>
      </c>
      <c r="F172" s="405"/>
      <c r="G172" s="405"/>
      <c r="H172" s="405"/>
      <c r="I172" s="405"/>
      <c r="J172" s="405"/>
      <c r="K172" s="405"/>
      <c r="L172" s="405"/>
      <c r="M172" s="405"/>
      <c r="N172" s="405"/>
      <c r="O172" s="405"/>
      <c r="P172" s="1367">
        <v>4278.07</v>
      </c>
      <c r="Q172" s="405"/>
      <c r="R172" s="405"/>
      <c r="S172" s="405"/>
      <c r="T172" s="405"/>
      <c r="U172" s="405"/>
      <c r="V172" s="405"/>
      <c r="W172" s="405"/>
      <c r="X172" s="405"/>
      <c r="Y172" s="405"/>
    </row>
    <row r="173" spans="1:25" ht="45">
      <c r="A173" s="391">
        <v>19</v>
      </c>
      <c r="B173" s="128" t="s">
        <v>464</v>
      </c>
      <c r="C173" s="405"/>
      <c r="D173" s="405"/>
      <c r="E173" s="1366" t="s">
        <v>2604</v>
      </c>
      <c r="F173" s="405"/>
      <c r="G173" s="405"/>
      <c r="H173" s="405"/>
      <c r="I173" s="405"/>
      <c r="J173" s="405"/>
      <c r="K173" s="405"/>
      <c r="L173" s="405"/>
      <c r="M173" s="405"/>
      <c r="N173" s="405"/>
      <c r="O173" s="405"/>
      <c r="P173" s="1367">
        <v>1925.27</v>
      </c>
      <c r="Q173" s="405"/>
      <c r="R173" s="405"/>
      <c r="S173" s="405"/>
      <c r="T173" s="405"/>
      <c r="U173" s="405"/>
      <c r="V173" s="405"/>
      <c r="W173" s="405"/>
      <c r="X173" s="405"/>
      <c r="Y173" s="405"/>
    </row>
    <row r="174" spans="1:25" ht="45">
      <c r="A174" s="391">
        <v>20</v>
      </c>
      <c r="B174" s="128" t="s">
        <v>464</v>
      </c>
      <c r="C174" s="405"/>
      <c r="D174" s="405"/>
      <c r="E174" s="1366" t="s">
        <v>2605</v>
      </c>
      <c r="F174" s="405"/>
      <c r="G174" s="405"/>
      <c r="H174" s="405"/>
      <c r="I174" s="405"/>
      <c r="J174" s="405"/>
      <c r="K174" s="405"/>
      <c r="L174" s="405"/>
      <c r="M174" s="405"/>
      <c r="N174" s="405"/>
      <c r="O174" s="405"/>
      <c r="P174" s="1367">
        <v>1904.84</v>
      </c>
      <c r="Q174" s="405"/>
      <c r="R174" s="405"/>
      <c r="S174" s="405"/>
      <c r="T174" s="405"/>
      <c r="U174" s="405"/>
      <c r="V174" s="405"/>
      <c r="W174" s="405"/>
      <c r="X174" s="405"/>
      <c r="Y174" s="405"/>
    </row>
    <row r="175" spans="1:25" ht="45">
      <c r="A175" s="391">
        <v>21</v>
      </c>
      <c r="B175" s="128" t="s">
        <v>464</v>
      </c>
      <c r="C175" s="405"/>
      <c r="D175" s="405"/>
      <c r="E175" s="1366" t="s">
        <v>2606</v>
      </c>
      <c r="F175" s="405"/>
      <c r="G175" s="405"/>
      <c r="H175" s="405"/>
      <c r="I175" s="405"/>
      <c r="J175" s="405"/>
      <c r="K175" s="405"/>
      <c r="L175" s="405"/>
      <c r="M175" s="405"/>
      <c r="N175" s="405"/>
      <c r="O175" s="405"/>
      <c r="P175" s="1367">
        <v>2180.15</v>
      </c>
      <c r="Q175" s="405"/>
      <c r="R175" s="405"/>
      <c r="S175" s="405"/>
      <c r="T175" s="405"/>
      <c r="U175" s="405"/>
      <c r="V175" s="405"/>
      <c r="W175" s="405"/>
      <c r="X175" s="405"/>
      <c r="Y175" s="405"/>
    </row>
    <row r="176" spans="1:25" ht="45">
      <c r="A176" s="391">
        <v>22</v>
      </c>
      <c r="B176" s="128" t="s">
        <v>464</v>
      </c>
      <c r="C176" s="405"/>
      <c r="D176" s="405"/>
      <c r="E176" s="1366" t="s">
        <v>2607</v>
      </c>
      <c r="F176" s="405"/>
      <c r="G176" s="405"/>
      <c r="H176" s="405"/>
      <c r="I176" s="405"/>
      <c r="J176" s="405"/>
      <c r="K176" s="405"/>
      <c r="L176" s="405"/>
      <c r="M176" s="405"/>
      <c r="N176" s="405"/>
      <c r="O176" s="405"/>
      <c r="P176" s="1367">
        <v>3638.51</v>
      </c>
      <c r="Q176" s="405"/>
      <c r="R176" s="405"/>
      <c r="S176" s="405"/>
      <c r="T176" s="405"/>
      <c r="U176" s="405"/>
      <c r="V176" s="405"/>
      <c r="W176" s="405"/>
      <c r="X176" s="405"/>
      <c r="Y176" s="405"/>
    </row>
    <row r="177" spans="1:25" ht="45">
      <c r="A177" s="391">
        <v>23</v>
      </c>
      <c r="B177" s="128" t="s">
        <v>464</v>
      </c>
      <c r="C177" s="405"/>
      <c r="D177" s="405"/>
      <c r="E177" s="1366" t="s">
        <v>2608</v>
      </c>
      <c r="F177" s="405"/>
      <c r="G177" s="405"/>
      <c r="H177" s="405"/>
      <c r="I177" s="405"/>
      <c r="J177" s="405"/>
      <c r="K177" s="405"/>
      <c r="L177" s="405"/>
      <c r="M177" s="405"/>
      <c r="N177" s="405"/>
      <c r="O177" s="405"/>
      <c r="P177" s="1367">
        <v>3864.15</v>
      </c>
      <c r="Q177" s="405"/>
      <c r="R177" s="405"/>
      <c r="S177" s="405"/>
      <c r="T177" s="405"/>
      <c r="U177" s="405"/>
      <c r="V177" s="405"/>
      <c r="W177" s="405"/>
      <c r="X177" s="405"/>
      <c r="Y177" s="405"/>
    </row>
    <row r="178" spans="1:25" ht="60">
      <c r="A178" s="391">
        <v>24</v>
      </c>
      <c r="B178" s="128" t="s">
        <v>464</v>
      </c>
      <c r="C178" s="405"/>
      <c r="D178" s="405"/>
      <c r="E178" s="1366" t="s">
        <v>2609</v>
      </c>
      <c r="F178" s="405"/>
      <c r="G178" s="405"/>
      <c r="H178" s="405"/>
      <c r="I178" s="405"/>
      <c r="J178" s="405"/>
      <c r="K178" s="405"/>
      <c r="L178" s="405"/>
      <c r="M178" s="405"/>
      <c r="N178" s="405"/>
      <c r="O178" s="405"/>
      <c r="P178" s="1367">
        <v>1845.1</v>
      </c>
      <c r="Q178" s="405"/>
      <c r="R178" s="405"/>
      <c r="S178" s="405"/>
      <c r="T178" s="405"/>
      <c r="U178" s="405"/>
      <c r="V178" s="405"/>
      <c r="W178" s="405"/>
      <c r="X178" s="405"/>
      <c r="Y178" s="405"/>
    </row>
    <row r="179" spans="1:25" ht="60">
      <c r="A179" s="391">
        <v>25</v>
      </c>
      <c r="B179" s="128" t="s">
        <v>464</v>
      </c>
      <c r="C179" s="405"/>
      <c r="D179" s="405"/>
      <c r="E179" s="1366" t="s">
        <v>2610</v>
      </c>
      <c r="F179" s="405"/>
      <c r="G179" s="405"/>
      <c r="H179" s="405"/>
      <c r="I179" s="405"/>
      <c r="J179" s="405"/>
      <c r="K179" s="405"/>
      <c r="L179" s="405"/>
      <c r="M179" s="405"/>
      <c r="N179" s="405"/>
      <c r="O179" s="405"/>
      <c r="P179" s="1367">
        <v>3942.96</v>
      </c>
      <c r="Q179" s="405"/>
      <c r="R179" s="405"/>
      <c r="S179" s="405"/>
      <c r="T179" s="405"/>
      <c r="U179" s="405"/>
      <c r="V179" s="405"/>
      <c r="W179" s="405"/>
      <c r="X179" s="405"/>
      <c r="Y179" s="405"/>
    </row>
    <row r="180" spans="1:25" ht="60">
      <c r="A180" s="391">
        <v>26</v>
      </c>
      <c r="B180" s="128" t="s">
        <v>464</v>
      </c>
      <c r="C180" s="405"/>
      <c r="D180" s="405"/>
      <c r="E180" s="1366" t="s">
        <v>2611</v>
      </c>
      <c r="F180" s="405"/>
      <c r="G180" s="405"/>
      <c r="H180" s="405"/>
      <c r="I180" s="405"/>
      <c r="J180" s="405"/>
      <c r="K180" s="405"/>
      <c r="L180" s="405"/>
      <c r="M180" s="405"/>
      <c r="N180" s="405"/>
      <c r="O180" s="405"/>
      <c r="P180" s="1367">
        <v>5175.34</v>
      </c>
      <c r="Q180" s="405"/>
      <c r="R180" s="405"/>
      <c r="S180" s="405"/>
      <c r="T180" s="405"/>
      <c r="U180" s="405"/>
      <c r="V180" s="405"/>
      <c r="W180" s="405"/>
      <c r="X180" s="405"/>
      <c r="Y180" s="405"/>
    </row>
    <row r="181" spans="1:25" ht="45">
      <c r="A181" s="391">
        <v>27</v>
      </c>
      <c r="B181" s="128" t="s">
        <v>464</v>
      </c>
      <c r="C181" s="405"/>
      <c r="D181" s="405"/>
      <c r="E181" s="1366" t="s">
        <v>2612</v>
      </c>
      <c r="F181" s="405"/>
      <c r="G181" s="405"/>
      <c r="H181" s="405"/>
      <c r="I181" s="405"/>
      <c r="J181" s="405"/>
      <c r="K181" s="405"/>
      <c r="L181" s="405"/>
      <c r="M181" s="405"/>
      <c r="N181" s="405"/>
      <c r="O181" s="405"/>
      <c r="P181" s="1367">
        <v>1514.05</v>
      </c>
      <c r="Q181" s="405"/>
      <c r="R181" s="405"/>
      <c r="S181" s="405"/>
      <c r="T181" s="405"/>
      <c r="U181" s="405"/>
      <c r="V181" s="405"/>
      <c r="W181" s="405"/>
      <c r="X181" s="405"/>
      <c r="Y181" s="405"/>
    </row>
    <row r="182" spans="1:25" ht="45">
      <c r="A182" s="391">
        <v>28</v>
      </c>
      <c r="B182" s="128" t="s">
        <v>464</v>
      </c>
      <c r="C182" s="405"/>
      <c r="D182" s="405"/>
      <c r="E182" s="1366" t="s">
        <v>2613</v>
      </c>
      <c r="F182" s="405"/>
      <c r="G182" s="405"/>
      <c r="H182" s="405"/>
      <c r="I182" s="405"/>
      <c r="J182" s="405"/>
      <c r="K182" s="405"/>
      <c r="L182" s="405"/>
      <c r="M182" s="405"/>
      <c r="N182" s="405"/>
      <c r="O182" s="405"/>
      <c r="P182" s="1367">
        <v>3814.07</v>
      </c>
      <c r="Q182" s="405"/>
      <c r="R182" s="405"/>
      <c r="S182" s="405"/>
      <c r="T182" s="405"/>
      <c r="U182" s="405"/>
      <c r="V182" s="405"/>
      <c r="W182" s="405"/>
      <c r="X182" s="405"/>
      <c r="Y182" s="405"/>
    </row>
    <row r="183" spans="1:25" ht="45">
      <c r="A183" s="391">
        <v>29</v>
      </c>
      <c r="B183" s="128" t="s">
        <v>464</v>
      </c>
      <c r="C183" s="405"/>
      <c r="D183" s="405"/>
      <c r="E183" s="1366" t="s">
        <v>2614</v>
      </c>
      <c r="F183" s="405"/>
      <c r="G183" s="405"/>
      <c r="H183" s="405"/>
      <c r="I183" s="405"/>
      <c r="J183" s="405"/>
      <c r="K183" s="405"/>
      <c r="L183" s="405"/>
      <c r="M183" s="405"/>
      <c r="N183" s="405"/>
      <c r="O183" s="405"/>
      <c r="P183" s="1367">
        <v>1084.9100000000001</v>
      </c>
      <c r="Q183" s="405"/>
      <c r="R183" s="405"/>
      <c r="S183" s="405"/>
      <c r="T183" s="405"/>
      <c r="U183" s="405"/>
      <c r="V183" s="405"/>
      <c r="W183" s="405"/>
      <c r="X183" s="405"/>
      <c r="Y183" s="405"/>
    </row>
    <row r="184" spans="1:25" ht="45">
      <c r="A184" s="391">
        <v>30</v>
      </c>
      <c r="B184" s="128" t="s">
        <v>464</v>
      </c>
      <c r="C184" s="405"/>
      <c r="D184" s="405"/>
      <c r="E184" s="1366" t="s">
        <v>2615</v>
      </c>
      <c r="F184" s="405"/>
      <c r="G184" s="405"/>
      <c r="H184" s="405"/>
      <c r="I184" s="405"/>
      <c r="J184" s="405"/>
      <c r="K184" s="405"/>
      <c r="L184" s="405"/>
      <c r="M184" s="405"/>
      <c r="N184" s="405"/>
      <c r="O184" s="405"/>
      <c r="P184" s="1367">
        <v>1272.75</v>
      </c>
      <c r="Q184" s="405"/>
      <c r="R184" s="405"/>
      <c r="S184" s="405"/>
      <c r="T184" s="405"/>
      <c r="U184" s="405"/>
      <c r="V184" s="405"/>
      <c r="W184" s="405"/>
      <c r="X184" s="405"/>
      <c r="Y184" s="405"/>
    </row>
    <row r="185" spans="1:25" ht="45">
      <c r="A185" s="391">
        <v>31</v>
      </c>
      <c r="B185" s="128" t="s">
        <v>464</v>
      </c>
      <c r="C185" s="405"/>
      <c r="D185" s="405"/>
      <c r="E185" s="1366" t="s">
        <v>2616</v>
      </c>
      <c r="F185" s="405"/>
      <c r="G185" s="405"/>
      <c r="H185" s="405"/>
      <c r="I185" s="405"/>
      <c r="J185" s="405"/>
      <c r="K185" s="405"/>
      <c r="L185" s="405"/>
      <c r="M185" s="405"/>
      <c r="N185" s="405"/>
      <c r="O185" s="405"/>
      <c r="P185" s="1367">
        <v>1412.15</v>
      </c>
      <c r="Q185" s="405"/>
      <c r="R185" s="405"/>
      <c r="S185" s="405"/>
      <c r="T185" s="405"/>
      <c r="U185" s="405"/>
      <c r="V185" s="405"/>
      <c r="W185" s="405"/>
      <c r="X185" s="405"/>
      <c r="Y185" s="405"/>
    </row>
    <row r="186" spans="1:25" ht="45">
      <c r="A186" s="391">
        <v>32</v>
      </c>
      <c r="B186" s="128" t="s">
        <v>464</v>
      </c>
      <c r="C186" s="405"/>
      <c r="D186" s="405"/>
      <c r="E186" s="1366" t="s">
        <v>2617</v>
      </c>
      <c r="F186" s="405"/>
      <c r="G186" s="405"/>
      <c r="H186" s="405"/>
      <c r="I186" s="405"/>
      <c r="J186" s="405"/>
      <c r="K186" s="405"/>
      <c r="L186" s="405"/>
      <c r="M186" s="405"/>
      <c r="N186" s="405"/>
      <c r="O186" s="405"/>
      <c r="P186" s="1367">
        <v>3243.7</v>
      </c>
      <c r="Q186" s="405"/>
      <c r="R186" s="405"/>
      <c r="S186" s="405"/>
      <c r="T186" s="405"/>
      <c r="U186" s="405"/>
      <c r="V186" s="405"/>
      <c r="W186" s="405"/>
      <c r="X186" s="405"/>
      <c r="Y186" s="405"/>
    </row>
    <row r="187" spans="1:25" ht="45">
      <c r="A187" s="391">
        <v>33</v>
      </c>
      <c r="B187" s="128" t="s">
        <v>464</v>
      </c>
      <c r="C187" s="405"/>
      <c r="D187" s="405"/>
      <c r="E187" s="1366" t="s">
        <v>2618</v>
      </c>
      <c r="F187" s="405"/>
      <c r="G187" s="405"/>
      <c r="H187" s="405"/>
      <c r="I187" s="405"/>
      <c r="J187" s="405"/>
      <c r="K187" s="405"/>
      <c r="L187" s="405"/>
      <c r="M187" s="405"/>
      <c r="N187" s="405"/>
      <c r="O187" s="405"/>
      <c r="P187" s="1367">
        <v>591.5</v>
      </c>
      <c r="Q187" s="405"/>
      <c r="R187" s="405"/>
      <c r="S187" s="405"/>
      <c r="T187" s="405"/>
      <c r="U187" s="405"/>
      <c r="V187" s="405"/>
      <c r="W187" s="405"/>
      <c r="X187" s="405"/>
      <c r="Y187" s="405"/>
    </row>
    <row r="188" spans="1:25" ht="45">
      <c r="A188" s="391">
        <v>34</v>
      </c>
      <c r="B188" s="128" t="s">
        <v>464</v>
      </c>
      <c r="C188" s="405"/>
      <c r="D188" s="405"/>
      <c r="E188" s="1366" t="s">
        <v>2619</v>
      </c>
      <c r="F188" s="405"/>
      <c r="G188" s="405"/>
      <c r="H188" s="405"/>
      <c r="I188" s="405"/>
      <c r="J188" s="405"/>
      <c r="K188" s="405"/>
      <c r="L188" s="405"/>
      <c r="M188" s="405"/>
      <c r="N188" s="405"/>
      <c r="O188" s="405"/>
      <c r="P188" s="1367">
        <v>1257</v>
      </c>
      <c r="Q188" s="405"/>
      <c r="R188" s="405"/>
      <c r="S188" s="405"/>
      <c r="T188" s="405"/>
      <c r="U188" s="405"/>
      <c r="V188" s="405"/>
      <c r="W188" s="405"/>
      <c r="X188" s="405"/>
      <c r="Y188" s="405"/>
    </row>
    <row r="189" spans="1:25" ht="45">
      <c r="A189" s="391">
        <v>35</v>
      </c>
      <c r="B189" s="128" t="s">
        <v>464</v>
      </c>
      <c r="C189" s="405"/>
      <c r="D189" s="405"/>
      <c r="E189" s="1366" t="s">
        <v>2620</v>
      </c>
      <c r="F189" s="405"/>
      <c r="G189" s="405"/>
      <c r="H189" s="405"/>
      <c r="I189" s="405"/>
      <c r="J189" s="405"/>
      <c r="K189" s="405"/>
      <c r="L189" s="405"/>
      <c r="M189" s="405"/>
      <c r="N189" s="405"/>
      <c r="O189" s="405"/>
      <c r="P189" s="1367">
        <v>3659.46</v>
      </c>
      <c r="Q189" s="405"/>
      <c r="R189" s="405"/>
      <c r="S189" s="405"/>
      <c r="T189" s="405"/>
      <c r="U189" s="405"/>
      <c r="V189" s="405"/>
      <c r="W189" s="405"/>
      <c r="X189" s="405"/>
      <c r="Y189" s="405"/>
    </row>
    <row r="190" spans="1:25" ht="60">
      <c r="A190" s="391">
        <v>36</v>
      </c>
      <c r="B190" s="128" t="s">
        <v>464</v>
      </c>
      <c r="C190" s="405"/>
      <c r="D190" s="405"/>
      <c r="E190" s="1366" t="s">
        <v>2621</v>
      </c>
      <c r="F190" s="405"/>
      <c r="G190" s="405"/>
      <c r="H190" s="405"/>
      <c r="I190" s="405"/>
      <c r="J190" s="405"/>
      <c r="K190" s="405"/>
      <c r="L190" s="405"/>
      <c r="M190" s="405"/>
      <c r="N190" s="405"/>
      <c r="O190" s="405"/>
      <c r="P190" s="1367">
        <v>957.59</v>
      </c>
      <c r="Q190" s="405"/>
      <c r="R190" s="405"/>
      <c r="S190" s="405"/>
      <c r="T190" s="405"/>
      <c r="U190" s="405"/>
      <c r="V190" s="405"/>
      <c r="W190" s="405"/>
      <c r="X190" s="405"/>
      <c r="Y190" s="405"/>
    </row>
    <row r="191" spans="1:25" ht="45">
      <c r="A191" s="391">
        <v>37</v>
      </c>
      <c r="B191" s="128" t="s">
        <v>464</v>
      </c>
      <c r="C191" s="405"/>
      <c r="D191" s="405"/>
      <c r="E191" s="1366" t="s">
        <v>2622</v>
      </c>
      <c r="F191" s="405"/>
      <c r="G191" s="405"/>
      <c r="H191" s="405"/>
      <c r="I191" s="405"/>
      <c r="J191" s="405"/>
      <c r="K191" s="405"/>
      <c r="L191" s="405"/>
      <c r="M191" s="405"/>
      <c r="N191" s="405"/>
      <c r="O191" s="405"/>
      <c r="P191" s="1367">
        <v>2400.04</v>
      </c>
      <c r="Q191" s="405"/>
      <c r="R191" s="405"/>
      <c r="S191" s="405"/>
      <c r="T191" s="405"/>
      <c r="U191" s="405"/>
      <c r="V191" s="405"/>
      <c r="W191" s="405"/>
      <c r="X191" s="405"/>
      <c r="Y191" s="405"/>
    </row>
    <row r="192" spans="1:25" ht="45">
      <c r="A192" s="391">
        <v>38</v>
      </c>
      <c r="B192" s="128" t="s">
        <v>464</v>
      </c>
      <c r="C192" s="405"/>
      <c r="D192" s="405"/>
      <c r="E192" s="1366" t="s">
        <v>2623</v>
      </c>
      <c r="F192" s="405"/>
      <c r="G192" s="405"/>
      <c r="H192" s="405"/>
      <c r="I192" s="405"/>
      <c r="J192" s="405"/>
      <c r="K192" s="405"/>
      <c r="L192" s="405"/>
      <c r="M192" s="405"/>
      <c r="N192" s="405"/>
      <c r="O192" s="405"/>
      <c r="P192" s="1367">
        <v>6243.75</v>
      </c>
      <c r="Q192" s="405"/>
      <c r="R192" s="405"/>
      <c r="S192" s="405"/>
      <c r="T192" s="405"/>
      <c r="U192" s="405"/>
      <c r="V192" s="405"/>
      <c r="W192" s="405"/>
      <c r="X192" s="405"/>
      <c r="Y192" s="405"/>
    </row>
    <row r="193" spans="1:25" ht="45">
      <c r="A193" s="391">
        <v>39</v>
      </c>
      <c r="B193" s="128" t="s">
        <v>464</v>
      </c>
      <c r="C193" s="405"/>
      <c r="D193" s="405"/>
      <c r="E193" s="1366" t="s">
        <v>2624</v>
      </c>
      <c r="F193" s="405"/>
      <c r="G193" s="405"/>
      <c r="H193" s="405"/>
      <c r="I193" s="405"/>
      <c r="J193" s="405"/>
      <c r="K193" s="405"/>
      <c r="L193" s="405"/>
      <c r="M193" s="405"/>
      <c r="N193" s="405"/>
      <c r="O193" s="405"/>
      <c r="P193" s="1367">
        <v>1888.52</v>
      </c>
      <c r="Q193" s="405"/>
      <c r="R193" s="405"/>
      <c r="S193" s="405"/>
      <c r="T193" s="405"/>
      <c r="U193" s="405"/>
      <c r="V193" s="405"/>
      <c r="W193" s="405"/>
      <c r="X193" s="405"/>
      <c r="Y193" s="405"/>
    </row>
    <row r="194" spans="1:25" ht="45">
      <c r="A194" s="391">
        <v>40</v>
      </c>
      <c r="B194" s="128" t="s">
        <v>464</v>
      </c>
      <c r="C194" s="405"/>
      <c r="D194" s="405"/>
      <c r="E194" s="1366" t="s">
        <v>2625</v>
      </c>
      <c r="F194" s="405"/>
      <c r="G194" s="405"/>
      <c r="H194" s="405"/>
      <c r="I194" s="405"/>
      <c r="J194" s="405"/>
      <c r="K194" s="405"/>
      <c r="L194" s="405"/>
      <c r="M194" s="405"/>
      <c r="N194" s="405"/>
      <c r="O194" s="405"/>
      <c r="P194" s="1367">
        <v>4824.33</v>
      </c>
      <c r="Q194" s="405"/>
      <c r="R194" s="405"/>
      <c r="S194" s="405"/>
      <c r="T194" s="405"/>
      <c r="U194" s="405"/>
      <c r="V194" s="405"/>
      <c r="W194" s="405"/>
      <c r="X194" s="405"/>
      <c r="Y194" s="405"/>
    </row>
    <row r="195" spans="1:25" ht="45">
      <c r="A195" s="391">
        <v>41</v>
      </c>
      <c r="B195" s="128" t="s">
        <v>464</v>
      </c>
      <c r="C195" s="405"/>
      <c r="D195" s="405"/>
      <c r="E195" s="1366" t="s">
        <v>2626</v>
      </c>
      <c r="F195" s="405"/>
      <c r="G195" s="405"/>
      <c r="H195" s="405"/>
      <c r="I195" s="405"/>
      <c r="J195" s="405"/>
      <c r="K195" s="405"/>
      <c r="L195" s="405"/>
      <c r="M195" s="405"/>
      <c r="N195" s="405"/>
      <c r="O195" s="405"/>
      <c r="P195" s="1367">
        <v>2872.78</v>
      </c>
      <c r="Q195" s="405"/>
      <c r="R195" s="405"/>
      <c r="S195" s="405"/>
      <c r="T195" s="405"/>
      <c r="U195" s="405"/>
      <c r="V195" s="405"/>
      <c r="W195" s="405"/>
      <c r="X195" s="405"/>
      <c r="Y195" s="405"/>
    </row>
    <row r="196" spans="1:25" ht="45">
      <c r="A196" s="391">
        <v>42</v>
      </c>
      <c r="B196" s="128" t="s">
        <v>464</v>
      </c>
      <c r="C196" s="405"/>
      <c r="D196" s="405"/>
      <c r="E196" s="1366" t="s">
        <v>2627</v>
      </c>
      <c r="F196" s="405"/>
      <c r="G196" s="405"/>
      <c r="H196" s="405"/>
      <c r="I196" s="405"/>
      <c r="J196" s="405"/>
      <c r="K196" s="405"/>
      <c r="L196" s="405"/>
      <c r="M196" s="405"/>
      <c r="N196" s="405"/>
      <c r="O196" s="405"/>
      <c r="P196" s="1367">
        <v>1414.57</v>
      </c>
      <c r="Q196" s="405"/>
      <c r="R196" s="405"/>
      <c r="S196" s="405"/>
      <c r="T196" s="405"/>
      <c r="U196" s="405"/>
      <c r="V196" s="405"/>
      <c r="W196" s="405"/>
      <c r="X196" s="405"/>
      <c r="Y196" s="405"/>
    </row>
    <row r="197" spans="1:25" ht="45">
      <c r="A197" s="391">
        <v>43</v>
      </c>
      <c r="B197" s="128" t="s">
        <v>464</v>
      </c>
      <c r="C197" s="405"/>
      <c r="D197" s="405"/>
      <c r="E197" s="1366" t="s">
        <v>2628</v>
      </c>
      <c r="F197" s="405"/>
      <c r="G197" s="405"/>
      <c r="H197" s="405"/>
      <c r="I197" s="405"/>
      <c r="J197" s="405"/>
      <c r="K197" s="405"/>
      <c r="L197" s="405"/>
      <c r="M197" s="405"/>
      <c r="N197" s="405"/>
      <c r="O197" s="405"/>
      <c r="P197" s="1367">
        <v>471.52</v>
      </c>
      <c r="Q197" s="405"/>
      <c r="R197" s="405"/>
      <c r="S197" s="405"/>
      <c r="T197" s="405"/>
      <c r="U197" s="405"/>
      <c r="V197" s="405"/>
      <c r="W197" s="405"/>
      <c r="X197" s="405"/>
      <c r="Y197" s="405"/>
    </row>
    <row r="198" spans="1:25" ht="45">
      <c r="A198" s="391">
        <v>44</v>
      </c>
      <c r="B198" s="128" t="s">
        <v>464</v>
      </c>
      <c r="C198" s="405"/>
      <c r="D198" s="405"/>
      <c r="E198" s="1366" t="s">
        <v>2629</v>
      </c>
      <c r="F198" s="405"/>
      <c r="G198" s="405"/>
      <c r="H198" s="405"/>
      <c r="I198" s="405"/>
      <c r="J198" s="405"/>
      <c r="K198" s="405"/>
      <c r="L198" s="405"/>
      <c r="M198" s="405"/>
      <c r="N198" s="405"/>
      <c r="O198" s="405"/>
      <c r="P198" s="1367">
        <v>7327.4</v>
      </c>
      <c r="Q198" s="405"/>
      <c r="R198" s="405"/>
      <c r="S198" s="405"/>
      <c r="T198" s="405"/>
      <c r="U198" s="405"/>
      <c r="V198" s="405"/>
      <c r="W198" s="405"/>
      <c r="X198" s="405"/>
      <c r="Y198" s="405"/>
    </row>
    <row r="199" spans="1:25" ht="45">
      <c r="A199" s="391">
        <v>45</v>
      </c>
      <c r="B199" s="128" t="s">
        <v>464</v>
      </c>
      <c r="C199" s="405"/>
      <c r="D199" s="405"/>
      <c r="E199" s="1366" t="s">
        <v>2630</v>
      </c>
      <c r="F199" s="405"/>
      <c r="G199" s="405"/>
      <c r="H199" s="405"/>
      <c r="I199" s="405"/>
      <c r="J199" s="405"/>
      <c r="K199" s="405"/>
      <c r="L199" s="405"/>
      <c r="M199" s="405"/>
      <c r="N199" s="405"/>
      <c r="O199" s="405"/>
      <c r="P199" s="1367">
        <v>3151.57</v>
      </c>
      <c r="Q199" s="405"/>
      <c r="R199" s="405"/>
      <c r="S199" s="405"/>
      <c r="T199" s="405"/>
      <c r="U199" s="405"/>
      <c r="V199" s="405"/>
      <c r="W199" s="405"/>
      <c r="X199" s="405"/>
      <c r="Y199" s="405"/>
    </row>
    <row r="200" spans="1:25" ht="45">
      <c r="A200" s="391">
        <v>46</v>
      </c>
      <c r="B200" s="128" t="s">
        <v>464</v>
      </c>
      <c r="C200" s="405"/>
      <c r="D200" s="405"/>
      <c r="E200" s="1366" t="s">
        <v>2631</v>
      </c>
      <c r="F200" s="405"/>
      <c r="G200" s="405"/>
      <c r="H200" s="405"/>
      <c r="I200" s="405"/>
      <c r="J200" s="405"/>
      <c r="K200" s="405"/>
      <c r="L200" s="405"/>
      <c r="M200" s="405"/>
      <c r="N200" s="405"/>
      <c r="O200" s="405"/>
      <c r="P200" s="1367">
        <v>3015.81</v>
      </c>
      <c r="Q200" s="405"/>
      <c r="R200" s="405"/>
      <c r="S200" s="405"/>
      <c r="T200" s="405"/>
      <c r="U200" s="405"/>
      <c r="V200" s="405"/>
      <c r="W200" s="405"/>
      <c r="X200" s="405"/>
      <c r="Y200" s="405"/>
    </row>
    <row r="201" spans="1:25" ht="45">
      <c r="A201" s="391">
        <v>47</v>
      </c>
      <c r="B201" s="128" t="s">
        <v>464</v>
      </c>
      <c r="C201" s="405"/>
      <c r="D201" s="405"/>
      <c r="E201" s="1366" t="s">
        <v>2632</v>
      </c>
      <c r="F201" s="405"/>
      <c r="G201" s="405"/>
      <c r="H201" s="405"/>
      <c r="I201" s="405"/>
      <c r="J201" s="405"/>
      <c r="K201" s="405"/>
      <c r="L201" s="405"/>
      <c r="M201" s="405"/>
      <c r="N201" s="405"/>
      <c r="O201" s="405"/>
      <c r="P201" s="1367">
        <v>4147.95</v>
      </c>
      <c r="Q201" s="405"/>
      <c r="R201" s="405"/>
      <c r="S201" s="405"/>
      <c r="T201" s="405"/>
      <c r="U201" s="405"/>
      <c r="V201" s="405"/>
      <c r="W201" s="405"/>
      <c r="X201" s="405"/>
      <c r="Y201" s="405"/>
    </row>
    <row r="202" spans="1:25" ht="45">
      <c r="A202" s="391">
        <v>48</v>
      </c>
      <c r="B202" s="128" t="s">
        <v>464</v>
      </c>
      <c r="C202" s="405"/>
      <c r="D202" s="405"/>
      <c r="E202" s="1366" t="s">
        <v>2633</v>
      </c>
      <c r="F202" s="405"/>
      <c r="G202" s="405"/>
      <c r="H202" s="405"/>
      <c r="I202" s="405"/>
      <c r="J202" s="405"/>
      <c r="K202" s="405"/>
      <c r="L202" s="405"/>
      <c r="M202" s="405"/>
      <c r="N202" s="405"/>
      <c r="O202" s="405"/>
      <c r="P202" s="1367">
        <v>945.47</v>
      </c>
      <c r="Q202" s="405"/>
      <c r="R202" s="405"/>
      <c r="S202" s="405"/>
      <c r="T202" s="405"/>
      <c r="U202" s="405"/>
      <c r="V202" s="405"/>
      <c r="W202" s="405"/>
      <c r="X202" s="405"/>
      <c r="Y202" s="405"/>
    </row>
    <row r="203" spans="1:25" ht="45">
      <c r="A203" s="391">
        <v>49</v>
      </c>
      <c r="B203" s="128" t="s">
        <v>464</v>
      </c>
      <c r="C203" s="405"/>
      <c r="D203" s="405"/>
      <c r="E203" s="1366" t="s">
        <v>2634</v>
      </c>
      <c r="F203" s="405"/>
      <c r="G203" s="405"/>
      <c r="H203" s="405"/>
      <c r="I203" s="405"/>
      <c r="J203" s="405"/>
      <c r="K203" s="405"/>
      <c r="L203" s="405"/>
      <c r="M203" s="405"/>
      <c r="N203" s="405"/>
      <c r="O203" s="405"/>
      <c r="P203" s="1367">
        <v>10120.77</v>
      </c>
      <c r="Q203" s="405"/>
      <c r="R203" s="405"/>
      <c r="S203" s="405"/>
      <c r="T203" s="405"/>
      <c r="U203" s="405"/>
      <c r="V203" s="405"/>
      <c r="W203" s="405"/>
      <c r="X203" s="405"/>
      <c r="Y203" s="405"/>
    </row>
    <row r="204" spans="1:25" ht="45">
      <c r="A204" s="391">
        <v>50</v>
      </c>
      <c r="B204" s="128" t="s">
        <v>464</v>
      </c>
      <c r="C204" s="405"/>
      <c r="D204" s="405"/>
      <c r="E204" s="1366" t="s">
        <v>2635</v>
      </c>
      <c r="F204" s="405"/>
      <c r="G204" s="405"/>
      <c r="H204" s="405"/>
      <c r="I204" s="405"/>
      <c r="J204" s="405"/>
      <c r="K204" s="405"/>
      <c r="L204" s="405"/>
      <c r="M204" s="405"/>
      <c r="N204" s="405"/>
      <c r="O204" s="405"/>
      <c r="P204" s="1367">
        <v>3555.2</v>
      </c>
      <c r="Q204" s="405"/>
      <c r="R204" s="405"/>
      <c r="S204" s="405"/>
      <c r="T204" s="405"/>
      <c r="U204" s="405"/>
      <c r="V204" s="405"/>
      <c r="W204" s="405"/>
      <c r="X204" s="405"/>
      <c r="Y204" s="405"/>
    </row>
    <row r="205" spans="1:25" ht="45">
      <c r="A205" s="391">
        <v>51</v>
      </c>
      <c r="B205" s="128" t="s">
        <v>464</v>
      </c>
      <c r="C205" s="405"/>
      <c r="D205" s="405"/>
      <c r="E205" s="1366" t="s">
        <v>2636</v>
      </c>
      <c r="F205" s="405"/>
      <c r="G205" s="405"/>
      <c r="H205" s="405"/>
      <c r="I205" s="405"/>
      <c r="J205" s="405"/>
      <c r="K205" s="405"/>
      <c r="L205" s="405"/>
      <c r="M205" s="405"/>
      <c r="N205" s="405"/>
      <c r="O205" s="405"/>
      <c r="P205" s="1367">
        <v>3594.8</v>
      </c>
      <c r="Q205" s="405"/>
      <c r="R205" s="405"/>
      <c r="S205" s="405"/>
      <c r="T205" s="405"/>
      <c r="U205" s="405"/>
      <c r="V205" s="405"/>
      <c r="W205" s="405"/>
      <c r="X205" s="405"/>
      <c r="Y205" s="405"/>
    </row>
    <row r="206" spans="1:25" ht="45">
      <c r="A206" s="391">
        <v>52</v>
      </c>
      <c r="B206" s="128" t="s">
        <v>464</v>
      </c>
      <c r="C206" s="405"/>
      <c r="D206" s="405"/>
      <c r="E206" s="1366" t="s">
        <v>2637</v>
      </c>
      <c r="F206" s="405"/>
      <c r="G206" s="405"/>
      <c r="H206" s="405"/>
      <c r="I206" s="405"/>
      <c r="J206" s="405"/>
      <c r="K206" s="405"/>
      <c r="L206" s="405"/>
      <c r="M206" s="405"/>
      <c r="N206" s="405"/>
      <c r="O206" s="405"/>
      <c r="P206" s="1367">
        <v>411.85</v>
      </c>
      <c r="Q206" s="405"/>
      <c r="R206" s="405"/>
      <c r="S206" s="405"/>
      <c r="T206" s="405"/>
      <c r="U206" s="405"/>
      <c r="V206" s="405"/>
      <c r="W206" s="405"/>
      <c r="X206" s="405"/>
      <c r="Y206" s="405"/>
    </row>
    <row r="207" spans="1:25" ht="45">
      <c r="A207" s="391">
        <v>53</v>
      </c>
      <c r="B207" s="128" t="s">
        <v>464</v>
      </c>
      <c r="C207" s="405"/>
      <c r="D207" s="405"/>
      <c r="E207" s="1366" t="s">
        <v>2638</v>
      </c>
      <c r="F207" s="405"/>
      <c r="G207" s="405"/>
      <c r="H207" s="405"/>
      <c r="I207" s="405"/>
      <c r="J207" s="405"/>
      <c r="K207" s="405"/>
      <c r="L207" s="405"/>
      <c r="M207" s="405"/>
      <c r="N207" s="405"/>
      <c r="O207" s="405"/>
      <c r="P207" s="1367">
        <v>650.79999999999995</v>
      </c>
      <c r="Q207" s="405"/>
      <c r="R207" s="405"/>
      <c r="S207" s="405"/>
      <c r="T207" s="405"/>
      <c r="U207" s="405"/>
      <c r="V207" s="405"/>
      <c r="W207" s="405"/>
      <c r="X207" s="405"/>
      <c r="Y207" s="405"/>
    </row>
    <row r="208" spans="1:25" ht="45">
      <c r="A208" s="391">
        <v>54</v>
      </c>
      <c r="B208" s="128" t="s">
        <v>464</v>
      </c>
      <c r="C208" s="405"/>
      <c r="D208" s="405"/>
      <c r="E208" s="1366" t="s">
        <v>2639</v>
      </c>
      <c r="F208" s="405"/>
      <c r="G208" s="405"/>
      <c r="H208" s="405"/>
      <c r="I208" s="405"/>
      <c r="J208" s="405"/>
      <c r="K208" s="405"/>
      <c r="L208" s="405"/>
      <c r="M208" s="405"/>
      <c r="N208" s="405"/>
      <c r="O208" s="405"/>
      <c r="P208" s="1367">
        <v>5833.19</v>
      </c>
      <c r="Q208" s="405"/>
      <c r="R208" s="405"/>
      <c r="S208" s="405"/>
      <c r="T208" s="405"/>
      <c r="U208" s="405"/>
      <c r="V208" s="405"/>
      <c r="W208" s="405"/>
      <c r="X208" s="405"/>
      <c r="Y208" s="405"/>
    </row>
    <row r="209" spans="1:25" ht="45">
      <c r="A209" s="391">
        <v>55</v>
      </c>
      <c r="B209" s="128" t="s">
        <v>464</v>
      </c>
      <c r="C209" s="405"/>
      <c r="D209" s="405"/>
      <c r="E209" s="1366" t="s">
        <v>2640</v>
      </c>
      <c r="F209" s="405"/>
      <c r="G209" s="405"/>
      <c r="H209" s="405"/>
      <c r="I209" s="405"/>
      <c r="J209" s="405"/>
      <c r="K209" s="405"/>
      <c r="L209" s="405"/>
      <c r="M209" s="405"/>
      <c r="N209" s="405"/>
      <c r="O209" s="405"/>
      <c r="P209" s="1367">
        <v>2764.62</v>
      </c>
      <c r="Q209" s="405"/>
      <c r="R209" s="405"/>
      <c r="S209" s="405"/>
      <c r="T209" s="405"/>
      <c r="U209" s="405"/>
      <c r="V209" s="405"/>
      <c r="W209" s="405"/>
      <c r="X209" s="405"/>
      <c r="Y209" s="405"/>
    </row>
    <row r="210" spans="1:25" ht="45">
      <c r="A210" s="391">
        <v>56</v>
      </c>
      <c r="B210" s="128" t="s">
        <v>464</v>
      </c>
      <c r="C210" s="405"/>
      <c r="D210" s="405"/>
      <c r="E210" s="1366" t="s">
        <v>2641</v>
      </c>
      <c r="F210" s="405"/>
      <c r="G210" s="405"/>
      <c r="H210" s="405"/>
      <c r="I210" s="405"/>
      <c r="J210" s="405"/>
      <c r="K210" s="405"/>
      <c r="L210" s="405"/>
      <c r="M210" s="405"/>
      <c r="N210" s="405"/>
      <c r="O210" s="405"/>
      <c r="P210" s="1367">
        <v>3236.9</v>
      </c>
      <c r="Q210" s="405"/>
      <c r="R210" s="405"/>
      <c r="S210" s="405"/>
      <c r="T210" s="405"/>
      <c r="U210" s="405"/>
      <c r="V210" s="405"/>
      <c r="W210" s="405"/>
      <c r="X210" s="405"/>
      <c r="Y210" s="405"/>
    </row>
    <row r="211" spans="1:25" ht="75">
      <c r="A211" s="391">
        <v>57</v>
      </c>
      <c r="B211" s="128" t="s">
        <v>464</v>
      </c>
      <c r="C211" s="405"/>
      <c r="D211" s="405"/>
      <c r="E211" s="1366" t="s">
        <v>2642</v>
      </c>
      <c r="F211" s="405"/>
      <c r="G211" s="405"/>
      <c r="H211" s="405"/>
      <c r="I211" s="405"/>
      <c r="J211" s="405"/>
      <c r="K211" s="405"/>
      <c r="L211" s="405"/>
      <c r="M211" s="405"/>
      <c r="N211" s="405"/>
      <c r="O211" s="405"/>
      <c r="P211" s="1368">
        <v>2309.1799999999998</v>
      </c>
      <c r="Q211" s="405"/>
      <c r="R211" s="405"/>
      <c r="S211" s="405"/>
      <c r="T211" s="405"/>
      <c r="U211" s="405"/>
      <c r="V211" s="405"/>
      <c r="W211" s="405"/>
      <c r="X211" s="405"/>
      <c r="Y211" s="405"/>
    </row>
    <row r="212" spans="1:25" ht="45">
      <c r="A212" s="391">
        <v>58</v>
      </c>
      <c r="B212" s="128" t="s">
        <v>464</v>
      </c>
      <c r="C212" s="405"/>
      <c r="D212" s="405"/>
      <c r="E212" s="1366" t="s">
        <v>2643</v>
      </c>
      <c r="F212" s="405"/>
      <c r="G212" s="405"/>
      <c r="H212" s="405"/>
      <c r="I212" s="405"/>
      <c r="J212" s="405"/>
      <c r="K212" s="405"/>
      <c r="L212" s="405"/>
      <c r="M212" s="405"/>
      <c r="N212" s="405"/>
      <c r="O212" s="405"/>
      <c r="P212" s="1367">
        <v>3505.81</v>
      </c>
      <c r="Q212" s="405"/>
      <c r="R212" s="405"/>
      <c r="S212" s="405"/>
      <c r="T212" s="405"/>
      <c r="U212" s="405"/>
      <c r="V212" s="405"/>
      <c r="W212" s="405"/>
      <c r="X212" s="405"/>
      <c r="Y212" s="405"/>
    </row>
    <row r="213" spans="1:25" ht="45">
      <c r="A213" s="391">
        <v>59</v>
      </c>
      <c r="B213" s="128" t="s">
        <v>464</v>
      </c>
      <c r="C213" s="405"/>
      <c r="D213" s="405"/>
      <c r="E213" s="1366" t="s">
        <v>2644</v>
      </c>
      <c r="F213" s="405"/>
      <c r="G213" s="405"/>
      <c r="H213" s="405"/>
      <c r="I213" s="405"/>
      <c r="J213" s="405"/>
      <c r="K213" s="405"/>
      <c r="L213" s="405"/>
      <c r="M213" s="405"/>
      <c r="N213" s="405"/>
      <c r="O213" s="405"/>
      <c r="P213" s="1367">
        <v>1788.12</v>
      </c>
      <c r="Q213" s="405"/>
      <c r="R213" s="405"/>
      <c r="S213" s="405"/>
      <c r="T213" s="405"/>
      <c r="U213" s="405"/>
      <c r="V213" s="405"/>
      <c r="W213" s="405"/>
      <c r="X213" s="405"/>
      <c r="Y213" s="405"/>
    </row>
    <row r="214" spans="1:25" ht="45">
      <c r="A214" s="391">
        <v>60</v>
      </c>
      <c r="B214" s="128" t="s">
        <v>464</v>
      </c>
      <c r="C214" s="405"/>
      <c r="D214" s="405"/>
      <c r="E214" s="1366" t="s">
        <v>2645</v>
      </c>
      <c r="F214" s="405"/>
      <c r="G214" s="405"/>
      <c r="H214" s="405"/>
      <c r="I214" s="405"/>
      <c r="J214" s="405"/>
      <c r="K214" s="405"/>
      <c r="L214" s="405"/>
      <c r="M214" s="405"/>
      <c r="N214" s="405"/>
      <c r="O214" s="405"/>
      <c r="P214" s="1367">
        <v>1826.92</v>
      </c>
      <c r="Q214" s="405"/>
      <c r="R214" s="405"/>
      <c r="S214" s="405"/>
      <c r="T214" s="405"/>
      <c r="U214" s="405"/>
      <c r="V214" s="405"/>
      <c r="W214" s="405"/>
      <c r="X214" s="405"/>
      <c r="Y214" s="405"/>
    </row>
    <row r="215" spans="1:25" ht="60">
      <c r="A215" s="391">
        <v>61</v>
      </c>
      <c r="B215" s="128" t="s">
        <v>464</v>
      </c>
      <c r="C215" s="405"/>
      <c r="D215" s="405"/>
      <c r="E215" s="1366" t="s">
        <v>2646</v>
      </c>
      <c r="F215" s="405"/>
      <c r="G215" s="405"/>
      <c r="H215" s="405"/>
      <c r="I215" s="405"/>
      <c r="J215" s="405"/>
      <c r="K215" s="405"/>
      <c r="L215" s="405"/>
      <c r="M215" s="405"/>
      <c r="N215" s="405"/>
      <c r="O215" s="405"/>
      <c r="P215" s="1367">
        <v>5293.93</v>
      </c>
      <c r="Q215" s="405"/>
      <c r="R215" s="405"/>
      <c r="S215" s="405"/>
      <c r="T215" s="405"/>
      <c r="U215" s="405"/>
      <c r="V215" s="405"/>
      <c r="W215" s="405"/>
      <c r="X215" s="405"/>
      <c r="Y215" s="405"/>
    </row>
    <row r="216" spans="1:25" ht="45">
      <c r="A216" s="391">
        <v>62</v>
      </c>
      <c r="B216" s="128" t="s">
        <v>464</v>
      </c>
      <c r="C216" s="405"/>
      <c r="D216" s="405"/>
      <c r="E216" s="1366" t="s">
        <v>2647</v>
      </c>
      <c r="F216" s="405"/>
      <c r="G216" s="405"/>
      <c r="H216" s="405"/>
      <c r="I216" s="405"/>
      <c r="J216" s="405"/>
      <c r="K216" s="405"/>
      <c r="L216" s="405"/>
      <c r="M216" s="405"/>
      <c r="N216" s="405"/>
      <c r="O216" s="405"/>
      <c r="P216" s="1367">
        <v>593.87</v>
      </c>
      <c r="Q216" s="405"/>
      <c r="R216" s="405"/>
      <c r="S216" s="405"/>
      <c r="T216" s="405"/>
      <c r="U216" s="405"/>
      <c r="V216" s="405"/>
      <c r="W216" s="405"/>
      <c r="X216" s="405"/>
      <c r="Y216" s="405"/>
    </row>
    <row r="217" spans="1:25" ht="45">
      <c r="A217" s="391">
        <v>63</v>
      </c>
      <c r="B217" s="128" t="s">
        <v>464</v>
      </c>
      <c r="C217" s="405"/>
      <c r="D217" s="405"/>
      <c r="E217" s="1369" t="s">
        <v>2648</v>
      </c>
      <c r="F217" s="405"/>
      <c r="G217" s="405"/>
      <c r="H217" s="405"/>
      <c r="I217" s="405"/>
      <c r="J217" s="405"/>
      <c r="K217" s="405"/>
      <c r="L217" s="405"/>
      <c r="M217" s="405"/>
      <c r="N217" s="405"/>
      <c r="O217" s="405"/>
      <c r="P217" s="1367">
        <v>714.31</v>
      </c>
      <c r="Q217" s="405"/>
      <c r="R217" s="405"/>
      <c r="S217" s="405"/>
      <c r="T217" s="405"/>
      <c r="U217" s="405"/>
      <c r="V217" s="405"/>
      <c r="W217" s="405"/>
      <c r="X217" s="405"/>
      <c r="Y217" s="405"/>
    </row>
    <row r="218" spans="1:25" ht="75">
      <c r="A218" s="391">
        <v>64</v>
      </c>
      <c r="B218" s="128" t="s">
        <v>464</v>
      </c>
      <c r="C218" s="405"/>
      <c r="D218" s="405"/>
      <c r="E218" s="1366" t="s">
        <v>2649</v>
      </c>
      <c r="F218" s="405"/>
      <c r="G218" s="405"/>
      <c r="H218" s="405"/>
      <c r="I218" s="405"/>
      <c r="J218" s="405"/>
      <c r="K218" s="405"/>
      <c r="L218" s="405"/>
      <c r="M218" s="405"/>
      <c r="N218" s="405"/>
      <c r="O218" s="405"/>
      <c r="P218" s="1367">
        <v>4180.18</v>
      </c>
      <c r="Q218" s="405"/>
      <c r="R218" s="405"/>
      <c r="S218" s="405"/>
      <c r="T218" s="405"/>
      <c r="U218" s="405"/>
      <c r="V218" s="405"/>
      <c r="W218" s="405"/>
      <c r="X218" s="405"/>
      <c r="Y218" s="405"/>
    </row>
    <row r="219" spans="1:25" ht="45">
      <c r="A219" s="391">
        <v>65</v>
      </c>
      <c r="B219" s="128" t="s">
        <v>464</v>
      </c>
      <c r="C219" s="405"/>
      <c r="D219" s="405"/>
      <c r="E219" s="1366" t="s">
        <v>2650</v>
      </c>
      <c r="F219" s="405"/>
      <c r="G219" s="405"/>
      <c r="H219" s="405"/>
      <c r="I219" s="405"/>
      <c r="J219" s="405"/>
      <c r="K219" s="405"/>
      <c r="L219" s="405"/>
      <c r="M219" s="405"/>
      <c r="N219" s="405"/>
      <c r="O219" s="405"/>
      <c r="P219" s="1367">
        <v>10577.81</v>
      </c>
      <c r="Q219" s="405"/>
      <c r="R219" s="405"/>
      <c r="S219" s="405"/>
      <c r="T219" s="405"/>
      <c r="U219" s="405"/>
      <c r="V219" s="405"/>
      <c r="W219" s="405"/>
      <c r="X219" s="405"/>
      <c r="Y219" s="405"/>
    </row>
    <row r="220" spans="1:25" ht="105">
      <c r="A220" s="391">
        <v>66</v>
      </c>
      <c r="B220" s="128" t="s">
        <v>464</v>
      </c>
      <c r="C220" s="405"/>
      <c r="D220" s="405"/>
      <c r="E220" s="1366" t="s">
        <v>2651</v>
      </c>
      <c r="F220" s="405"/>
      <c r="G220" s="405"/>
      <c r="H220" s="405"/>
      <c r="I220" s="405"/>
      <c r="J220" s="405"/>
      <c r="K220" s="405"/>
      <c r="L220" s="405"/>
      <c r="M220" s="405"/>
      <c r="N220" s="405"/>
      <c r="O220" s="405"/>
      <c r="P220" s="1367">
        <v>11611.08</v>
      </c>
      <c r="Q220" s="405"/>
      <c r="R220" s="405"/>
      <c r="S220" s="405"/>
      <c r="T220" s="405"/>
      <c r="U220" s="405"/>
      <c r="V220" s="405"/>
      <c r="W220" s="405"/>
      <c r="X220" s="405"/>
      <c r="Y220" s="405"/>
    </row>
    <row r="221" spans="1:25" ht="60">
      <c r="A221" s="391">
        <v>67</v>
      </c>
      <c r="B221" s="128" t="s">
        <v>464</v>
      </c>
      <c r="C221" s="405"/>
      <c r="D221" s="405"/>
      <c r="E221" s="1366" t="s">
        <v>2652</v>
      </c>
      <c r="F221" s="405"/>
      <c r="G221" s="405"/>
      <c r="H221" s="405"/>
      <c r="I221" s="405"/>
      <c r="J221" s="405"/>
      <c r="K221" s="405"/>
      <c r="L221" s="405"/>
      <c r="M221" s="405"/>
      <c r="N221" s="405"/>
      <c r="O221" s="405"/>
      <c r="P221" s="1367">
        <v>3820.46</v>
      </c>
      <c r="Q221" s="405"/>
      <c r="R221" s="405"/>
      <c r="S221" s="405"/>
      <c r="T221" s="405"/>
      <c r="U221" s="405"/>
      <c r="V221" s="405"/>
      <c r="W221" s="405"/>
      <c r="X221" s="405"/>
      <c r="Y221" s="405"/>
    </row>
    <row r="222" spans="1:25" ht="45">
      <c r="A222" s="391">
        <v>68</v>
      </c>
      <c r="B222" s="128" t="s">
        <v>464</v>
      </c>
      <c r="C222" s="405"/>
      <c r="D222" s="405"/>
      <c r="E222" s="1366" t="s">
        <v>2653</v>
      </c>
      <c r="F222" s="405"/>
      <c r="G222" s="405"/>
      <c r="H222" s="405"/>
      <c r="I222" s="405"/>
      <c r="J222" s="405"/>
      <c r="K222" s="405"/>
      <c r="L222" s="405"/>
      <c r="M222" s="405"/>
      <c r="N222" s="405"/>
      <c r="O222" s="405"/>
      <c r="P222" s="1367">
        <v>3617.19</v>
      </c>
      <c r="Q222" s="405"/>
      <c r="R222" s="405"/>
      <c r="S222" s="405"/>
      <c r="T222" s="405"/>
      <c r="U222" s="405"/>
      <c r="V222" s="405"/>
      <c r="W222" s="405"/>
      <c r="X222" s="405"/>
      <c r="Y222" s="405"/>
    </row>
    <row r="223" spans="1:25" ht="45">
      <c r="A223" s="391">
        <v>69</v>
      </c>
      <c r="B223" s="128" t="s">
        <v>464</v>
      </c>
      <c r="C223" s="405"/>
      <c r="D223" s="405"/>
      <c r="E223" s="1366" t="s">
        <v>2654</v>
      </c>
      <c r="F223" s="405"/>
      <c r="G223" s="405"/>
      <c r="H223" s="405"/>
      <c r="I223" s="405"/>
      <c r="J223" s="405"/>
      <c r="K223" s="405"/>
      <c r="L223" s="405"/>
      <c r="M223" s="405"/>
      <c r="N223" s="405"/>
      <c r="O223" s="405"/>
      <c r="P223" s="1367">
        <v>3413.49</v>
      </c>
      <c r="Q223" s="405"/>
      <c r="R223" s="405"/>
      <c r="S223" s="405"/>
      <c r="T223" s="405"/>
      <c r="U223" s="405"/>
      <c r="V223" s="405"/>
      <c r="W223" s="405"/>
      <c r="X223" s="405"/>
      <c r="Y223" s="405"/>
    </row>
    <row r="224" spans="1:25" ht="45">
      <c r="A224" s="391">
        <v>70</v>
      </c>
      <c r="B224" s="128" t="s">
        <v>464</v>
      </c>
      <c r="C224" s="405"/>
      <c r="D224" s="405"/>
      <c r="E224" s="1366" t="s">
        <v>2655</v>
      </c>
      <c r="F224" s="405"/>
      <c r="G224" s="405"/>
      <c r="H224" s="405"/>
      <c r="I224" s="405"/>
      <c r="J224" s="405"/>
      <c r="K224" s="405"/>
      <c r="L224" s="405"/>
      <c r="M224" s="405"/>
      <c r="N224" s="405"/>
      <c r="O224" s="405"/>
      <c r="P224" s="1367">
        <v>4525.26</v>
      </c>
      <c r="Q224" s="405"/>
      <c r="R224" s="405"/>
      <c r="S224" s="405"/>
      <c r="T224" s="405"/>
      <c r="U224" s="405"/>
      <c r="V224" s="405"/>
      <c r="W224" s="405"/>
      <c r="X224" s="405"/>
      <c r="Y224" s="405"/>
    </row>
    <row r="225" spans="1:25" ht="45">
      <c r="A225" s="391">
        <v>71</v>
      </c>
      <c r="B225" s="128" t="s">
        <v>464</v>
      </c>
      <c r="C225" s="405"/>
      <c r="D225" s="405"/>
      <c r="E225" s="1366" t="s">
        <v>2656</v>
      </c>
      <c r="F225" s="405"/>
      <c r="G225" s="405"/>
      <c r="H225" s="405"/>
      <c r="I225" s="405"/>
      <c r="J225" s="405"/>
      <c r="K225" s="405"/>
      <c r="L225" s="405"/>
      <c r="M225" s="405"/>
      <c r="N225" s="405"/>
      <c r="O225" s="405"/>
      <c r="P225" s="1367">
        <v>5812.76</v>
      </c>
      <c r="Q225" s="405"/>
      <c r="R225" s="405"/>
      <c r="S225" s="405"/>
      <c r="T225" s="405"/>
      <c r="U225" s="405"/>
      <c r="V225" s="405"/>
      <c r="W225" s="405"/>
      <c r="X225" s="405"/>
      <c r="Y225" s="405"/>
    </row>
    <row r="226" spans="1:25" ht="60">
      <c r="A226" s="391">
        <v>72</v>
      </c>
      <c r="B226" s="128" t="s">
        <v>464</v>
      </c>
      <c r="C226" s="405"/>
      <c r="D226" s="405"/>
      <c r="E226" s="1370" t="s">
        <v>2657</v>
      </c>
      <c r="F226" s="405"/>
      <c r="G226" s="405"/>
      <c r="H226" s="405"/>
      <c r="I226" s="405"/>
      <c r="J226" s="405"/>
      <c r="K226" s="405"/>
      <c r="L226" s="405"/>
      <c r="M226" s="405"/>
      <c r="N226" s="405"/>
      <c r="O226" s="405"/>
      <c r="P226" s="1367">
        <v>3160.09</v>
      </c>
      <c r="Q226" s="405"/>
      <c r="R226" s="405"/>
      <c r="S226" s="405"/>
      <c r="T226" s="405"/>
      <c r="U226" s="405"/>
      <c r="V226" s="405"/>
      <c r="W226" s="405"/>
      <c r="X226" s="405"/>
      <c r="Y226" s="405"/>
    </row>
    <row r="227" spans="1:25" ht="45">
      <c r="A227" s="391">
        <v>73</v>
      </c>
      <c r="B227" s="128" t="s">
        <v>464</v>
      </c>
      <c r="C227" s="405"/>
      <c r="D227" s="405"/>
      <c r="E227" s="1366" t="s">
        <v>2658</v>
      </c>
      <c r="F227" s="405"/>
      <c r="G227" s="405"/>
      <c r="H227" s="405"/>
      <c r="I227" s="405"/>
      <c r="J227" s="405"/>
      <c r="K227" s="405"/>
      <c r="L227" s="405"/>
      <c r="M227" s="405"/>
      <c r="N227" s="405"/>
      <c r="O227" s="405"/>
      <c r="P227" s="1367">
        <v>2613.0100000000002</v>
      </c>
      <c r="Q227" s="405"/>
      <c r="R227" s="405"/>
      <c r="S227" s="405"/>
      <c r="T227" s="405"/>
      <c r="U227" s="405"/>
      <c r="V227" s="405"/>
      <c r="W227" s="405"/>
      <c r="X227" s="405"/>
      <c r="Y227" s="405"/>
    </row>
    <row r="228" spans="1:25" ht="135">
      <c r="A228" s="391">
        <v>74</v>
      </c>
      <c r="B228" s="128" t="s">
        <v>464</v>
      </c>
      <c r="C228" s="405"/>
      <c r="D228" s="405"/>
      <c r="E228" s="1366" t="s">
        <v>2659</v>
      </c>
      <c r="F228" s="405"/>
      <c r="G228" s="405"/>
      <c r="H228" s="405"/>
      <c r="I228" s="405"/>
      <c r="J228" s="405"/>
      <c r="K228" s="405"/>
      <c r="L228" s="405"/>
      <c r="M228" s="405"/>
      <c r="N228" s="405"/>
      <c r="O228" s="405"/>
      <c r="P228" s="1367">
        <v>5050.79</v>
      </c>
      <c r="Q228" s="405"/>
      <c r="R228" s="405"/>
      <c r="S228" s="405"/>
      <c r="T228" s="405"/>
      <c r="U228" s="405"/>
      <c r="V228" s="405"/>
      <c r="W228" s="405"/>
      <c r="X228" s="405"/>
      <c r="Y228" s="405"/>
    </row>
    <row r="229" spans="1:25" ht="45">
      <c r="A229" s="391">
        <v>75</v>
      </c>
      <c r="B229" s="128" t="s">
        <v>464</v>
      </c>
      <c r="C229" s="405"/>
      <c r="D229" s="405"/>
      <c r="E229" s="1366" t="s">
        <v>2660</v>
      </c>
      <c r="F229" s="405"/>
      <c r="G229" s="405"/>
      <c r="H229" s="405"/>
      <c r="I229" s="405"/>
      <c r="J229" s="405"/>
      <c r="K229" s="405"/>
      <c r="L229" s="405"/>
      <c r="M229" s="405"/>
      <c r="N229" s="405"/>
      <c r="O229" s="405"/>
      <c r="P229" s="1367">
        <v>2202.52</v>
      </c>
      <c r="Q229" s="405"/>
      <c r="R229" s="405"/>
      <c r="S229" s="405"/>
      <c r="T229" s="405"/>
      <c r="U229" s="405"/>
      <c r="V229" s="405"/>
      <c r="W229" s="405"/>
      <c r="X229" s="405"/>
      <c r="Y229" s="405"/>
    </row>
    <row r="230" spans="1:25" ht="45">
      <c r="A230" s="391">
        <v>76</v>
      </c>
      <c r="B230" s="128" t="s">
        <v>464</v>
      </c>
      <c r="C230" s="405"/>
      <c r="D230" s="405"/>
      <c r="E230" s="1366" t="s">
        <v>2661</v>
      </c>
      <c r="F230" s="405"/>
      <c r="G230" s="405"/>
      <c r="H230" s="405"/>
      <c r="I230" s="405"/>
      <c r="J230" s="405"/>
      <c r="K230" s="405"/>
      <c r="L230" s="405"/>
      <c r="M230" s="405"/>
      <c r="N230" s="405"/>
      <c r="O230" s="405"/>
      <c r="P230" s="1367">
        <v>4372.8999999999996</v>
      </c>
      <c r="Q230" s="405"/>
      <c r="R230" s="405"/>
      <c r="S230" s="405"/>
      <c r="T230" s="405"/>
      <c r="U230" s="405"/>
      <c r="V230" s="405"/>
      <c r="W230" s="405"/>
      <c r="X230" s="405"/>
      <c r="Y230" s="405"/>
    </row>
    <row r="231" spans="1:25" ht="45">
      <c r="A231" s="391">
        <v>77</v>
      </c>
      <c r="B231" s="128" t="s">
        <v>464</v>
      </c>
      <c r="C231" s="405"/>
      <c r="D231" s="405"/>
      <c r="E231" s="1366" t="s">
        <v>2662</v>
      </c>
      <c r="F231" s="405"/>
      <c r="G231" s="405"/>
      <c r="H231" s="405"/>
      <c r="I231" s="405"/>
      <c r="J231" s="405"/>
      <c r="K231" s="405"/>
      <c r="L231" s="405"/>
      <c r="M231" s="405"/>
      <c r="N231" s="405"/>
      <c r="O231" s="405"/>
      <c r="P231" s="1367">
        <v>1089.08</v>
      </c>
      <c r="Q231" s="405"/>
      <c r="R231" s="405"/>
      <c r="S231" s="405"/>
      <c r="T231" s="405"/>
      <c r="U231" s="405"/>
      <c r="V231" s="405"/>
      <c r="W231" s="405"/>
      <c r="X231" s="405"/>
      <c r="Y231" s="405"/>
    </row>
    <row r="232" spans="1:25" ht="75">
      <c r="A232" s="391">
        <v>78</v>
      </c>
      <c r="B232" s="128" t="s">
        <v>464</v>
      </c>
      <c r="C232" s="405"/>
      <c r="D232" s="405"/>
      <c r="E232" s="1366" t="s">
        <v>2663</v>
      </c>
      <c r="F232" s="405"/>
      <c r="G232" s="405"/>
      <c r="H232" s="405"/>
      <c r="I232" s="405"/>
      <c r="J232" s="405"/>
      <c r="K232" s="405"/>
      <c r="L232" s="405"/>
      <c r="M232" s="405"/>
      <c r="N232" s="405"/>
      <c r="O232" s="405"/>
      <c r="P232" s="1367">
        <v>6175.48</v>
      </c>
      <c r="Q232" s="405"/>
      <c r="R232" s="405"/>
      <c r="S232" s="405"/>
      <c r="T232" s="405"/>
      <c r="U232" s="405"/>
      <c r="V232" s="405"/>
      <c r="W232" s="405"/>
      <c r="X232" s="405"/>
      <c r="Y232" s="405"/>
    </row>
    <row r="233" spans="1:25" ht="45">
      <c r="A233" s="391">
        <v>79</v>
      </c>
      <c r="B233" s="128" t="s">
        <v>464</v>
      </c>
      <c r="C233" s="405"/>
      <c r="D233" s="405"/>
      <c r="E233" s="1366" t="s">
        <v>2664</v>
      </c>
      <c r="F233" s="405"/>
      <c r="G233" s="405"/>
      <c r="H233" s="405"/>
      <c r="I233" s="405"/>
      <c r="J233" s="405"/>
      <c r="K233" s="405"/>
      <c r="L233" s="405"/>
      <c r="M233" s="405"/>
      <c r="N233" s="405"/>
      <c r="O233" s="405"/>
      <c r="P233" s="1367">
        <v>4230.1499999999996</v>
      </c>
      <c r="Q233" s="405"/>
      <c r="R233" s="405"/>
      <c r="S233" s="405"/>
      <c r="T233" s="405"/>
      <c r="U233" s="405"/>
      <c r="V233" s="405"/>
      <c r="W233" s="405"/>
      <c r="X233" s="405"/>
      <c r="Y233" s="405"/>
    </row>
    <row r="234" spans="1:25" ht="75">
      <c r="A234" s="391">
        <v>80</v>
      </c>
      <c r="B234" s="128" t="s">
        <v>464</v>
      </c>
      <c r="C234" s="405"/>
      <c r="D234" s="405"/>
      <c r="E234" s="1366" t="s">
        <v>2665</v>
      </c>
      <c r="F234" s="405"/>
      <c r="G234" s="405"/>
      <c r="H234" s="405"/>
      <c r="I234" s="405"/>
      <c r="J234" s="405"/>
      <c r="K234" s="405"/>
      <c r="L234" s="405"/>
      <c r="M234" s="405"/>
      <c r="N234" s="405"/>
      <c r="O234" s="405"/>
      <c r="P234" s="1367">
        <v>3784.97</v>
      </c>
      <c r="Q234" s="405"/>
      <c r="R234" s="405"/>
      <c r="S234" s="405"/>
      <c r="T234" s="405"/>
      <c r="U234" s="405"/>
      <c r="V234" s="405"/>
      <c r="W234" s="405"/>
      <c r="X234" s="405"/>
      <c r="Y234" s="405"/>
    </row>
    <row r="235" spans="1:25" ht="60">
      <c r="A235" s="391">
        <v>81</v>
      </c>
      <c r="B235" s="128" t="s">
        <v>464</v>
      </c>
      <c r="C235" s="405"/>
      <c r="D235" s="405"/>
      <c r="E235" s="1366" t="s">
        <v>2666</v>
      </c>
      <c r="F235" s="405"/>
      <c r="G235" s="405"/>
      <c r="H235" s="405"/>
      <c r="I235" s="405"/>
      <c r="J235" s="405"/>
      <c r="K235" s="405"/>
      <c r="L235" s="405"/>
      <c r="M235" s="405"/>
      <c r="N235" s="405"/>
      <c r="O235" s="405"/>
      <c r="P235" s="1367">
        <v>1455.32</v>
      </c>
      <c r="Q235" s="405"/>
      <c r="R235" s="405"/>
      <c r="S235" s="405"/>
      <c r="T235" s="405"/>
      <c r="U235" s="405"/>
      <c r="V235" s="405"/>
      <c r="W235" s="405"/>
      <c r="X235" s="405"/>
      <c r="Y235" s="405"/>
    </row>
    <row r="236" spans="1:25" ht="90">
      <c r="A236" s="391">
        <v>82</v>
      </c>
      <c r="B236" s="128" t="s">
        <v>464</v>
      </c>
      <c r="C236" s="405"/>
      <c r="D236" s="405"/>
      <c r="E236" s="1366" t="s">
        <v>2667</v>
      </c>
      <c r="F236" s="405"/>
      <c r="G236" s="405"/>
      <c r="H236" s="405"/>
      <c r="I236" s="405"/>
      <c r="J236" s="405"/>
      <c r="K236" s="405"/>
      <c r="L236" s="405"/>
      <c r="M236" s="405"/>
      <c r="N236" s="405"/>
      <c r="O236" s="405"/>
      <c r="P236" s="1367">
        <v>4432.9399999999996</v>
      </c>
      <c r="Q236" s="405"/>
      <c r="R236" s="405"/>
      <c r="S236" s="405"/>
      <c r="T236" s="405"/>
      <c r="U236" s="405"/>
      <c r="V236" s="405"/>
      <c r="W236" s="405"/>
      <c r="X236" s="405"/>
      <c r="Y236" s="405"/>
    </row>
    <row r="237" spans="1:25" ht="75">
      <c r="A237" s="391">
        <v>83</v>
      </c>
      <c r="B237" s="128" t="s">
        <v>464</v>
      </c>
      <c r="C237" s="405"/>
      <c r="D237" s="405"/>
      <c r="E237" s="1366" t="s">
        <v>2668</v>
      </c>
      <c r="F237" s="405"/>
      <c r="G237" s="405"/>
      <c r="H237" s="405"/>
      <c r="I237" s="405"/>
      <c r="J237" s="405"/>
      <c r="K237" s="405"/>
      <c r="L237" s="405"/>
      <c r="M237" s="405"/>
      <c r="N237" s="405"/>
      <c r="O237" s="405"/>
      <c r="P237" s="1367">
        <v>9696.51</v>
      </c>
      <c r="Q237" s="405"/>
      <c r="R237" s="405"/>
      <c r="S237" s="405"/>
      <c r="T237" s="405"/>
      <c r="U237" s="405"/>
      <c r="V237" s="405"/>
      <c r="W237" s="405"/>
      <c r="X237" s="405"/>
      <c r="Y237" s="405"/>
    </row>
    <row r="238" spans="1:25" ht="45">
      <c r="A238" s="391">
        <v>84</v>
      </c>
      <c r="B238" s="128" t="s">
        <v>464</v>
      </c>
      <c r="C238" s="405"/>
      <c r="D238" s="405"/>
      <c r="E238" s="1366" t="s">
        <v>2669</v>
      </c>
      <c r="F238" s="405"/>
      <c r="G238" s="405"/>
      <c r="H238" s="405"/>
      <c r="I238" s="405"/>
      <c r="J238" s="405"/>
      <c r="K238" s="405"/>
      <c r="L238" s="405"/>
      <c r="M238" s="405"/>
      <c r="N238" s="405"/>
      <c r="O238" s="405"/>
      <c r="P238" s="1367">
        <v>2147.94</v>
      </c>
      <c r="Q238" s="405"/>
      <c r="R238" s="405"/>
      <c r="S238" s="405"/>
      <c r="T238" s="405"/>
      <c r="U238" s="405"/>
      <c r="V238" s="405"/>
      <c r="W238" s="405"/>
      <c r="X238" s="405"/>
      <c r="Y238" s="405"/>
    </row>
    <row r="239" spans="1:25" ht="45">
      <c r="A239" s="391">
        <v>85</v>
      </c>
      <c r="B239" s="128" t="s">
        <v>464</v>
      </c>
      <c r="C239" s="405"/>
      <c r="D239" s="405"/>
      <c r="E239" s="1366" t="s">
        <v>2670</v>
      </c>
      <c r="F239" s="405"/>
      <c r="G239" s="405"/>
      <c r="H239" s="405"/>
      <c r="I239" s="405"/>
      <c r="J239" s="405"/>
      <c r="K239" s="405"/>
      <c r="L239" s="405"/>
      <c r="M239" s="405"/>
      <c r="N239" s="405"/>
      <c r="O239" s="405"/>
      <c r="P239" s="1367">
        <v>785.94</v>
      </c>
      <c r="Q239" s="405"/>
      <c r="R239" s="405"/>
      <c r="S239" s="405"/>
      <c r="T239" s="405"/>
      <c r="U239" s="405"/>
      <c r="V239" s="405"/>
      <c r="W239" s="405"/>
      <c r="X239" s="405"/>
      <c r="Y239" s="405"/>
    </row>
    <row r="240" spans="1:25" ht="75">
      <c r="A240" s="391">
        <v>86</v>
      </c>
      <c r="B240" s="128" t="s">
        <v>464</v>
      </c>
      <c r="C240" s="405"/>
      <c r="D240" s="405"/>
      <c r="E240" s="1366" t="s">
        <v>2671</v>
      </c>
      <c r="F240" s="405"/>
      <c r="G240" s="405"/>
      <c r="H240" s="405"/>
      <c r="I240" s="405"/>
      <c r="J240" s="405"/>
      <c r="K240" s="405"/>
      <c r="L240" s="405"/>
      <c r="M240" s="405"/>
      <c r="N240" s="405"/>
      <c r="O240" s="405"/>
      <c r="P240" s="1367">
        <v>4960.8900000000003</v>
      </c>
      <c r="Q240" s="405"/>
      <c r="R240" s="405"/>
      <c r="S240" s="405"/>
      <c r="T240" s="405"/>
      <c r="U240" s="405"/>
      <c r="V240" s="405"/>
      <c r="W240" s="405"/>
      <c r="X240" s="405"/>
      <c r="Y240" s="405"/>
    </row>
    <row r="241" spans="1:25" ht="45">
      <c r="A241" s="391">
        <v>87</v>
      </c>
      <c r="B241" s="128" t="s">
        <v>464</v>
      </c>
      <c r="C241" s="405"/>
      <c r="D241" s="405"/>
      <c r="E241" s="1366" t="s">
        <v>2672</v>
      </c>
      <c r="F241" s="405"/>
      <c r="G241" s="405"/>
      <c r="H241" s="405"/>
      <c r="I241" s="405"/>
      <c r="J241" s="405"/>
      <c r="K241" s="405"/>
      <c r="L241" s="405"/>
      <c r="M241" s="405"/>
      <c r="N241" s="405"/>
      <c r="O241" s="405"/>
      <c r="P241" s="1367">
        <v>1287.57</v>
      </c>
      <c r="Q241" s="405"/>
      <c r="R241" s="405"/>
      <c r="S241" s="405"/>
      <c r="T241" s="405"/>
      <c r="U241" s="405"/>
      <c r="V241" s="405"/>
      <c r="W241" s="405"/>
      <c r="X241" s="405"/>
      <c r="Y241" s="405"/>
    </row>
    <row r="242" spans="1:25" ht="45">
      <c r="A242" s="391">
        <v>88</v>
      </c>
      <c r="B242" s="128" t="s">
        <v>464</v>
      </c>
      <c r="C242" s="405"/>
      <c r="D242" s="405"/>
      <c r="E242" s="1366" t="s">
        <v>2673</v>
      </c>
      <c r="F242" s="405"/>
      <c r="G242" s="405"/>
      <c r="H242" s="405"/>
      <c r="I242" s="405"/>
      <c r="J242" s="405"/>
      <c r="K242" s="405"/>
      <c r="L242" s="405"/>
      <c r="M242" s="405"/>
      <c r="N242" s="405"/>
      <c r="O242" s="405"/>
      <c r="P242" s="1367">
        <v>495.06</v>
      </c>
      <c r="Q242" s="405"/>
      <c r="R242" s="405"/>
      <c r="S242" s="405"/>
      <c r="T242" s="405"/>
      <c r="U242" s="405"/>
      <c r="V242" s="405"/>
      <c r="W242" s="405"/>
      <c r="X242" s="405"/>
      <c r="Y242" s="405"/>
    </row>
    <row r="243" spans="1:25" ht="45">
      <c r="A243" s="391">
        <v>89</v>
      </c>
      <c r="B243" s="128" t="s">
        <v>464</v>
      </c>
      <c r="C243" s="405"/>
      <c r="D243" s="405"/>
      <c r="E243" s="1366" t="s">
        <v>2674</v>
      </c>
      <c r="F243" s="405"/>
      <c r="G243" s="405"/>
      <c r="H243" s="405"/>
      <c r="I243" s="405"/>
      <c r="J243" s="405"/>
      <c r="K243" s="405"/>
      <c r="L243" s="405"/>
      <c r="M243" s="405"/>
      <c r="N243" s="405"/>
      <c r="O243" s="405"/>
      <c r="P243" s="1367">
        <v>3551.33</v>
      </c>
      <c r="Q243" s="405"/>
      <c r="R243" s="405"/>
      <c r="S243" s="405"/>
      <c r="T243" s="405"/>
      <c r="U243" s="405"/>
      <c r="V243" s="405"/>
      <c r="W243" s="405"/>
      <c r="X243" s="405"/>
      <c r="Y243" s="405"/>
    </row>
    <row r="244" spans="1:25" ht="90">
      <c r="A244" s="391">
        <v>90</v>
      </c>
      <c r="B244" s="128" t="s">
        <v>464</v>
      </c>
      <c r="C244" s="405"/>
      <c r="D244" s="405"/>
      <c r="E244" s="1366" t="s">
        <v>2675</v>
      </c>
      <c r="F244" s="405"/>
      <c r="G244" s="405"/>
      <c r="H244" s="405"/>
      <c r="I244" s="405"/>
      <c r="J244" s="405"/>
      <c r="K244" s="405"/>
      <c r="L244" s="405"/>
      <c r="M244" s="405"/>
      <c r="N244" s="405"/>
      <c r="O244" s="405"/>
      <c r="P244" s="1367">
        <v>6124.81</v>
      </c>
      <c r="Q244" s="405"/>
      <c r="R244" s="405"/>
      <c r="S244" s="405"/>
      <c r="T244" s="405"/>
      <c r="U244" s="405"/>
      <c r="V244" s="405"/>
      <c r="W244" s="405"/>
      <c r="X244" s="405"/>
      <c r="Y244" s="405"/>
    </row>
    <row r="245" spans="1:25" ht="45">
      <c r="A245" s="391">
        <v>91</v>
      </c>
      <c r="B245" s="128" t="s">
        <v>464</v>
      </c>
      <c r="C245" s="405"/>
      <c r="D245" s="405"/>
      <c r="E245" s="1366" t="s">
        <v>2676</v>
      </c>
      <c r="F245" s="405"/>
      <c r="G245" s="405"/>
      <c r="H245" s="405"/>
      <c r="I245" s="405"/>
      <c r="J245" s="405"/>
      <c r="K245" s="405"/>
      <c r="L245" s="405"/>
      <c r="M245" s="405"/>
      <c r="N245" s="405"/>
      <c r="O245" s="405"/>
      <c r="P245" s="1367">
        <v>3603.56</v>
      </c>
      <c r="Q245" s="405"/>
      <c r="R245" s="405"/>
      <c r="S245" s="405"/>
      <c r="T245" s="405"/>
      <c r="U245" s="405"/>
      <c r="V245" s="405"/>
      <c r="W245" s="405"/>
      <c r="X245" s="405"/>
      <c r="Y245" s="405"/>
    </row>
    <row r="246" spans="1:25" ht="45">
      <c r="A246" s="391">
        <v>92</v>
      </c>
      <c r="B246" s="128" t="s">
        <v>464</v>
      </c>
      <c r="C246" s="405"/>
      <c r="D246" s="405"/>
      <c r="E246" s="1366" t="s">
        <v>2677</v>
      </c>
      <c r="F246" s="405"/>
      <c r="G246" s="405"/>
      <c r="H246" s="405"/>
      <c r="I246" s="405"/>
      <c r="J246" s="405"/>
      <c r="K246" s="405"/>
      <c r="L246" s="405"/>
      <c r="M246" s="405"/>
      <c r="N246" s="405"/>
      <c r="O246" s="405"/>
      <c r="P246" s="1367">
        <v>5304.75</v>
      </c>
      <c r="Q246" s="405"/>
      <c r="R246" s="405"/>
      <c r="S246" s="405"/>
      <c r="T246" s="405"/>
      <c r="U246" s="405"/>
      <c r="V246" s="405"/>
      <c r="W246" s="405"/>
      <c r="X246" s="405"/>
      <c r="Y246" s="405"/>
    </row>
    <row r="247" spans="1:25" ht="45">
      <c r="A247" s="391">
        <v>93</v>
      </c>
      <c r="B247" s="128" t="s">
        <v>464</v>
      </c>
      <c r="C247" s="405"/>
      <c r="D247" s="405"/>
      <c r="E247" s="1366" t="s">
        <v>2678</v>
      </c>
      <c r="F247" s="405"/>
      <c r="G247" s="405"/>
      <c r="H247" s="405"/>
      <c r="I247" s="405"/>
      <c r="J247" s="405"/>
      <c r="K247" s="405"/>
      <c r="L247" s="405"/>
      <c r="M247" s="405"/>
      <c r="N247" s="405"/>
      <c r="O247" s="405"/>
      <c r="P247" s="1367">
        <v>6508.07</v>
      </c>
      <c r="Q247" s="405"/>
      <c r="R247" s="405"/>
      <c r="S247" s="405"/>
      <c r="T247" s="405"/>
      <c r="U247" s="405"/>
      <c r="V247" s="405"/>
      <c r="W247" s="405"/>
      <c r="X247" s="405"/>
      <c r="Y247" s="405"/>
    </row>
    <row r="248" spans="1:25" ht="45">
      <c r="A248" s="391">
        <v>94</v>
      </c>
      <c r="B248" s="128" t="s">
        <v>464</v>
      </c>
      <c r="C248" s="405"/>
      <c r="D248" s="405"/>
      <c r="E248" s="1366" t="s">
        <v>2679</v>
      </c>
      <c r="F248" s="405"/>
      <c r="G248" s="405"/>
      <c r="H248" s="405"/>
      <c r="I248" s="405"/>
      <c r="J248" s="405"/>
      <c r="K248" s="405"/>
      <c r="L248" s="405"/>
      <c r="M248" s="405"/>
      <c r="N248" s="405"/>
      <c r="O248" s="405"/>
      <c r="P248" s="1367">
        <v>2157.69</v>
      </c>
      <c r="Q248" s="405"/>
      <c r="R248" s="405"/>
      <c r="S248" s="405"/>
      <c r="T248" s="405"/>
      <c r="U248" s="405"/>
      <c r="V248" s="405"/>
      <c r="W248" s="405"/>
      <c r="X248" s="405"/>
      <c r="Y248" s="405"/>
    </row>
    <row r="249" spans="1:25" ht="45">
      <c r="A249" s="391">
        <v>95</v>
      </c>
      <c r="B249" s="128" t="s">
        <v>464</v>
      </c>
      <c r="C249" s="405"/>
      <c r="D249" s="405"/>
      <c r="E249" s="1366" t="s">
        <v>2680</v>
      </c>
      <c r="F249" s="405"/>
      <c r="G249" s="405"/>
      <c r="H249" s="405"/>
      <c r="I249" s="405"/>
      <c r="J249" s="405"/>
      <c r="K249" s="405"/>
      <c r="L249" s="405"/>
      <c r="M249" s="405"/>
      <c r="N249" s="405"/>
      <c r="O249" s="405"/>
      <c r="P249" s="1367">
        <v>6713.88</v>
      </c>
      <c r="Q249" s="405"/>
      <c r="R249" s="405"/>
      <c r="S249" s="405"/>
      <c r="T249" s="405"/>
      <c r="U249" s="405"/>
      <c r="V249" s="405"/>
      <c r="W249" s="405"/>
      <c r="X249" s="405"/>
      <c r="Y249" s="405"/>
    </row>
    <row r="250" spans="1:25" ht="60">
      <c r="A250" s="391">
        <v>96</v>
      </c>
      <c r="B250" s="128" t="s">
        <v>464</v>
      </c>
      <c r="C250" s="405"/>
      <c r="D250" s="405"/>
      <c r="E250" s="1366" t="s">
        <v>2681</v>
      </c>
      <c r="F250" s="405"/>
      <c r="G250" s="405"/>
      <c r="H250" s="405"/>
      <c r="I250" s="405"/>
      <c r="J250" s="405"/>
      <c r="K250" s="405"/>
      <c r="L250" s="405"/>
      <c r="M250" s="405"/>
      <c r="N250" s="405"/>
      <c r="O250" s="405"/>
      <c r="P250" s="1367">
        <v>2694.02</v>
      </c>
      <c r="Q250" s="405"/>
      <c r="R250" s="405"/>
      <c r="S250" s="405"/>
      <c r="T250" s="405"/>
      <c r="U250" s="405"/>
      <c r="V250" s="405"/>
      <c r="W250" s="405"/>
      <c r="X250" s="405"/>
      <c r="Y250" s="405"/>
    </row>
    <row r="251" spans="1:25" ht="45">
      <c r="A251" s="391">
        <v>97</v>
      </c>
      <c r="B251" s="128" t="s">
        <v>464</v>
      </c>
      <c r="C251" s="405"/>
      <c r="D251" s="405"/>
      <c r="E251" s="1366" t="s">
        <v>2682</v>
      </c>
      <c r="F251" s="405"/>
      <c r="G251" s="405"/>
      <c r="H251" s="405"/>
      <c r="I251" s="405"/>
      <c r="J251" s="405"/>
      <c r="K251" s="405"/>
      <c r="L251" s="405"/>
      <c r="M251" s="405"/>
      <c r="N251" s="405"/>
      <c r="O251" s="405"/>
      <c r="P251" s="1367">
        <v>9654.7999999999993</v>
      </c>
      <c r="Q251" s="405"/>
      <c r="R251" s="405"/>
      <c r="S251" s="405"/>
      <c r="T251" s="405"/>
      <c r="U251" s="405"/>
      <c r="V251" s="405"/>
      <c r="W251" s="405"/>
      <c r="X251" s="405"/>
      <c r="Y251" s="405"/>
    </row>
    <row r="252" spans="1:25" ht="45">
      <c r="A252" s="391">
        <v>98</v>
      </c>
      <c r="B252" s="1371" t="s">
        <v>464</v>
      </c>
      <c r="C252" s="957"/>
      <c r="D252" s="957"/>
      <c r="E252" s="1372" t="s">
        <v>2683</v>
      </c>
      <c r="F252" s="957"/>
      <c r="G252" s="957"/>
      <c r="H252" s="957"/>
      <c r="I252" s="957"/>
      <c r="J252" s="957"/>
      <c r="K252" s="957"/>
      <c r="L252" s="957"/>
      <c r="M252" s="957"/>
      <c r="N252" s="957"/>
      <c r="O252" s="957"/>
      <c r="P252" s="1367">
        <v>4523.07</v>
      </c>
      <c r="Q252" s="957"/>
      <c r="R252" s="957"/>
      <c r="S252" s="957"/>
      <c r="T252" s="957"/>
      <c r="U252" s="957"/>
      <c r="V252" s="957"/>
      <c r="W252" s="957"/>
      <c r="X252" s="957"/>
      <c r="Y252" s="957"/>
    </row>
    <row r="253" spans="1:25" ht="60">
      <c r="A253" s="391">
        <v>99</v>
      </c>
      <c r="B253" s="1373" t="s">
        <v>464</v>
      </c>
      <c r="C253" s="405"/>
      <c r="D253" s="405"/>
      <c r="E253" s="1341" t="s">
        <v>2684</v>
      </c>
      <c r="F253" s="405"/>
      <c r="G253" s="405"/>
      <c r="H253" s="405"/>
      <c r="I253" s="405"/>
      <c r="J253" s="405"/>
      <c r="K253" s="405"/>
      <c r="L253" s="405"/>
      <c r="M253" s="405"/>
      <c r="N253" s="405"/>
      <c r="O253" s="405"/>
      <c r="P253" s="1367">
        <v>5120.2299999999996</v>
      </c>
      <c r="Q253" s="405"/>
      <c r="R253" s="405"/>
      <c r="S253" s="405"/>
      <c r="T253" s="405"/>
      <c r="U253" s="405"/>
      <c r="V253" s="405"/>
      <c r="W253" s="405"/>
      <c r="X253" s="405"/>
      <c r="Y253" s="405"/>
    </row>
    <row r="254" spans="1:25" ht="60">
      <c r="A254" s="391">
        <v>100</v>
      </c>
      <c r="B254" s="1373" t="s">
        <v>464</v>
      </c>
      <c r="C254" s="405"/>
      <c r="D254" s="405"/>
      <c r="E254" s="1341" t="s">
        <v>2685</v>
      </c>
      <c r="F254" s="405"/>
      <c r="G254" s="405"/>
      <c r="H254" s="405"/>
      <c r="I254" s="405"/>
      <c r="J254" s="405"/>
      <c r="K254" s="405"/>
      <c r="L254" s="405"/>
      <c r="M254" s="405"/>
      <c r="N254" s="405"/>
      <c r="O254" s="405"/>
      <c r="P254" s="1367">
        <v>9600.2900000000009</v>
      </c>
      <c r="Q254" s="405"/>
      <c r="R254" s="405"/>
      <c r="S254" s="405"/>
      <c r="T254" s="405"/>
      <c r="U254" s="405"/>
      <c r="V254" s="405"/>
      <c r="W254" s="405"/>
      <c r="X254" s="405"/>
      <c r="Y254" s="405"/>
    </row>
    <row r="255" spans="1:25" ht="60">
      <c r="A255" s="391">
        <v>101</v>
      </c>
      <c r="B255" s="1373" t="s">
        <v>464</v>
      </c>
      <c r="C255" s="405"/>
      <c r="D255" s="405"/>
      <c r="E255" s="1341" t="s">
        <v>2686</v>
      </c>
      <c r="F255" s="405"/>
      <c r="G255" s="405"/>
      <c r="H255" s="405"/>
      <c r="I255" s="405"/>
      <c r="J255" s="405"/>
      <c r="K255" s="405"/>
      <c r="L255" s="405"/>
      <c r="M255" s="405"/>
      <c r="N255" s="405"/>
      <c r="O255" s="405"/>
      <c r="P255" s="1367">
        <v>9592.2900000000009</v>
      </c>
      <c r="Q255" s="405"/>
      <c r="R255" s="405"/>
      <c r="S255" s="405"/>
      <c r="T255" s="405"/>
      <c r="U255" s="405"/>
      <c r="V255" s="405"/>
      <c r="W255" s="405"/>
      <c r="X255" s="405"/>
      <c r="Y255" s="405"/>
    </row>
    <row r="256" spans="1:25" ht="90">
      <c r="A256" s="391">
        <v>102</v>
      </c>
      <c r="B256" s="1373" t="s">
        <v>464</v>
      </c>
      <c r="C256" s="405"/>
      <c r="D256" s="405"/>
      <c r="E256" s="1341" t="s">
        <v>2687</v>
      </c>
      <c r="F256" s="405"/>
      <c r="G256" s="405"/>
      <c r="H256" s="405"/>
      <c r="I256" s="405"/>
      <c r="J256" s="405"/>
      <c r="K256" s="405"/>
      <c r="L256" s="405"/>
      <c r="M256" s="405"/>
      <c r="N256" s="405"/>
      <c r="O256" s="405"/>
      <c r="P256" s="1367">
        <v>2758.08</v>
      </c>
      <c r="Q256" s="405"/>
      <c r="R256" s="405"/>
      <c r="S256" s="405"/>
      <c r="T256" s="405"/>
      <c r="U256" s="405"/>
      <c r="V256" s="405"/>
      <c r="W256" s="405"/>
      <c r="X256" s="405"/>
      <c r="Y256" s="405"/>
    </row>
    <row r="257" spans="1:25" ht="45">
      <c r="A257" s="391">
        <v>103</v>
      </c>
      <c r="B257" s="1373" t="s">
        <v>464</v>
      </c>
      <c r="C257" s="405"/>
      <c r="D257" s="405"/>
      <c r="E257" s="1341" t="s">
        <v>2688</v>
      </c>
      <c r="F257" s="405"/>
      <c r="G257" s="405"/>
      <c r="H257" s="405"/>
      <c r="I257" s="405"/>
      <c r="J257" s="405"/>
      <c r="K257" s="405"/>
      <c r="L257" s="405"/>
      <c r="M257" s="405"/>
      <c r="N257" s="405"/>
      <c r="O257" s="405"/>
      <c r="P257" s="1367">
        <v>4893.18</v>
      </c>
      <c r="Q257" s="405"/>
      <c r="R257" s="405"/>
      <c r="S257" s="405"/>
      <c r="T257" s="405"/>
      <c r="U257" s="405"/>
      <c r="V257" s="405"/>
      <c r="W257" s="405"/>
      <c r="X257" s="405"/>
      <c r="Y257" s="405"/>
    </row>
    <row r="258" spans="1:25" ht="105">
      <c r="A258" s="391">
        <v>104</v>
      </c>
      <c r="B258" s="1373" t="s">
        <v>464</v>
      </c>
      <c r="C258" s="405"/>
      <c r="D258" s="405"/>
      <c r="E258" s="1341" t="s">
        <v>2689</v>
      </c>
      <c r="F258" s="405"/>
      <c r="G258" s="405"/>
      <c r="H258" s="405"/>
      <c r="I258" s="405"/>
      <c r="J258" s="405"/>
      <c r="K258" s="405"/>
      <c r="L258" s="405"/>
      <c r="M258" s="405"/>
      <c r="N258" s="405"/>
      <c r="O258" s="405"/>
      <c r="P258" s="1367">
        <v>7797.7</v>
      </c>
      <c r="Q258" s="405"/>
      <c r="R258" s="405"/>
      <c r="S258" s="405"/>
      <c r="T258" s="405"/>
      <c r="U258" s="405"/>
      <c r="V258" s="405"/>
      <c r="W258" s="405"/>
      <c r="X258" s="405"/>
      <c r="Y258" s="405"/>
    </row>
    <row r="259" spans="1:25" ht="45">
      <c r="A259" s="391">
        <v>105</v>
      </c>
      <c r="B259" s="1373" t="s">
        <v>464</v>
      </c>
      <c r="C259" s="405"/>
      <c r="D259" s="405"/>
      <c r="E259" s="1341" t="s">
        <v>2690</v>
      </c>
      <c r="F259" s="405"/>
      <c r="G259" s="405"/>
      <c r="H259" s="405"/>
      <c r="I259" s="405"/>
      <c r="J259" s="405"/>
      <c r="K259" s="405"/>
      <c r="L259" s="405"/>
      <c r="M259" s="405"/>
      <c r="N259" s="405"/>
      <c r="O259" s="405"/>
      <c r="P259" s="1367">
        <v>4415.97</v>
      </c>
      <c r="Q259" s="405"/>
      <c r="R259" s="405"/>
      <c r="S259" s="405"/>
      <c r="T259" s="405"/>
      <c r="U259" s="405"/>
      <c r="V259" s="405"/>
      <c r="W259" s="405"/>
      <c r="X259" s="405"/>
      <c r="Y259" s="405"/>
    </row>
    <row r="260" spans="1:25" ht="45">
      <c r="A260" s="391">
        <v>106</v>
      </c>
      <c r="B260" s="1373" t="s">
        <v>464</v>
      </c>
      <c r="C260" s="405"/>
      <c r="D260" s="405"/>
      <c r="E260" s="1341" t="s">
        <v>2691</v>
      </c>
      <c r="F260" s="405"/>
      <c r="G260" s="405"/>
      <c r="H260" s="405"/>
      <c r="I260" s="405"/>
      <c r="J260" s="405"/>
      <c r="K260" s="405"/>
      <c r="L260" s="405"/>
      <c r="M260" s="405"/>
      <c r="N260" s="405"/>
      <c r="O260" s="405"/>
      <c r="P260" s="1367">
        <v>4174.8</v>
      </c>
      <c r="Q260" s="405"/>
      <c r="R260" s="405"/>
      <c r="S260" s="405"/>
      <c r="T260" s="405"/>
      <c r="U260" s="405"/>
      <c r="V260" s="405"/>
      <c r="W260" s="405"/>
      <c r="X260" s="405"/>
      <c r="Y260" s="405"/>
    </row>
    <row r="261" spans="1:25" ht="60">
      <c r="A261" s="391">
        <v>107</v>
      </c>
      <c r="B261" s="1373" t="s">
        <v>464</v>
      </c>
      <c r="C261" s="405"/>
      <c r="D261" s="405"/>
      <c r="E261" s="1341" t="s">
        <v>2692</v>
      </c>
      <c r="F261" s="405"/>
      <c r="G261" s="405"/>
      <c r="H261" s="405"/>
      <c r="I261" s="405"/>
      <c r="J261" s="405"/>
      <c r="K261" s="405"/>
      <c r="L261" s="405"/>
      <c r="M261" s="405"/>
      <c r="N261" s="405"/>
      <c r="O261" s="405"/>
      <c r="P261" s="1367">
        <v>2927.19</v>
      </c>
      <c r="Q261" s="405"/>
      <c r="R261" s="405"/>
      <c r="S261" s="405"/>
      <c r="T261" s="405"/>
      <c r="U261" s="405"/>
      <c r="V261" s="405"/>
      <c r="W261" s="405"/>
      <c r="X261" s="405"/>
      <c r="Y261" s="405"/>
    </row>
    <row r="262" spans="1:25" ht="45">
      <c r="A262" s="391">
        <v>108</v>
      </c>
      <c r="B262" s="1373" t="s">
        <v>464</v>
      </c>
      <c r="C262" s="405"/>
      <c r="D262" s="405"/>
      <c r="E262" s="1341" t="s">
        <v>2693</v>
      </c>
      <c r="F262" s="405"/>
      <c r="G262" s="405"/>
      <c r="H262" s="405"/>
      <c r="I262" s="405"/>
      <c r="J262" s="405"/>
      <c r="K262" s="405"/>
      <c r="L262" s="405"/>
      <c r="M262" s="405"/>
      <c r="N262" s="405"/>
      <c r="O262" s="405"/>
      <c r="P262" s="1367">
        <v>3698.15</v>
      </c>
      <c r="Q262" s="405"/>
      <c r="R262" s="405"/>
      <c r="S262" s="405"/>
      <c r="T262" s="405"/>
      <c r="U262" s="405"/>
      <c r="V262" s="405"/>
      <c r="W262" s="405"/>
      <c r="X262" s="405"/>
      <c r="Y262" s="405"/>
    </row>
    <row r="263" spans="1:25" ht="45">
      <c r="A263" s="391">
        <v>109</v>
      </c>
      <c r="B263" s="1373" t="s">
        <v>464</v>
      </c>
      <c r="C263" s="405"/>
      <c r="D263" s="405"/>
      <c r="E263" s="1341" t="s">
        <v>2694</v>
      </c>
      <c r="F263" s="405"/>
      <c r="G263" s="405"/>
      <c r="H263" s="405"/>
      <c r="I263" s="405"/>
      <c r="J263" s="405"/>
      <c r="K263" s="405"/>
      <c r="L263" s="405"/>
      <c r="M263" s="405"/>
      <c r="N263" s="405"/>
      <c r="O263" s="405"/>
      <c r="P263" s="1367">
        <v>5826.5</v>
      </c>
      <c r="Q263" s="405"/>
      <c r="R263" s="405"/>
      <c r="S263" s="405"/>
      <c r="T263" s="405"/>
      <c r="U263" s="405"/>
      <c r="V263" s="405"/>
      <c r="W263" s="405"/>
      <c r="X263" s="405"/>
      <c r="Y263" s="405"/>
    </row>
    <row r="264" spans="1:25" ht="45">
      <c r="A264" s="391">
        <v>110</v>
      </c>
      <c r="B264" s="1373" t="s">
        <v>464</v>
      </c>
      <c r="C264" s="405"/>
      <c r="D264" s="405"/>
      <c r="E264" s="1341" t="s">
        <v>2695</v>
      </c>
      <c r="F264" s="405"/>
      <c r="G264" s="405"/>
      <c r="H264" s="405"/>
      <c r="I264" s="405"/>
      <c r="J264" s="405"/>
      <c r="K264" s="405"/>
      <c r="L264" s="405"/>
      <c r="M264" s="405"/>
      <c r="N264" s="405"/>
      <c r="O264" s="405"/>
      <c r="P264" s="1367">
        <v>1023.55</v>
      </c>
      <c r="Q264" s="405"/>
      <c r="R264" s="405"/>
      <c r="S264" s="405"/>
      <c r="T264" s="405"/>
      <c r="U264" s="405"/>
      <c r="V264" s="405"/>
      <c r="W264" s="405"/>
      <c r="X264" s="405"/>
      <c r="Y264" s="405"/>
    </row>
    <row r="265" spans="1:25" ht="45">
      <c r="A265" s="391">
        <v>111</v>
      </c>
      <c r="B265" s="1373" t="s">
        <v>464</v>
      </c>
      <c r="C265" s="405"/>
      <c r="D265" s="405"/>
      <c r="E265" s="1341" t="s">
        <v>2696</v>
      </c>
      <c r="F265" s="405"/>
      <c r="G265" s="405"/>
      <c r="H265" s="405"/>
      <c r="I265" s="405"/>
      <c r="J265" s="405"/>
      <c r="K265" s="405"/>
      <c r="L265" s="405"/>
      <c r="M265" s="405"/>
      <c r="N265" s="405"/>
      <c r="O265" s="405"/>
      <c r="P265" s="1367">
        <v>4644.1099999999997</v>
      </c>
      <c r="Q265" s="405"/>
      <c r="R265" s="405"/>
      <c r="S265" s="405"/>
      <c r="T265" s="405"/>
      <c r="U265" s="405"/>
      <c r="V265" s="405"/>
      <c r="W265" s="405"/>
      <c r="X265" s="405"/>
      <c r="Y265" s="405"/>
    </row>
    <row r="266" spans="1:25" ht="45">
      <c r="A266" s="391">
        <v>112</v>
      </c>
      <c r="B266" s="1373" t="s">
        <v>464</v>
      </c>
      <c r="C266" s="405"/>
      <c r="D266" s="405"/>
      <c r="E266" s="1341" t="s">
        <v>2697</v>
      </c>
      <c r="F266" s="405"/>
      <c r="G266" s="405"/>
      <c r="H266" s="405"/>
      <c r="I266" s="405"/>
      <c r="J266" s="405"/>
      <c r="K266" s="405"/>
      <c r="L266" s="405"/>
      <c r="M266" s="405"/>
      <c r="N266" s="405"/>
      <c r="O266" s="405"/>
      <c r="P266" s="1367">
        <v>2706.63</v>
      </c>
      <c r="Q266" s="405"/>
      <c r="R266" s="405"/>
      <c r="S266" s="405"/>
      <c r="T266" s="405"/>
      <c r="U266" s="405"/>
      <c r="V266" s="405"/>
      <c r="W266" s="405"/>
      <c r="X266" s="405"/>
      <c r="Y266" s="405"/>
    </row>
    <row r="267" spans="1:25" ht="45">
      <c r="A267" s="391">
        <v>113</v>
      </c>
      <c r="B267" s="1373" t="s">
        <v>464</v>
      </c>
      <c r="C267" s="405"/>
      <c r="D267" s="405"/>
      <c r="E267" s="1341" t="s">
        <v>2698</v>
      </c>
      <c r="F267" s="405"/>
      <c r="G267" s="405"/>
      <c r="H267" s="405"/>
      <c r="I267" s="405"/>
      <c r="J267" s="405"/>
      <c r="K267" s="405"/>
      <c r="L267" s="405"/>
      <c r="M267" s="405"/>
      <c r="N267" s="405"/>
      <c r="O267" s="405"/>
      <c r="P267" s="1367">
        <v>1522.78</v>
      </c>
      <c r="Q267" s="405"/>
      <c r="R267" s="405"/>
      <c r="S267" s="405"/>
      <c r="T267" s="405"/>
      <c r="U267" s="405"/>
      <c r="V267" s="405"/>
      <c r="W267" s="405"/>
      <c r="X267" s="405"/>
      <c r="Y267" s="405"/>
    </row>
    <row r="268" spans="1:25" ht="45">
      <c r="A268" s="391">
        <v>114</v>
      </c>
      <c r="B268" s="1373" t="s">
        <v>464</v>
      </c>
      <c r="C268" s="405"/>
      <c r="D268" s="405"/>
      <c r="E268" s="1341" t="s">
        <v>2699</v>
      </c>
      <c r="F268" s="405"/>
      <c r="G268" s="405"/>
      <c r="H268" s="405"/>
      <c r="I268" s="405"/>
      <c r="J268" s="405"/>
      <c r="K268" s="405"/>
      <c r="L268" s="405"/>
      <c r="M268" s="405"/>
      <c r="N268" s="405"/>
      <c r="O268" s="405"/>
      <c r="P268" s="1367">
        <v>3394.85</v>
      </c>
      <c r="Q268" s="405"/>
      <c r="R268" s="405"/>
      <c r="S268" s="405"/>
      <c r="T268" s="405"/>
      <c r="U268" s="405"/>
      <c r="V268" s="405"/>
      <c r="W268" s="405"/>
      <c r="X268" s="405"/>
      <c r="Y268" s="405"/>
    </row>
    <row r="269" spans="1:25" ht="60">
      <c r="A269" s="391">
        <v>115</v>
      </c>
      <c r="B269" s="1373" t="s">
        <v>464</v>
      </c>
      <c r="C269" s="405"/>
      <c r="D269" s="405"/>
      <c r="E269" s="1341" t="s">
        <v>2700</v>
      </c>
      <c r="F269" s="405"/>
      <c r="G269" s="405"/>
      <c r="H269" s="405"/>
      <c r="I269" s="405"/>
      <c r="J269" s="405"/>
      <c r="K269" s="405"/>
      <c r="L269" s="405"/>
      <c r="M269" s="405"/>
      <c r="N269" s="405"/>
      <c r="O269" s="405"/>
      <c r="P269" s="1367">
        <v>2942.36</v>
      </c>
      <c r="Q269" s="405"/>
      <c r="R269" s="405"/>
      <c r="S269" s="405"/>
      <c r="T269" s="405"/>
      <c r="U269" s="405"/>
      <c r="V269" s="405"/>
      <c r="W269" s="405"/>
      <c r="X269" s="405"/>
      <c r="Y269" s="405"/>
    </row>
    <row r="270" spans="1:25" ht="45">
      <c r="A270" s="391">
        <v>116</v>
      </c>
      <c r="B270" s="1373" t="s">
        <v>464</v>
      </c>
      <c r="C270" s="405"/>
      <c r="D270" s="405"/>
      <c r="E270" s="1341" t="s">
        <v>2701</v>
      </c>
      <c r="F270" s="405"/>
      <c r="G270" s="405"/>
      <c r="H270" s="405"/>
      <c r="I270" s="405"/>
      <c r="J270" s="405"/>
      <c r="K270" s="405"/>
      <c r="L270" s="405"/>
      <c r="M270" s="405"/>
      <c r="N270" s="405"/>
      <c r="O270" s="405"/>
      <c r="P270" s="1367">
        <v>912.54</v>
      </c>
      <c r="Q270" s="405"/>
      <c r="R270" s="405"/>
      <c r="S270" s="405"/>
      <c r="T270" s="405"/>
      <c r="U270" s="405"/>
      <c r="V270" s="405"/>
      <c r="W270" s="405"/>
      <c r="X270" s="405"/>
      <c r="Y270" s="405"/>
    </row>
    <row r="271" spans="1:25" ht="45">
      <c r="A271" s="391">
        <v>117</v>
      </c>
      <c r="B271" s="1373" t="s">
        <v>464</v>
      </c>
      <c r="C271" s="405"/>
      <c r="D271" s="405"/>
      <c r="E271" s="1341" t="s">
        <v>2702</v>
      </c>
      <c r="F271" s="405"/>
      <c r="G271" s="405"/>
      <c r="H271" s="405"/>
      <c r="I271" s="405"/>
      <c r="J271" s="405"/>
      <c r="K271" s="405"/>
      <c r="L271" s="405"/>
      <c r="M271" s="405"/>
      <c r="N271" s="405"/>
      <c r="O271" s="405"/>
      <c r="P271" s="1367">
        <v>340.05</v>
      </c>
      <c r="Q271" s="405"/>
      <c r="R271" s="405"/>
      <c r="S271" s="405"/>
      <c r="T271" s="405"/>
      <c r="U271" s="405"/>
      <c r="V271" s="405"/>
      <c r="W271" s="405"/>
      <c r="X271" s="405"/>
      <c r="Y271" s="405"/>
    </row>
    <row r="272" spans="1:25" ht="45">
      <c r="A272" s="391">
        <v>118</v>
      </c>
      <c r="B272" s="1373" t="s">
        <v>464</v>
      </c>
      <c r="C272" s="405"/>
      <c r="D272" s="405"/>
      <c r="E272" s="1341" t="s">
        <v>2703</v>
      </c>
      <c r="F272" s="405"/>
      <c r="G272" s="405"/>
      <c r="H272" s="405"/>
      <c r="I272" s="405"/>
      <c r="J272" s="405"/>
      <c r="K272" s="405"/>
      <c r="L272" s="405"/>
      <c r="M272" s="405"/>
      <c r="N272" s="405"/>
      <c r="O272" s="405"/>
      <c r="P272" s="1367">
        <v>3431.39</v>
      </c>
      <c r="Q272" s="405"/>
      <c r="R272" s="405"/>
      <c r="S272" s="405"/>
      <c r="T272" s="405"/>
      <c r="U272" s="405"/>
      <c r="V272" s="405"/>
      <c r="W272" s="405"/>
      <c r="X272" s="405"/>
      <c r="Y272" s="405"/>
    </row>
    <row r="273" spans="1:25" ht="60">
      <c r="A273" s="391">
        <v>119</v>
      </c>
      <c r="B273" s="1373" t="s">
        <v>464</v>
      </c>
      <c r="C273" s="405"/>
      <c r="D273" s="405"/>
      <c r="E273" s="1341" t="s">
        <v>2704</v>
      </c>
      <c r="F273" s="405"/>
      <c r="G273" s="405"/>
      <c r="H273" s="405"/>
      <c r="I273" s="405"/>
      <c r="J273" s="405"/>
      <c r="K273" s="405"/>
      <c r="L273" s="405"/>
      <c r="M273" s="405"/>
      <c r="N273" s="405"/>
      <c r="O273" s="405"/>
      <c r="P273" s="1367">
        <v>2621.73</v>
      </c>
      <c r="Q273" s="405"/>
      <c r="R273" s="405"/>
      <c r="S273" s="405"/>
      <c r="T273" s="405"/>
      <c r="U273" s="405"/>
      <c r="V273" s="405"/>
      <c r="W273" s="405"/>
      <c r="X273" s="405"/>
      <c r="Y273" s="405"/>
    </row>
    <row r="274" spans="1:25" ht="45">
      <c r="A274" s="391">
        <v>120</v>
      </c>
      <c r="B274" s="1373" t="s">
        <v>464</v>
      </c>
      <c r="C274" s="405"/>
      <c r="D274" s="405"/>
      <c r="E274" s="1341" t="s">
        <v>2705</v>
      </c>
      <c r="F274" s="405"/>
      <c r="G274" s="405"/>
      <c r="H274" s="405"/>
      <c r="I274" s="405"/>
      <c r="J274" s="405"/>
      <c r="K274" s="405"/>
      <c r="L274" s="405"/>
      <c r="M274" s="405"/>
      <c r="N274" s="405"/>
      <c r="O274" s="405"/>
      <c r="P274" s="1367">
        <v>5162.9399999999996</v>
      </c>
      <c r="Q274" s="405"/>
      <c r="R274" s="405"/>
      <c r="S274" s="405"/>
      <c r="T274" s="405"/>
      <c r="U274" s="405"/>
      <c r="V274" s="405"/>
      <c r="W274" s="405"/>
      <c r="X274" s="405"/>
      <c r="Y274" s="405"/>
    </row>
    <row r="275" spans="1:25" ht="45">
      <c r="A275" s="391">
        <v>121</v>
      </c>
      <c r="B275" s="1373" t="s">
        <v>464</v>
      </c>
      <c r="C275" s="405"/>
      <c r="D275" s="405"/>
      <c r="E275" s="1341" t="s">
        <v>2706</v>
      </c>
      <c r="F275" s="405"/>
      <c r="G275" s="405"/>
      <c r="H275" s="405"/>
      <c r="I275" s="405"/>
      <c r="J275" s="405"/>
      <c r="K275" s="405"/>
      <c r="L275" s="405"/>
      <c r="M275" s="405"/>
      <c r="N275" s="405"/>
      <c r="O275" s="405"/>
      <c r="P275" s="1367">
        <v>2025.12</v>
      </c>
      <c r="Q275" s="405"/>
      <c r="R275" s="405"/>
      <c r="S275" s="405"/>
      <c r="T275" s="405"/>
      <c r="U275" s="405"/>
      <c r="V275" s="405"/>
      <c r="W275" s="405"/>
      <c r="X275" s="405"/>
      <c r="Y275" s="405"/>
    </row>
    <row r="276" spans="1:25" ht="60">
      <c r="A276" s="391">
        <v>122</v>
      </c>
      <c r="B276" s="1373" t="s">
        <v>464</v>
      </c>
      <c r="C276" s="405"/>
      <c r="D276" s="405"/>
      <c r="E276" s="1341" t="s">
        <v>2707</v>
      </c>
      <c r="F276" s="405"/>
      <c r="G276" s="405"/>
      <c r="H276" s="405"/>
      <c r="I276" s="405"/>
      <c r="J276" s="405"/>
      <c r="K276" s="405"/>
      <c r="L276" s="405"/>
      <c r="M276" s="405"/>
      <c r="N276" s="405"/>
      <c r="O276" s="405"/>
      <c r="P276" s="1367">
        <v>7017.02</v>
      </c>
      <c r="Q276" s="405"/>
      <c r="R276" s="405"/>
      <c r="S276" s="405"/>
      <c r="T276" s="405"/>
      <c r="U276" s="405"/>
      <c r="V276" s="405"/>
      <c r="W276" s="405"/>
      <c r="X276" s="405"/>
      <c r="Y276" s="405"/>
    </row>
    <row r="277" spans="1:25" ht="45">
      <c r="A277" s="391">
        <v>123</v>
      </c>
      <c r="B277" s="1373" t="s">
        <v>464</v>
      </c>
      <c r="C277" s="405"/>
      <c r="D277" s="405"/>
      <c r="E277" s="1341" t="s">
        <v>2708</v>
      </c>
      <c r="F277" s="405"/>
      <c r="G277" s="405"/>
      <c r="H277" s="405"/>
      <c r="I277" s="405"/>
      <c r="J277" s="405"/>
      <c r="K277" s="405"/>
      <c r="L277" s="405"/>
      <c r="M277" s="405"/>
      <c r="N277" s="405"/>
      <c r="O277" s="405"/>
      <c r="P277" s="1367">
        <v>2597.86</v>
      </c>
      <c r="Q277" s="405"/>
      <c r="R277" s="405"/>
      <c r="S277" s="405"/>
      <c r="T277" s="405"/>
      <c r="U277" s="405"/>
      <c r="V277" s="405"/>
      <c r="W277" s="405"/>
      <c r="X277" s="405"/>
      <c r="Y277" s="405"/>
    </row>
    <row r="278" spans="1:25" ht="45">
      <c r="A278" s="391">
        <v>124</v>
      </c>
      <c r="B278" s="1373" t="s">
        <v>464</v>
      </c>
      <c r="C278" s="405"/>
      <c r="D278" s="405"/>
      <c r="E278" s="1341" t="s">
        <v>2709</v>
      </c>
      <c r="F278" s="405"/>
      <c r="G278" s="405"/>
      <c r="H278" s="405"/>
      <c r="I278" s="405"/>
      <c r="J278" s="405"/>
      <c r="K278" s="405"/>
      <c r="L278" s="405"/>
      <c r="M278" s="405"/>
      <c r="N278" s="405"/>
      <c r="O278" s="405"/>
      <c r="P278" s="1367">
        <v>8070.13</v>
      </c>
      <c r="Q278" s="405"/>
      <c r="R278" s="405"/>
      <c r="S278" s="405"/>
      <c r="T278" s="405"/>
      <c r="U278" s="405"/>
      <c r="V278" s="405"/>
      <c r="W278" s="405"/>
      <c r="X278" s="405"/>
      <c r="Y278" s="405"/>
    </row>
    <row r="279" spans="1:25" ht="45">
      <c r="A279" s="391">
        <v>125</v>
      </c>
      <c r="B279" s="1373" t="s">
        <v>464</v>
      </c>
      <c r="C279" s="405"/>
      <c r="D279" s="405"/>
      <c r="E279" s="1341" t="s">
        <v>2710</v>
      </c>
      <c r="F279" s="405"/>
      <c r="G279" s="405"/>
      <c r="H279" s="405"/>
      <c r="I279" s="405"/>
      <c r="J279" s="405"/>
      <c r="K279" s="405"/>
      <c r="L279" s="405"/>
      <c r="M279" s="405"/>
      <c r="N279" s="405"/>
      <c r="O279" s="405"/>
      <c r="P279" s="1367">
        <v>5896.27</v>
      </c>
      <c r="Q279" s="405"/>
      <c r="R279" s="405"/>
      <c r="S279" s="405"/>
      <c r="T279" s="405"/>
      <c r="U279" s="405"/>
      <c r="V279" s="405"/>
      <c r="W279" s="405"/>
      <c r="X279" s="405"/>
      <c r="Y279" s="405"/>
    </row>
    <row r="280" spans="1:25" ht="60">
      <c r="A280" s="391">
        <v>126</v>
      </c>
      <c r="B280" s="1373" t="s">
        <v>464</v>
      </c>
      <c r="C280" s="405"/>
      <c r="D280" s="405"/>
      <c r="E280" s="1341" t="s">
        <v>2711</v>
      </c>
      <c r="F280" s="405"/>
      <c r="G280" s="405"/>
      <c r="H280" s="405"/>
      <c r="I280" s="405"/>
      <c r="J280" s="405"/>
      <c r="K280" s="405"/>
      <c r="L280" s="405"/>
      <c r="M280" s="405"/>
      <c r="N280" s="405"/>
      <c r="O280" s="405"/>
      <c r="P280" s="1367">
        <v>1553.6</v>
      </c>
      <c r="Q280" s="405"/>
      <c r="R280" s="405"/>
      <c r="S280" s="405"/>
      <c r="T280" s="405"/>
      <c r="U280" s="405"/>
      <c r="V280" s="405"/>
      <c r="W280" s="405"/>
      <c r="X280" s="405"/>
      <c r="Y280" s="405"/>
    </row>
    <row r="281" spans="1:25" ht="60">
      <c r="A281" s="391">
        <v>127</v>
      </c>
      <c r="B281" s="1373" t="s">
        <v>464</v>
      </c>
      <c r="C281" s="405"/>
      <c r="D281" s="405"/>
      <c r="E281" s="1341" t="s">
        <v>2712</v>
      </c>
      <c r="F281" s="405"/>
      <c r="G281" s="405"/>
      <c r="H281" s="405"/>
      <c r="I281" s="405"/>
      <c r="J281" s="405"/>
      <c r="K281" s="405"/>
      <c r="L281" s="405"/>
      <c r="M281" s="405"/>
      <c r="N281" s="405"/>
      <c r="O281" s="405"/>
      <c r="P281" s="1367">
        <v>7142.8</v>
      </c>
      <c r="Q281" s="405"/>
      <c r="R281" s="405"/>
      <c r="S281" s="405"/>
      <c r="T281" s="405"/>
      <c r="U281" s="405"/>
      <c r="V281" s="405"/>
      <c r="W281" s="405"/>
      <c r="X281" s="405"/>
      <c r="Y281" s="405"/>
    </row>
    <row r="282" spans="1:25" ht="60">
      <c r="A282" s="391">
        <v>128</v>
      </c>
      <c r="B282" s="1373" t="s">
        <v>464</v>
      </c>
      <c r="C282" s="405"/>
      <c r="D282" s="405"/>
      <c r="E282" s="1341" t="s">
        <v>2713</v>
      </c>
      <c r="F282" s="405"/>
      <c r="G282" s="405"/>
      <c r="H282" s="405"/>
      <c r="I282" s="405"/>
      <c r="J282" s="405"/>
      <c r="K282" s="405"/>
      <c r="L282" s="405"/>
      <c r="M282" s="405"/>
      <c r="N282" s="405"/>
      <c r="O282" s="405"/>
      <c r="P282" s="1367">
        <v>4497.82</v>
      </c>
      <c r="Q282" s="405"/>
      <c r="R282" s="405"/>
      <c r="S282" s="405"/>
      <c r="T282" s="405"/>
      <c r="U282" s="405"/>
      <c r="V282" s="405"/>
      <c r="W282" s="405"/>
      <c r="X282" s="405"/>
      <c r="Y282" s="405"/>
    </row>
    <row r="283" spans="1:25" ht="45">
      <c r="A283" s="391">
        <v>129</v>
      </c>
      <c r="B283" s="1373" t="s">
        <v>464</v>
      </c>
      <c r="C283" s="405"/>
      <c r="D283" s="405"/>
      <c r="E283" s="1341" t="s">
        <v>2714</v>
      </c>
      <c r="F283" s="405"/>
      <c r="G283" s="405"/>
      <c r="H283" s="405"/>
      <c r="I283" s="405"/>
      <c r="J283" s="405"/>
      <c r="K283" s="405"/>
      <c r="L283" s="405"/>
      <c r="M283" s="405"/>
      <c r="N283" s="405"/>
      <c r="O283" s="405"/>
      <c r="P283" s="1367">
        <v>4395.7299999999996</v>
      </c>
      <c r="Q283" s="405"/>
      <c r="R283" s="405"/>
      <c r="S283" s="405"/>
      <c r="T283" s="405"/>
      <c r="U283" s="405"/>
      <c r="V283" s="405"/>
      <c r="W283" s="405"/>
      <c r="X283" s="405"/>
      <c r="Y283" s="405"/>
    </row>
    <row r="284" spans="1:25" ht="45">
      <c r="A284" s="391">
        <v>130</v>
      </c>
      <c r="B284" s="1373" t="s">
        <v>464</v>
      </c>
      <c r="C284" s="405"/>
      <c r="D284" s="405"/>
      <c r="E284" s="1341" t="s">
        <v>2715</v>
      </c>
      <c r="F284" s="405"/>
      <c r="G284" s="405"/>
      <c r="H284" s="405"/>
      <c r="I284" s="405"/>
      <c r="J284" s="405"/>
      <c r="K284" s="405"/>
      <c r="L284" s="405"/>
      <c r="M284" s="405"/>
      <c r="N284" s="405"/>
      <c r="O284" s="405"/>
      <c r="P284" s="1367">
        <v>1719.73</v>
      </c>
      <c r="Q284" s="405"/>
      <c r="R284" s="405"/>
      <c r="S284" s="405"/>
      <c r="T284" s="405"/>
      <c r="U284" s="405"/>
      <c r="V284" s="405"/>
      <c r="W284" s="405"/>
      <c r="X284" s="405"/>
      <c r="Y284" s="405"/>
    </row>
    <row r="285" spans="1:25" ht="45">
      <c r="A285" s="391">
        <v>131</v>
      </c>
      <c r="B285" s="1373" t="s">
        <v>464</v>
      </c>
      <c r="C285" s="405"/>
      <c r="D285" s="405"/>
      <c r="E285" s="1341" t="s">
        <v>2716</v>
      </c>
      <c r="F285" s="405"/>
      <c r="G285" s="405"/>
      <c r="H285" s="405"/>
      <c r="I285" s="405"/>
      <c r="J285" s="405"/>
      <c r="K285" s="405"/>
      <c r="L285" s="405"/>
      <c r="M285" s="405"/>
      <c r="N285" s="405"/>
      <c r="O285" s="405"/>
      <c r="P285" s="1368">
        <v>3584.54</v>
      </c>
      <c r="Q285" s="405"/>
      <c r="R285" s="405"/>
      <c r="S285" s="405"/>
      <c r="T285" s="405"/>
      <c r="U285" s="405"/>
      <c r="V285" s="405"/>
      <c r="W285" s="405"/>
      <c r="X285" s="405"/>
      <c r="Y285" s="405"/>
    </row>
    <row r="286" spans="1:25" ht="45">
      <c r="A286" s="391">
        <v>132</v>
      </c>
      <c r="B286" s="1373" t="s">
        <v>464</v>
      </c>
      <c r="C286" s="405"/>
      <c r="D286" s="405"/>
      <c r="E286" s="1341" t="s">
        <v>2717</v>
      </c>
      <c r="F286" s="405"/>
      <c r="G286" s="405"/>
      <c r="H286" s="405"/>
      <c r="I286" s="405"/>
      <c r="J286" s="405"/>
      <c r="K286" s="405"/>
      <c r="L286" s="405"/>
      <c r="M286" s="405"/>
      <c r="N286" s="405"/>
      <c r="O286" s="405"/>
      <c r="P286" s="1367">
        <v>5504.75</v>
      </c>
      <c r="Q286" s="405"/>
      <c r="R286" s="405"/>
      <c r="S286" s="405"/>
      <c r="T286" s="405"/>
      <c r="U286" s="405"/>
      <c r="V286" s="405"/>
      <c r="W286" s="405"/>
      <c r="X286" s="405"/>
      <c r="Y286" s="405"/>
    </row>
    <row r="287" spans="1:25" ht="60">
      <c r="A287" s="391">
        <v>133</v>
      </c>
      <c r="B287" s="1373" t="s">
        <v>464</v>
      </c>
      <c r="C287" s="405"/>
      <c r="D287" s="405"/>
      <c r="E287" s="1341" t="s">
        <v>2718</v>
      </c>
      <c r="F287" s="405"/>
      <c r="G287" s="405"/>
      <c r="H287" s="405"/>
      <c r="I287" s="405"/>
      <c r="J287" s="405"/>
      <c r="K287" s="405"/>
      <c r="L287" s="405"/>
      <c r="M287" s="405"/>
      <c r="N287" s="405"/>
      <c r="O287" s="405"/>
      <c r="P287" s="1367">
        <v>4195.25</v>
      </c>
      <c r="Q287" s="405"/>
      <c r="R287" s="405"/>
      <c r="S287" s="405"/>
      <c r="T287" s="405"/>
      <c r="U287" s="405"/>
      <c r="V287" s="405"/>
      <c r="W287" s="405"/>
      <c r="X287" s="405"/>
      <c r="Y287" s="405"/>
    </row>
    <row r="288" spans="1:25" ht="60">
      <c r="A288" s="391">
        <v>134</v>
      </c>
      <c r="B288" s="1373" t="s">
        <v>464</v>
      </c>
      <c r="C288" s="405"/>
      <c r="D288" s="405"/>
      <c r="E288" s="1341" t="s">
        <v>2719</v>
      </c>
      <c r="F288" s="405"/>
      <c r="G288" s="405"/>
      <c r="H288" s="405"/>
      <c r="I288" s="405"/>
      <c r="J288" s="405"/>
      <c r="K288" s="405"/>
      <c r="L288" s="405"/>
      <c r="M288" s="405"/>
      <c r="N288" s="405"/>
      <c r="O288" s="405"/>
      <c r="P288" s="1367">
        <v>11855.77</v>
      </c>
      <c r="Q288" s="405"/>
      <c r="R288" s="405"/>
      <c r="S288" s="405"/>
      <c r="T288" s="405"/>
      <c r="U288" s="405"/>
      <c r="V288" s="405"/>
      <c r="W288" s="405"/>
      <c r="X288" s="405"/>
      <c r="Y288" s="405"/>
    </row>
    <row r="289" spans="1:25" ht="45">
      <c r="A289" s="391">
        <v>135</v>
      </c>
      <c r="B289" s="1373" t="s">
        <v>464</v>
      </c>
      <c r="C289" s="405"/>
      <c r="D289" s="405"/>
      <c r="E289" s="1341" t="s">
        <v>2720</v>
      </c>
      <c r="F289" s="405"/>
      <c r="G289" s="405"/>
      <c r="H289" s="405"/>
      <c r="I289" s="405"/>
      <c r="J289" s="405"/>
      <c r="K289" s="405"/>
      <c r="L289" s="405"/>
      <c r="M289" s="405"/>
      <c r="N289" s="405"/>
      <c r="O289" s="405"/>
      <c r="P289" s="1367">
        <v>7347.55</v>
      </c>
      <c r="Q289" s="405"/>
      <c r="R289" s="405"/>
      <c r="S289" s="405"/>
      <c r="T289" s="405"/>
      <c r="U289" s="405"/>
      <c r="V289" s="405"/>
      <c r="W289" s="405"/>
      <c r="X289" s="405"/>
      <c r="Y289" s="405"/>
    </row>
    <row r="290" spans="1:25" ht="45">
      <c r="A290" s="391">
        <v>136</v>
      </c>
      <c r="B290" s="1373" t="s">
        <v>464</v>
      </c>
      <c r="C290" s="405"/>
      <c r="D290" s="405"/>
      <c r="E290" s="1341" t="s">
        <v>2721</v>
      </c>
      <c r="F290" s="405"/>
      <c r="G290" s="405"/>
      <c r="H290" s="405"/>
      <c r="I290" s="405"/>
      <c r="J290" s="405"/>
      <c r="K290" s="405"/>
      <c r="L290" s="405"/>
      <c r="M290" s="405"/>
      <c r="N290" s="405"/>
      <c r="O290" s="405"/>
      <c r="P290" s="1367">
        <v>3474.77</v>
      </c>
      <c r="Q290" s="405"/>
      <c r="R290" s="405"/>
      <c r="S290" s="405"/>
      <c r="T290" s="405"/>
      <c r="U290" s="405"/>
      <c r="V290" s="405"/>
      <c r="W290" s="405"/>
      <c r="X290" s="405"/>
      <c r="Y290" s="405"/>
    </row>
    <row r="291" spans="1:25" ht="45">
      <c r="A291" s="391">
        <v>137</v>
      </c>
      <c r="B291" s="1373" t="s">
        <v>464</v>
      </c>
      <c r="C291" s="405"/>
      <c r="D291" s="405"/>
      <c r="E291" s="1341" t="s">
        <v>2722</v>
      </c>
      <c r="F291" s="405"/>
      <c r="G291" s="405"/>
      <c r="H291" s="405"/>
      <c r="I291" s="405"/>
      <c r="J291" s="405"/>
      <c r="K291" s="405"/>
      <c r="L291" s="405"/>
      <c r="M291" s="405"/>
      <c r="N291" s="405"/>
      <c r="O291" s="405"/>
      <c r="P291" s="1367">
        <v>878.35</v>
      </c>
      <c r="Q291" s="405"/>
      <c r="R291" s="405"/>
      <c r="S291" s="405"/>
      <c r="T291" s="405"/>
      <c r="U291" s="405"/>
      <c r="V291" s="405"/>
      <c r="W291" s="405"/>
      <c r="X291" s="405"/>
      <c r="Y291" s="405"/>
    </row>
    <row r="292" spans="1:25" ht="45">
      <c r="A292" s="391">
        <v>138</v>
      </c>
      <c r="B292" s="1373" t="s">
        <v>464</v>
      </c>
      <c r="C292" s="405"/>
      <c r="D292" s="405"/>
      <c r="E292" s="1341" t="s">
        <v>2723</v>
      </c>
      <c r="F292" s="405"/>
      <c r="G292" s="405"/>
      <c r="H292" s="405"/>
      <c r="I292" s="405"/>
      <c r="J292" s="405"/>
      <c r="K292" s="405"/>
      <c r="L292" s="405"/>
      <c r="M292" s="405"/>
      <c r="N292" s="405"/>
      <c r="O292" s="405"/>
      <c r="P292" s="1367">
        <v>532.70000000000005</v>
      </c>
      <c r="Q292" s="405"/>
      <c r="R292" s="405"/>
      <c r="S292" s="405"/>
      <c r="T292" s="405"/>
      <c r="U292" s="405"/>
      <c r="V292" s="405"/>
      <c r="W292" s="405"/>
      <c r="X292" s="405"/>
      <c r="Y292" s="405"/>
    </row>
    <row r="293" spans="1:25" ht="45">
      <c r="A293" s="391">
        <v>139</v>
      </c>
      <c r="B293" s="1373" t="s">
        <v>464</v>
      </c>
      <c r="C293" s="405"/>
      <c r="D293" s="405"/>
      <c r="E293" s="1341" t="s">
        <v>2724</v>
      </c>
      <c r="F293" s="405"/>
      <c r="G293" s="405"/>
      <c r="H293" s="405"/>
      <c r="I293" s="405"/>
      <c r="J293" s="405"/>
      <c r="K293" s="405"/>
      <c r="L293" s="405"/>
      <c r="M293" s="405"/>
      <c r="N293" s="405"/>
      <c r="O293" s="405"/>
      <c r="P293" s="1367">
        <v>1629.08</v>
      </c>
      <c r="Q293" s="405"/>
      <c r="R293" s="405"/>
      <c r="S293" s="405"/>
      <c r="T293" s="405"/>
      <c r="U293" s="405"/>
      <c r="V293" s="405"/>
      <c r="W293" s="405"/>
      <c r="X293" s="405"/>
      <c r="Y293" s="405"/>
    </row>
    <row r="294" spans="1:25" ht="60">
      <c r="A294" s="391">
        <v>140</v>
      </c>
      <c r="B294" s="1373" t="s">
        <v>464</v>
      </c>
      <c r="C294" s="405"/>
      <c r="D294" s="405"/>
      <c r="E294" s="1341" t="s">
        <v>2725</v>
      </c>
      <c r="F294" s="405"/>
      <c r="G294" s="405"/>
      <c r="H294" s="405"/>
      <c r="I294" s="405"/>
      <c r="J294" s="405"/>
      <c r="K294" s="405"/>
      <c r="L294" s="405"/>
      <c r="M294" s="405"/>
      <c r="N294" s="405"/>
      <c r="O294" s="405"/>
      <c r="P294" s="1367">
        <v>1939.02</v>
      </c>
      <c r="Q294" s="405"/>
      <c r="R294" s="405"/>
      <c r="S294" s="405"/>
      <c r="T294" s="405"/>
      <c r="U294" s="405"/>
      <c r="V294" s="405"/>
      <c r="W294" s="405"/>
      <c r="X294" s="405"/>
      <c r="Y294" s="405"/>
    </row>
    <row r="295" spans="1:25" ht="45">
      <c r="A295" s="391">
        <v>141</v>
      </c>
      <c r="B295" s="1373" t="s">
        <v>464</v>
      </c>
      <c r="C295" s="405"/>
      <c r="D295" s="405"/>
      <c r="E295" s="1341" t="s">
        <v>2726</v>
      </c>
      <c r="F295" s="405"/>
      <c r="G295" s="405"/>
      <c r="H295" s="405"/>
      <c r="I295" s="405"/>
      <c r="J295" s="405"/>
      <c r="K295" s="405"/>
      <c r="L295" s="405"/>
      <c r="M295" s="405"/>
      <c r="N295" s="405"/>
      <c r="O295" s="405"/>
      <c r="P295" s="1367">
        <v>5357.66</v>
      </c>
      <c r="Q295" s="405"/>
      <c r="R295" s="405"/>
      <c r="S295" s="405"/>
      <c r="T295" s="405"/>
      <c r="U295" s="405"/>
      <c r="V295" s="405"/>
      <c r="W295" s="405"/>
      <c r="X295" s="405"/>
      <c r="Y295" s="405"/>
    </row>
    <row r="296" spans="1:25" ht="45">
      <c r="A296" s="391">
        <v>142</v>
      </c>
      <c r="B296" s="1373" t="s">
        <v>464</v>
      </c>
      <c r="C296" s="405"/>
      <c r="D296" s="405"/>
      <c r="E296" s="1341" t="s">
        <v>2727</v>
      </c>
      <c r="F296" s="405"/>
      <c r="G296" s="405"/>
      <c r="H296" s="405"/>
      <c r="I296" s="405"/>
      <c r="J296" s="405"/>
      <c r="K296" s="405"/>
      <c r="L296" s="405"/>
      <c r="M296" s="405"/>
      <c r="N296" s="405"/>
      <c r="O296" s="405"/>
      <c r="P296" s="1367">
        <v>2188.14</v>
      </c>
      <c r="Q296" s="405"/>
      <c r="R296" s="405"/>
      <c r="S296" s="405"/>
      <c r="T296" s="405"/>
      <c r="U296" s="405"/>
      <c r="V296" s="405"/>
      <c r="W296" s="405"/>
      <c r="X296" s="405"/>
      <c r="Y296" s="405"/>
    </row>
    <row r="297" spans="1:25" ht="45">
      <c r="A297" s="391">
        <v>143</v>
      </c>
      <c r="B297" s="1373" t="s">
        <v>464</v>
      </c>
      <c r="C297" s="405"/>
      <c r="D297" s="405"/>
      <c r="E297" s="1341" t="s">
        <v>2728</v>
      </c>
      <c r="F297" s="405"/>
      <c r="G297" s="405"/>
      <c r="H297" s="405"/>
      <c r="I297" s="405"/>
      <c r="J297" s="405"/>
      <c r="K297" s="405"/>
      <c r="L297" s="405"/>
      <c r="M297" s="405"/>
      <c r="N297" s="405"/>
      <c r="O297" s="405"/>
      <c r="P297" s="1367">
        <v>1542.02</v>
      </c>
      <c r="Q297" s="405"/>
      <c r="R297" s="405"/>
      <c r="S297" s="405"/>
      <c r="T297" s="405"/>
      <c r="U297" s="405"/>
      <c r="V297" s="405"/>
      <c r="W297" s="405"/>
      <c r="X297" s="405"/>
      <c r="Y297" s="405"/>
    </row>
    <row r="298" spans="1:25" ht="60">
      <c r="A298" s="391">
        <v>144</v>
      </c>
      <c r="B298" s="1373" t="s">
        <v>464</v>
      </c>
      <c r="C298" s="405"/>
      <c r="D298" s="405"/>
      <c r="E298" s="1341" t="s">
        <v>2729</v>
      </c>
      <c r="F298" s="405"/>
      <c r="G298" s="405"/>
      <c r="H298" s="405"/>
      <c r="I298" s="405"/>
      <c r="J298" s="405"/>
      <c r="K298" s="405"/>
      <c r="L298" s="405"/>
      <c r="M298" s="405"/>
      <c r="N298" s="405"/>
      <c r="O298" s="405"/>
      <c r="P298" s="1367">
        <v>607.64</v>
      </c>
      <c r="Q298" s="405"/>
      <c r="R298" s="405"/>
      <c r="S298" s="405"/>
      <c r="T298" s="405"/>
      <c r="U298" s="405"/>
      <c r="V298" s="405"/>
      <c r="W298" s="405"/>
      <c r="X298" s="405"/>
      <c r="Y298" s="405"/>
    </row>
    <row r="299" spans="1:25" ht="60">
      <c r="A299" s="391">
        <v>145</v>
      </c>
      <c r="B299" s="1373" t="s">
        <v>464</v>
      </c>
      <c r="C299" s="405"/>
      <c r="D299" s="405"/>
      <c r="E299" s="1341" t="s">
        <v>2730</v>
      </c>
      <c r="F299" s="405"/>
      <c r="G299" s="405"/>
      <c r="H299" s="405"/>
      <c r="I299" s="405"/>
      <c r="J299" s="405"/>
      <c r="K299" s="405"/>
      <c r="L299" s="405"/>
      <c r="M299" s="405"/>
      <c r="N299" s="405"/>
      <c r="O299" s="405"/>
      <c r="P299" s="1367">
        <v>3766</v>
      </c>
      <c r="Q299" s="405"/>
      <c r="R299" s="405"/>
      <c r="S299" s="405"/>
      <c r="T299" s="405"/>
      <c r="U299" s="405"/>
      <c r="V299" s="405"/>
      <c r="W299" s="405"/>
      <c r="X299" s="405"/>
      <c r="Y299" s="405"/>
    </row>
    <row r="300" spans="1:25" ht="45">
      <c r="A300" s="391">
        <v>146</v>
      </c>
      <c r="B300" s="1373" t="s">
        <v>464</v>
      </c>
      <c r="C300" s="405"/>
      <c r="D300" s="405"/>
      <c r="E300" s="1341" t="s">
        <v>2731</v>
      </c>
      <c r="F300" s="405"/>
      <c r="G300" s="405"/>
      <c r="H300" s="405"/>
      <c r="I300" s="405"/>
      <c r="J300" s="405"/>
      <c r="K300" s="405"/>
      <c r="L300" s="405"/>
      <c r="M300" s="405"/>
      <c r="N300" s="405"/>
      <c r="O300" s="405"/>
      <c r="P300" s="1367">
        <v>3261</v>
      </c>
      <c r="Q300" s="405"/>
      <c r="R300" s="405"/>
      <c r="S300" s="405"/>
      <c r="T300" s="405"/>
      <c r="U300" s="405"/>
      <c r="V300" s="405"/>
      <c r="W300" s="405"/>
      <c r="X300" s="405"/>
      <c r="Y300" s="405"/>
    </row>
    <row r="301" spans="1:25" ht="45">
      <c r="A301" s="391">
        <v>147</v>
      </c>
      <c r="B301" s="1373" t="s">
        <v>464</v>
      </c>
      <c r="C301" s="405"/>
      <c r="D301" s="405"/>
      <c r="E301" s="1341" t="s">
        <v>2732</v>
      </c>
      <c r="F301" s="405"/>
      <c r="G301" s="405"/>
      <c r="H301" s="405"/>
      <c r="I301" s="405"/>
      <c r="J301" s="405"/>
      <c r="K301" s="405"/>
      <c r="L301" s="405"/>
      <c r="M301" s="405"/>
      <c r="N301" s="405"/>
      <c r="O301" s="405"/>
      <c r="P301" s="1367">
        <v>2333.9</v>
      </c>
      <c r="Q301" s="405"/>
      <c r="R301" s="405"/>
      <c r="S301" s="405"/>
      <c r="T301" s="405"/>
      <c r="U301" s="405"/>
      <c r="V301" s="405"/>
      <c r="W301" s="405"/>
      <c r="X301" s="405"/>
      <c r="Y301" s="405"/>
    </row>
    <row r="302" spans="1:25" ht="45">
      <c r="A302" s="391">
        <v>148</v>
      </c>
      <c r="B302" s="1373" t="s">
        <v>464</v>
      </c>
      <c r="C302" s="405"/>
      <c r="D302" s="405"/>
      <c r="E302" s="1341" t="s">
        <v>2733</v>
      </c>
      <c r="F302" s="405"/>
      <c r="G302" s="405"/>
      <c r="H302" s="405"/>
      <c r="I302" s="405"/>
      <c r="J302" s="405"/>
      <c r="K302" s="405"/>
      <c r="L302" s="405"/>
      <c r="M302" s="405"/>
      <c r="N302" s="405"/>
      <c r="O302" s="405"/>
      <c r="P302" s="1367">
        <v>1109.9000000000001</v>
      </c>
      <c r="Q302" s="405"/>
      <c r="R302" s="405"/>
      <c r="S302" s="405"/>
      <c r="T302" s="405"/>
      <c r="U302" s="405"/>
      <c r="V302" s="405"/>
      <c r="W302" s="405"/>
      <c r="X302" s="405"/>
      <c r="Y302" s="405"/>
    </row>
    <row r="303" spans="1:25" ht="45">
      <c r="A303" s="391">
        <v>149</v>
      </c>
      <c r="B303" s="1373" t="s">
        <v>464</v>
      </c>
      <c r="C303" s="405"/>
      <c r="D303" s="405"/>
      <c r="E303" s="1341" t="s">
        <v>2734</v>
      </c>
      <c r="F303" s="405"/>
      <c r="G303" s="405"/>
      <c r="H303" s="405"/>
      <c r="I303" s="405"/>
      <c r="J303" s="405"/>
      <c r="K303" s="405"/>
      <c r="L303" s="405"/>
      <c r="M303" s="405"/>
      <c r="N303" s="405"/>
      <c r="O303" s="405"/>
      <c r="P303" s="1367">
        <v>373.41</v>
      </c>
      <c r="Q303" s="405"/>
      <c r="R303" s="405"/>
      <c r="S303" s="405"/>
      <c r="T303" s="405"/>
      <c r="U303" s="405"/>
      <c r="V303" s="405"/>
      <c r="W303" s="405"/>
      <c r="X303" s="405"/>
      <c r="Y303" s="405"/>
    </row>
    <row r="304" spans="1:25" ht="45">
      <c r="A304" s="391">
        <v>150</v>
      </c>
      <c r="B304" s="1373" t="s">
        <v>464</v>
      </c>
      <c r="C304" s="405"/>
      <c r="D304" s="405"/>
      <c r="E304" s="1341" t="s">
        <v>268</v>
      </c>
      <c r="F304" s="405"/>
      <c r="G304" s="405"/>
      <c r="H304" s="405"/>
      <c r="I304" s="405"/>
      <c r="J304" s="405"/>
      <c r="K304" s="405"/>
      <c r="L304" s="405"/>
      <c r="M304" s="405"/>
      <c r="N304" s="405"/>
      <c r="O304" s="405"/>
      <c r="P304" s="1367">
        <v>4775.96</v>
      </c>
      <c r="Q304" s="405"/>
      <c r="R304" s="405"/>
      <c r="S304" s="405"/>
      <c r="T304" s="405"/>
      <c r="U304" s="405"/>
      <c r="V304" s="405"/>
      <c r="W304" s="405"/>
      <c r="X304" s="405"/>
      <c r="Y304" s="405"/>
    </row>
    <row r="305" spans="1:25" ht="45">
      <c r="A305" s="391">
        <v>151</v>
      </c>
      <c r="B305" s="1373" t="s">
        <v>464</v>
      </c>
      <c r="C305" s="405"/>
      <c r="D305" s="405"/>
      <c r="E305" s="1341" t="s">
        <v>2735</v>
      </c>
      <c r="F305" s="405"/>
      <c r="G305" s="405"/>
      <c r="H305" s="405"/>
      <c r="I305" s="405"/>
      <c r="J305" s="405"/>
      <c r="K305" s="405"/>
      <c r="L305" s="405"/>
      <c r="M305" s="405"/>
      <c r="N305" s="405"/>
      <c r="O305" s="405"/>
      <c r="P305" s="1367">
        <v>656.75</v>
      </c>
      <c r="Q305" s="405"/>
      <c r="R305" s="405"/>
      <c r="S305" s="405"/>
      <c r="T305" s="405"/>
      <c r="U305" s="405"/>
      <c r="V305" s="405"/>
      <c r="W305" s="405"/>
      <c r="X305" s="405"/>
      <c r="Y305" s="405"/>
    </row>
    <row r="306" spans="1:25" ht="60">
      <c r="A306" s="391">
        <v>152</v>
      </c>
      <c r="B306" s="1373" t="s">
        <v>464</v>
      </c>
      <c r="C306" s="405"/>
      <c r="D306" s="405"/>
      <c r="E306" s="1341" t="s">
        <v>2736</v>
      </c>
      <c r="F306" s="405"/>
      <c r="G306" s="405"/>
      <c r="H306" s="405"/>
      <c r="I306" s="405"/>
      <c r="J306" s="405"/>
      <c r="K306" s="405"/>
      <c r="L306" s="405"/>
      <c r="M306" s="405"/>
      <c r="N306" s="405"/>
      <c r="O306" s="405"/>
      <c r="P306" s="1367">
        <v>5809.5</v>
      </c>
      <c r="Q306" s="405"/>
      <c r="R306" s="405"/>
      <c r="S306" s="405"/>
      <c r="T306" s="405"/>
      <c r="U306" s="405"/>
      <c r="V306" s="405"/>
      <c r="W306" s="405"/>
      <c r="X306" s="405"/>
      <c r="Y306" s="405"/>
    </row>
    <row r="307" spans="1:25" ht="45">
      <c r="A307" s="391">
        <v>153</v>
      </c>
      <c r="B307" s="1373" t="s">
        <v>464</v>
      </c>
      <c r="C307" s="405"/>
      <c r="D307" s="405"/>
      <c r="E307" s="1341" t="s">
        <v>2737</v>
      </c>
      <c r="F307" s="405"/>
      <c r="G307" s="405"/>
      <c r="H307" s="405"/>
      <c r="I307" s="405"/>
      <c r="J307" s="405"/>
      <c r="K307" s="405"/>
      <c r="L307" s="405"/>
      <c r="M307" s="405"/>
      <c r="N307" s="405"/>
      <c r="O307" s="405"/>
      <c r="P307" s="1367">
        <v>993.99</v>
      </c>
      <c r="Q307" s="405"/>
      <c r="R307" s="405"/>
      <c r="S307" s="405"/>
      <c r="T307" s="405"/>
      <c r="U307" s="405"/>
      <c r="V307" s="405"/>
      <c r="W307" s="405"/>
      <c r="X307" s="405"/>
      <c r="Y307" s="405"/>
    </row>
    <row r="308" spans="1:25" ht="45">
      <c r="A308" s="391">
        <v>154</v>
      </c>
      <c r="B308" s="1373" t="s">
        <v>464</v>
      </c>
      <c r="C308" s="405"/>
      <c r="D308" s="405"/>
      <c r="E308" s="1341" t="s">
        <v>2738</v>
      </c>
      <c r="F308" s="405"/>
      <c r="G308" s="405"/>
      <c r="H308" s="405"/>
      <c r="I308" s="405"/>
      <c r="J308" s="405"/>
      <c r="K308" s="405"/>
      <c r="L308" s="405"/>
      <c r="M308" s="405"/>
      <c r="N308" s="405"/>
      <c r="O308" s="405"/>
      <c r="P308" s="1367">
        <v>8652.06</v>
      </c>
      <c r="Q308" s="405"/>
      <c r="R308" s="405"/>
      <c r="S308" s="405"/>
      <c r="T308" s="405"/>
      <c r="U308" s="405"/>
      <c r="V308" s="405"/>
      <c r="W308" s="405"/>
      <c r="X308" s="405"/>
      <c r="Y308" s="405"/>
    </row>
    <row r="309" spans="1:25" ht="45">
      <c r="A309" s="391">
        <v>155</v>
      </c>
      <c r="B309" s="1373" t="s">
        <v>464</v>
      </c>
      <c r="C309" s="405"/>
      <c r="D309" s="405"/>
      <c r="E309" s="1341" t="s">
        <v>2739</v>
      </c>
      <c r="F309" s="405"/>
      <c r="G309" s="405"/>
      <c r="H309" s="405"/>
      <c r="I309" s="405"/>
      <c r="J309" s="405"/>
      <c r="K309" s="405"/>
      <c r="L309" s="405"/>
      <c r="M309" s="405"/>
      <c r="N309" s="405"/>
      <c r="O309" s="405"/>
      <c r="P309" s="1367">
        <v>994</v>
      </c>
      <c r="Q309" s="405"/>
      <c r="R309" s="405"/>
      <c r="S309" s="405"/>
      <c r="T309" s="405"/>
      <c r="U309" s="405"/>
      <c r="V309" s="405"/>
      <c r="W309" s="405"/>
      <c r="X309" s="405"/>
      <c r="Y309" s="405"/>
    </row>
    <row r="310" spans="1:25" ht="45">
      <c r="A310" s="391">
        <v>156</v>
      </c>
      <c r="B310" s="1373" t="s">
        <v>464</v>
      </c>
      <c r="C310" s="405"/>
      <c r="D310" s="405"/>
      <c r="E310" s="1341" t="s">
        <v>2740</v>
      </c>
      <c r="F310" s="405"/>
      <c r="G310" s="405"/>
      <c r="H310" s="405"/>
      <c r="I310" s="405"/>
      <c r="J310" s="405"/>
      <c r="K310" s="405"/>
      <c r="L310" s="405"/>
      <c r="M310" s="405"/>
      <c r="N310" s="405"/>
      <c r="O310" s="405"/>
      <c r="P310" s="1368">
        <v>8684.77</v>
      </c>
      <c r="Q310" s="405"/>
      <c r="R310" s="405"/>
      <c r="S310" s="405"/>
      <c r="T310" s="405"/>
      <c r="U310" s="405"/>
      <c r="V310" s="405"/>
      <c r="W310" s="405"/>
      <c r="X310" s="405"/>
      <c r="Y310" s="405"/>
    </row>
    <row r="311" spans="1:25" ht="45">
      <c r="A311" s="391">
        <v>157</v>
      </c>
      <c r="B311" s="1373" t="s">
        <v>464</v>
      </c>
      <c r="C311" s="405"/>
      <c r="D311" s="405"/>
      <c r="E311" s="1341" t="s">
        <v>1338</v>
      </c>
      <c r="F311" s="405"/>
      <c r="G311" s="405"/>
      <c r="H311" s="405"/>
      <c r="I311" s="405"/>
      <c r="J311" s="405"/>
      <c r="K311" s="405"/>
      <c r="L311" s="405"/>
      <c r="M311" s="405"/>
      <c r="N311" s="405"/>
      <c r="O311" s="405"/>
      <c r="P311" s="1367">
        <v>6122.96</v>
      </c>
      <c r="Q311" s="405"/>
      <c r="R311" s="405"/>
      <c r="S311" s="405"/>
      <c r="T311" s="405"/>
      <c r="U311" s="405"/>
      <c r="V311" s="405"/>
      <c r="W311" s="405"/>
      <c r="X311" s="405"/>
      <c r="Y311" s="405"/>
    </row>
    <row r="312" spans="1:25" ht="45">
      <c r="A312" s="391">
        <v>158</v>
      </c>
      <c r="B312" s="1373" t="s">
        <v>464</v>
      </c>
      <c r="C312" s="405"/>
      <c r="D312" s="405"/>
      <c r="E312" s="1341" t="s">
        <v>2741</v>
      </c>
      <c r="F312" s="405"/>
      <c r="G312" s="405"/>
      <c r="H312" s="405"/>
      <c r="I312" s="405"/>
      <c r="J312" s="405"/>
      <c r="K312" s="405"/>
      <c r="L312" s="405"/>
      <c r="M312" s="405"/>
      <c r="N312" s="405"/>
      <c r="O312" s="405"/>
      <c r="P312" s="1367">
        <v>3512.72</v>
      </c>
      <c r="Q312" s="405"/>
      <c r="R312" s="405"/>
      <c r="S312" s="405"/>
      <c r="T312" s="405"/>
      <c r="U312" s="405"/>
      <c r="V312" s="405"/>
      <c r="W312" s="405"/>
      <c r="X312" s="405"/>
      <c r="Y312" s="405"/>
    </row>
    <row r="313" spans="1:25" ht="45">
      <c r="A313" s="391">
        <v>159</v>
      </c>
      <c r="B313" s="1373" t="s">
        <v>464</v>
      </c>
      <c r="C313" s="405"/>
      <c r="D313" s="405"/>
      <c r="E313" s="1341" t="s">
        <v>2742</v>
      </c>
      <c r="F313" s="405"/>
      <c r="G313" s="405"/>
      <c r="H313" s="405"/>
      <c r="I313" s="405"/>
      <c r="J313" s="405"/>
      <c r="K313" s="405"/>
      <c r="L313" s="405"/>
      <c r="M313" s="405"/>
      <c r="N313" s="405"/>
      <c r="O313" s="405"/>
      <c r="P313" s="1367">
        <v>6514.73</v>
      </c>
      <c r="Q313" s="405"/>
      <c r="R313" s="405"/>
      <c r="S313" s="405"/>
      <c r="T313" s="405"/>
      <c r="U313" s="405"/>
      <c r="V313" s="405"/>
      <c r="W313" s="405"/>
      <c r="X313" s="405"/>
      <c r="Y313" s="405"/>
    </row>
    <row r="314" spans="1:25" ht="75">
      <c r="A314" s="391">
        <v>160</v>
      </c>
      <c r="B314" s="1373" t="s">
        <v>464</v>
      </c>
      <c r="C314" s="405"/>
      <c r="D314" s="405"/>
      <c r="E314" s="1341" t="s">
        <v>2743</v>
      </c>
      <c r="F314" s="405"/>
      <c r="G314" s="405"/>
      <c r="H314" s="405"/>
      <c r="I314" s="405"/>
      <c r="J314" s="405"/>
      <c r="K314" s="405"/>
      <c r="L314" s="405"/>
      <c r="M314" s="405"/>
      <c r="N314" s="405"/>
      <c r="O314" s="405"/>
      <c r="P314" s="1367">
        <v>4390.96</v>
      </c>
      <c r="Q314" s="405"/>
      <c r="R314" s="405"/>
      <c r="S314" s="405"/>
      <c r="T314" s="405"/>
      <c r="U314" s="405"/>
      <c r="V314" s="405"/>
      <c r="W314" s="405"/>
      <c r="X314" s="405"/>
      <c r="Y314" s="405"/>
    </row>
    <row r="315" spans="1:25" ht="45">
      <c r="A315" s="391">
        <v>161</v>
      </c>
      <c r="B315" s="1373" t="s">
        <v>464</v>
      </c>
      <c r="C315" s="405"/>
      <c r="D315" s="405"/>
      <c r="E315" s="1341" t="s">
        <v>2744</v>
      </c>
      <c r="F315" s="405"/>
      <c r="G315" s="405"/>
      <c r="H315" s="405"/>
      <c r="I315" s="405"/>
      <c r="J315" s="405"/>
      <c r="K315" s="405"/>
      <c r="L315" s="405"/>
      <c r="M315" s="405"/>
      <c r="N315" s="405"/>
      <c r="O315" s="405"/>
      <c r="P315" s="1367">
        <v>1435.72</v>
      </c>
      <c r="Q315" s="405"/>
      <c r="R315" s="405"/>
      <c r="S315" s="405"/>
      <c r="T315" s="405"/>
      <c r="U315" s="405"/>
      <c r="V315" s="405"/>
      <c r="W315" s="405"/>
      <c r="X315" s="405"/>
      <c r="Y315" s="405"/>
    </row>
    <row r="316" spans="1:25" ht="45">
      <c r="A316" s="391">
        <v>162</v>
      </c>
      <c r="B316" s="1373" t="s">
        <v>464</v>
      </c>
      <c r="C316" s="405"/>
      <c r="D316" s="405"/>
      <c r="E316" s="1341" t="s">
        <v>2745</v>
      </c>
      <c r="F316" s="405"/>
      <c r="G316" s="405"/>
      <c r="H316" s="405"/>
      <c r="I316" s="405"/>
      <c r="J316" s="405"/>
      <c r="K316" s="405"/>
      <c r="L316" s="405"/>
      <c r="M316" s="405"/>
      <c r="N316" s="405"/>
      <c r="O316" s="405"/>
      <c r="P316" s="1367">
        <v>3120.36</v>
      </c>
      <c r="Q316" s="405"/>
      <c r="R316" s="405"/>
      <c r="S316" s="405"/>
      <c r="T316" s="405"/>
      <c r="U316" s="405"/>
      <c r="V316" s="405"/>
      <c r="W316" s="405"/>
      <c r="X316" s="405"/>
      <c r="Y316" s="405"/>
    </row>
    <row r="317" spans="1:25" ht="45">
      <c r="A317" s="391">
        <v>163</v>
      </c>
      <c r="B317" s="1373" t="s">
        <v>464</v>
      </c>
      <c r="C317" s="405"/>
      <c r="D317" s="405"/>
      <c r="E317" s="1341" t="s">
        <v>2746</v>
      </c>
      <c r="F317" s="405"/>
      <c r="G317" s="405"/>
      <c r="H317" s="405"/>
      <c r="I317" s="405"/>
      <c r="J317" s="405"/>
      <c r="K317" s="405"/>
      <c r="L317" s="405"/>
      <c r="M317" s="405"/>
      <c r="N317" s="405"/>
      <c r="O317" s="405"/>
      <c r="P317" s="1367">
        <v>5314.49</v>
      </c>
      <c r="Q317" s="405"/>
      <c r="R317" s="405"/>
      <c r="S317" s="405"/>
      <c r="T317" s="405"/>
      <c r="U317" s="405"/>
      <c r="V317" s="405"/>
      <c r="W317" s="405"/>
      <c r="X317" s="405"/>
      <c r="Y317" s="405"/>
    </row>
    <row r="318" spans="1:25" ht="75">
      <c r="A318" s="391">
        <v>164</v>
      </c>
      <c r="B318" s="1373" t="s">
        <v>464</v>
      </c>
      <c r="C318" s="405"/>
      <c r="D318" s="405"/>
      <c r="E318" s="1341" t="s">
        <v>2747</v>
      </c>
      <c r="F318" s="405"/>
      <c r="G318" s="405"/>
      <c r="H318" s="405"/>
      <c r="I318" s="405"/>
      <c r="J318" s="405"/>
      <c r="K318" s="405"/>
      <c r="L318" s="405"/>
      <c r="M318" s="405"/>
      <c r="N318" s="405"/>
      <c r="O318" s="405"/>
      <c r="P318" s="1367">
        <v>4276.3900000000003</v>
      </c>
      <c r="Q318" s="405"/>
      <c r="R318" s="405"/>
      <c r="S318" s="405"/>
      <c r="T318" s="405"/>
      <c r="U318" s="405"/>
      <c r="V318" s="405"/>
      <c r="W318" s="405"/>
      <c r="X318" s="405"/>
      <c r="Y318" s="405"/>
    </row>
    <row r="319" spans="1:25" ht="45">
      <c r="A319" s="391">
        <v>165</v>
      </c>
      <c r="B319" s="1373" t="s">
        <v>464</v>
      </c>
      <c r="C319" s="405"/>
      <c r="D319" s="405"/>
      <c r="E319" s="1341" t="s">
        <v>2748</v>
      </c>
      <c r="F319" s="405"/>
      <c r="G319" s="405"/>
      <c r="H319" s="405"/>
      <c r="I319" s="405"/>
      <c r="J319" s="405"/>
      <c r="K319" s="405"/>
      <c r="L319" s="405"/>
      <c r="M319" s="405"/>
      <c r="N319" s="405"/>
      <c r="O319" s="405"/>
      <c r="P319" s="1367">
        <v>5811.12</v>
      </c>
      <c r="Q319" s="405"/>
      <c r="R319" s="405"/>
      <c r="S319" s="405"/>
      <c r="T319" s="405"/>
      <c r="U319" s="405"/>
      <c r="V319" s="405"/>
      <c r="W319" s="405"/>
      <c r="X319" s="405"/>
      <c r="Y319" s="405"/>
    </row>
    <row r="320" spans="1:25" ht="45">
      <c r="A320" s="391">
        <v>166</v>
      </c>
      <c r="B320" s="1373" t="s">
        <v>464</v>
      </c>
      <c r="C320" s="405"/>
      <c r="D320" s="405"/>
      <c r="E320" s="1341" t="s">
        <v>2749</v>
      </c>
      <c r="F320" s="405"/>
      <c r="G320" s="405"/>
      <c r="H320" s="405"/>
      <c r="I320" s="405"/>
      <c r="J320" s="405"/>
      <c r="K320" s="405"/>
      <c r="L320" s="405"/>
      <c r="M320" s="405"/>
      <c r="N320" s="405"/>
      <c r="O320" s="405"/>
      <c r="P320" s="1367">
        <v>1462.18</v>
      </c>
      <c r="Q320" s="405"/>
      <c r="R320" s="405"/>
      <c r="S320" s="405"/>
      <c r="T320" s="405"/>
      <c r="U320" s="405"/>
      <c r="V320" s="405"/>
      <c r="W320" s="405"/>
      <c r="X320" s="405"/>
      <c r="Y320" s="405"/>
    </row>
    <row r="321" spans="1:25" ht="45">
      <c r="A321" s="391">
        <v>167</v>
      </c>
      <c r="B321" s="1373" t="s">
        <v>464</v>
      </c>
      <c r="C321" s="405"/>
      <c r="D321" s="405"/>
      <c r="E321" s="1341" t="s">
        <v>2750</v>
      </c>
      <c r="F321" s="405"/>
      <c r="G321" s="405"/>
      <c r="H321" s="405"/>
      <c r="I321" s="405"/>
      <c r="J321" s="405"/>
      <c r="K321" s="405"/>
      <c r="L321" s="405"/>
      <c r="M321" s="405"/>
      <c r="N321" s="405"/>
      <c r="O321" s="405"/>
      <c r="P321" s="1367">
        <v>5719.74</v>
      </c>
      <c r="Q321" s="405"/>
      <c r="R321" s="405"/>
      <c r="S321" s="405"/>
      <c r="T321" s="405"/>
      <c r="U321" s="405"/>
      <c r="V321" s="405"/>
      <c r="W321" s="405"/>
      <c r="X321" s="405"/>
      <c r="Y321" s="405"/>
    </row>
    <row r="322" spans="1:25" ht="105">
      <c r="A322" s="391">
        <v>168</v>
      </c>
      <c r="B322" s="1373" t="s">
        <v>464</v>
      </c>
      <c r="C322" s="405"/>
      <c r="D322" s="405"/>
      <c r="E322" s="1341" t="s">
        <v>2751</v>
      </c>
      <c r="F322" s="405"/>
      <c r="G322" s="405"/>
      <c r="H322" s="405"/>
      <c r="I322" s="405"/>
      <c r="J322" s="405"/>
      <c r="K322" s="405"/>
      <c r="L322" s="405"/>
      <c r="M322" s="405"/>
      <c r="N322" s="405"/>
      <c r="O322" s="405"/>
      <c r="P322" s="1367">
        <v>3810.96</v>
      </c>
      <c r="Q322" s="405"/>
      <c r="R322" s="405"/>
      <c r="S322" s="405"/>
      <c r="T322" s="405"/>
      <c r="U322" s="405"/>
      <c r="V322" s="405"/>
      <c r="W322" s="405"/>
      <c r="X322" s="405"/>
      <c r="Y322" s="405"/>
    </row>
    <row r="323" spans="1:25" ht="45">
      <c r="A323" s="391">
        <v>169</v>
      </c>
      <c r="B323" s="1373" t="s">
        <v>464</v>
      </c>
      <c r="C323" s="405"/>
      <c r="D323" s="405"/>
      <c r="E323" s="1341" t="s">
        <v>2752</v>
      </c>
      <c r="F323" s="405"/>
      <c r="G323" s="405"/>
      <c r="H323" s="405"/>
      <c r="I323" s="405"/>
      <c r="J323" s="405"/>
      <c r="K323" s="405"/>
      <c r="L323" s="405"/>
      <c r="M323" s="405"/>
      <c r="N323" s="405"/>
      <c r="O323" s="405"/>
      <c r="P323" s="1368">
        <v>2275.87</v>
      </c>
      <c r="Q323" s="405"/>
      <c r="R323" s="405"/>
      <c r="S323" s="405"/>
      <c r="T323" s="405"/>
      <c r="U323" s="405"/>
      <c r="V323" s="405"/>
      <c r="W323" s="405"/>
      <c r="X323" s="405"/>
      <c r="Y323" s="405"/>
    </row>
    <row r="324" spans="1:25" ht="45">
      <c r="A324" s="391">
        <v>170</v>
      </c>
      <c r="B324" s="1373" t="s">
        <v>464</v>
      </c>
      <c r="C324" s="405"/>
      <c r="D324" s="405"/>
      <c r="E324" s="1341" t="s">
        <v>2753</v>
      </c>
      <c r="F324" s="405"/>
      <c r="G324" s="405"/>
      <c r="H324" s="405"/>
      <c r="I324" s="405"/>
      <c r="J324" s="405"/>
      <c r="K324" s="405"/>
      <c r="L324" s="405"/>
      <c r="M324" s="405"/>
      <c r="N324" s="405"/>
      <c r="O324" s="405"/>
      <c r="P324" s="1367">
        <v>757.28</v>
      </c>
      <c r="Q324" s="405"/>
      <c r="R324" s="405"/>
      <c r="S324" s="405"/>
      <c r="T324" s="405"/>
      <c r="U324" s="405"/>
      <c r="V324" s="405"/>
      <c r="W324" s="405"/>
      <c r="X324" s="405"/>
      <c r="Y324" s="405"/>
    </row>
    <row r="325" spans="1:25" ht="45">
      <c r="A325" s="391">
        <v>171</v>
      </c>
      <c r="B325" s="1373" t="s">
        <v>464</v>
      </c>
      <c r="C325" s="405"/>
      <c r="D325" s="405"/>
      <c r="E325" s="1341" t="s">
        <v>2754</v>
      </c>
      <c r="F325" s="405"/>
      <c r="G325" s="405"/>
      <c r="H325" s="405"/>
      <c r="I325" s="405"/>
      <c r="J325" s="405"/>
      <c r="K325" s="405"/>
      <c r="L325" s="405"/>
      <c r="M325" s="405"/>
      <c r="N325" s="405"/>
      <c r="O325" s="405"/>
      <c r="P325" s="1367">
        <v>4496.7700000000004</v>
      </c>
      <c r="Q325" s="405"/>
      <c r="R325" s="405"/>
      <c r="S325" s="405"/>
      <c r="T325" s="405"/>
      <c r="U325" s="405"/>
      <c r="V325" s="405"/>
      <c r="W325" s="405"/>
      <c r="X325" s="405"/>
      <c r="Y325" s="405"/>
    </row>
    <row r="326" spans="1:25" ht="45">
      <c r="A326" s="391">
        <v>172</v>
      </c>
      <c r="B326" s="1373" t="s">
        <v>464</v>
      </c>
      <c r="C326" s="405"/>
      <c r="D326" s="405"/>
      <c r="E326" s="1341" t="s">
        <v>2755</v>
      </c>
      <c r="F326" s="405"/>
      <c r="G326" s="405"/>
      <c r="H326" s="405"/>
      <c r="I326" s="405"/>
      <c r="J326" s="405"/>
      <c r="K326" s="405"/>
      <c r="L326" s="405"/>
      <c r="M326" s="405"/>
      <c r="N326" s="405"/>
      <c r="O326" s="405"/>
      <c r="P326" s="1367">
        <v>3187.76</v>
      </c>
      <c r="Q326" s="405"/>
      <c r="R326" s="405"/>
      <c r="S326" s="405"/>
      <c r="T326" s="405"/>
      <c r="U326" s="405"/>
      <c r="V326" s="405"/>
      <c r="W326" s="405"/>
      <c r="X326" s="405"/>
      <c r="Y326" s="405"/>
    </row>
    <row r="327" spans="1:25" ht="45">
      <c r="A327" s="391">
        <v>173</v>
      </c>
      <c r="B327" s="1373" t="s">
        <v>464</v>
      </c>
      <c r="C327" s="405"/>
      <c r="D327" s="405"/>
      <c r="E327" s="1341" t="s">
        <v>2756</v>
      </c>
      <c r="F327" s="405"/>
      <c r="G327" s="405"/>
      <c r="H327" s="405"/>
      <c r="I327" s="405"/>
      <c r="J327" s="405"/>
      <c r="K327" s="405"/>
      <c r="L327" s="405"/>
      <c r="M327" s="405"/>
      <c r="N327" s="405"/>
      <c r="O327" s="405"/>
      <c r="P327" s="1367">
        <v>3064.45</v>
      </c>
      <c r="Q327" s="405"/>
      <c r="R327" s="405"/>
      <c r="S327" s="405"/>
      <c r="T327" s="405"/>
      <c r="U327" s="405"/>
      <c r="V327" s="405"/>
      <c r="W327" s="405"/>
      <c r="X327" s="405"/>
      <c r="Y327" s="405"/>
    </row>
    <row r="328" spans="1:25" ht="45">
      <c r="A328" s="391">
        <v>174</v>
      </c>
      <c r="B328" s="1373" t="s">
        <v>464</v>
      </c>
      <c r="C328" s="405"/>
      <c r="D328" s="405"/>
      <c r="E328" s="1341" t="s">
        <v>2757</v>
      </c>
      <c r="F328" s="405"/>
      <c r="G328" s="405"/>
      <c r="H328" s="405"/>
      <c r="I328" s="405"/>
      <c r="J328" s="405"/>
      <c r="K328" s="405"/>
      <c r="L328" s="405"/>
      <c r="M328" s="405"/>
      <c r="N328" s="405"/>
      <c r="O328" s="405"/>
      <c r="P328" s="1367">
        <v>4535.6099999999997</v>
      </c>
      <c r="Q328" s="405"/>
      <c r="R328" s="405"/>
      <c r="S328" s="405"/>
      <c r="T328" s="405"/>
      <c r="U328" s="405"/>
      <c r="V328" s="405"/>
      <c r="W328" s="405"/>
      <c r="X328" s="405"/>
      <c r="Y328" s="405"/>
    </row>
    <row r="329" spans="1:25" ht="75">
      <c r="A329" s="391">
        <v>175</v>
      </c>
      <c r="B329" s="1373" t="s">
        <v>464</v>
      </c>
      <c r="C329" s="405"/>
      <c r="D329" s="405"/>
      <c r="E329" s="1341" t="s">
        <v>2758</v>
      </c>
      <c r="F329" s="405"/>
      <c r="G329" s="405"/>
      <c r="H329" s="405"/>
      <c r="I329" s="405"/>
      <c r="J329" s="405"/>
      <c r="K329" s="405"/>
      <c r="L329" s="405"/>
      <c r="M329" s="405"/>
      <c r="N329" s="405"/>
      <c r="O329" s="405"/>
      <c r="P329" s="1367">
        <v>10943.49</v>
      </c>
      <c r="Q329" s="405"/>
      <c r="R329" s="405"/>
      <c r="S329" s="405"/>
      <c r="T329" s="405"/>
      <c r="U329" s="405"/>
      <c r="V329" s="405"/>
      <c r="W329" s="405"/>
      <c r="X329" s="405"/>
      <c r="Y329" s="405"/>
    </row>
    <row r="330" spans="1:25" ht="45">
      <c r="A330" s="391">
        <v>176</v>
      </c>
      <c r="B330" s="1373" t="s">
        <v>464</v>
      </c>
      <c r="C330" s="405"/>
      <c r="D330" s="405"/>
      <c r="E330" s="1341" t="s">
        <v>2759</v>
      </c>
      <c r="F330" s="405"/>
      <c r="G330" s="405"/>
      <c r="H330" s="405"/>
      <c r="I330" s="405"/>
      <c r="J330" s="405"/>
      <c r="K330" s="405"/>
      <c r="L330" s="405"/>
      <c r="M330" s="405"/>
      <c r="N330" s="405"/>
      <c r="O330" s="405"/>
      <c r="P330" s="1367">
        <v>6281.04</v>
      </c>
      <c r="Q330" s="405"/>
      <c r="R330" s="405"/>
      <c r="S330" s="405"/>
      <c r="T330" s="405"/>
      <c r="U330" s="405"/>
      <c r="V330" s="405"/>
      <c r="W330" s="405"/>
      <c r="X330" s="405"/>
      <c r="Y330" s="405"/>
    </row>
    <row r="331" spans="1:25" ht="60">
      <c r="A331" s="391">
        <v>177</v>
      </c>
      <c r="B331" s="1373" t="s">
        <v>464</v>
      </c>
      <c r="C331" s="405"/>
      <c r="D331" s="405"/>
      <c r="E331" s="1341" t="s">
        <v>2760</v>
      </c>
      <c r="F331" s="405"/>
      <c r="G331" s="405"/>
      <c r="H331" s="405"/>
      <c r="I331" s="405"/>
      <c r="J331" s="405"/>
      <c r="K331" s="405"/>
      <c r="L331" s="405"/>
      <c r="M331" s="405"/>
      <c r="N331" s="405"/>
      <c r="O331" s="405"/>
      <c r="P331" s="1367">
        <v>3384.69</v>
      </c>
      <c r="Q331" s="405"/>
      <c r="R331" s="405"/>
      <c r="S331" s="405"/>
      <c r="T331" s="405"/>
      <c r="U331" s="405"/>
      <c r="V331" s="405"/>
      <c r="W331" s="405"/>
      <c r="X331" s="405"/>
      <c r="Y331" s="405"/>
    </row>
    <row r="332" spans="1:25" ht="60">
      <c r="A332" s="391">
        <v>178</v>
      </c>
      <c r="B332" s="1373" t="s">
        <v>464</v>
      </c>
      <c r="C332" s="405"/>
      <c r="D332" s="405"/>
      <c r="E332" s="1341" t="s">
        <v>2761</v>
      </c>
      <c r="F332" s="405"/>
      <c r="G332" s="405"/>
      <c r="H332" s="405"/>
      <c r="I332" s="405"/>
      <c r="J332" s="405"/>
      <c r="K332" s="405"/>
      <c r="L332" s="405"/>
      <c r="M332" s="405"/>
      <c r="N332" s="405"/>
      <c r="O332" s="405"/>
      <c r="P332" s="1367">
        <v>1933.86</v>
      </c>
      <c r="Q332" s="405"/>
      <c r="R332" s="405"/>
      <c r="S332" s="405"/>
      <c r="T332" s="405"/>
      <c r="U332" s="405"/>
      <c r="V332" s="405"/>
      <c r="W332" s="405"/>
      <c r="X332" s="405"/>
      <c r="Y332" s="405"/>
    </row>
    <row r="333" spans="1:25" ht="45">
      <c r="A333" s="391">
        <v>179</v>
      </c>
      <c r="B333" s="1373" t="s">
        <v>464</v>
      </c>
      <c r="C333" s="405"/>
      <c r="D333" s="405"/>
      <c r="E333" s="1341" t="s">
        <v>2762</v>
      </c>
      <c r="F333" s="405"/>
      <c r="G333" s="405"/>
      <c r="H333" s="405"/>
      <c r="I333" s="405"/>
      <c r="J333" s="405"/>
      <c r="K333" s="405"/>
      <c r="L333" s="405"/>
      <c r="M333" s="405"/>
      <c r="N333" s="405"/>
      <c r="O333" s="405"/>
      <c r="P333" s="1367">
        <v>6235.05</v>
      </c>
      <c r="Q333" s="405"/>
      <c r="R333" s="405"/>
      <c r="S333" s="405"/>
      <c r="T333" s="405"/>
      <c r="U333" s="405"/>
      <c r="V333" s="405"/>
      <c r="W333" s="405"/>
      <c r="X333" s="405"/>
      <c r="Y333" s="405"/>
    </row>
    <row r="334" spans="1:25" ht="75">
      <c r="A334" s="391">
        <v>180</v>
      </c>
      <c r="B334" s="1373" t="s">
        <v>464</v>
      </c>
      <c r="C334" s="405"/>
      <c r="D334" s="405"/>
      <c r="E334" s="1341" t="s">
        <v>2763</v>
      </c>
      <c r="F334" s="405"/>
      <c r="G334" s="405"/>
      <c r="H334" s="405"/>
      <c r="I334" s="405"/>
      <c r="J334" s="405"/>
      <c r="K334" s="405"/>
      <c r="L334" s="405"/>
      <c r="M334" s="405"/>
      <c r="N334" s="405"/>
      <c r="O334" s="405"/>
      <c r="P334" s="1367">
        <v>5359.22</v>
      </c>
      <c r="Q334" s="405"/>
      <c r="R334" s="405"/>
      <c r="S334" s="405"/>
      <c r="T334" s="405"/>
      <c r="U334" s="405"/>
      <c r="V334" s="405"/>
      <c r="W334" s="405"/>
      <c r="X334" s="405"/>
      <c r="Y334" s="405"/>
    </row>
    <row r="335" spans="1:25" ht="60">
      <c r="A335" s="391">
        <v>181</v>
      </c>
      <c r="B335" s="1373" t="s">
        <v>464</v>
      </c>
      <c r="C335" s="405"/>
      <c r="D335" s="405"/>
      <c r="E335" s="1341" t="s">
        <v>2764</v>
      </c>
      <c r="F335" s="405"/>
      <c r="G335" s="405"/>
      <c r="H335" s="405"/>
      <c r="I335" s="405"/>
      <c r="J335" s="405"/>
      <c r="K335" s="405"/>
      <c r="L335" s="405"/>
      <c r="M335" s="405"/>
      <c r="N335" s="405"/>
      <c r="O335" s="405"/>
      <c r="P335" s="1367">
        <v>4834.51</v>
      </c>
      <c r="Q335" s="405"/>
      <c r="R335" s="405"/>
      <c r="S335" s="405"/>
      <c r="T335" s="405"/>
      <c r="U335" s="405"/>
      <c r="V335" s="405"/>
      <c r="W335" s="405"/>
      <c r="X335" s="405"/>
      <c r="Y335" s="405"/>
    </row>
    <row r="336" spans="1:25" ht="75">
      <c r="A336" s="391">
        <v>182</v>
      </c>
      <c r="B336" s="1373" t="s">
        <v>464</v>
      </c>
      <c r="C336" s="405"/>
      <c r="D336" s="405"/>
      <c r="E336" s="1341" t="s">
        <v>2765</v>
      </c>
      <c r="F336" s="405"/>
      <c r="G336" s="405"/>
      <c r="H336" s="405"/>
      <c r="I336" s="405"/>
      <c r="J336" s="405"/>
      <c r="K336" s="405"/>
      <c r="L336" s="405"/>
      <c r="M336" s="405"/>
      <c r="N336" s="405"/>
      <c r="O336" s="405"/>
      <c r="P336" s="1367">
        <v>9675.61</v>
      </c>
      <c r="Q336" s="405"/>
      <c r="R336" s="405"/>
      <c r="S336" s="405"/>
      <c r="T336" s="405"/>
      <c r="U336" s="405"/>
      <c r="V336" s="405"/>
      <c r="W336" s="405"/>
      <c r="X336" s="405"/>
      <c r="Y336" s="405"/>
    </row>
    <row r="337" spans="1:25" ht="45">
      <c r="A337" s="391">
        <v>183</v>
      </c>
      <c r="B337" s="1373" t="s">
        <v>464</v>
      </c>
      <c r="C337" s="405"/>
      <c r="D337" s="405"/>
      <c r="E337" s="1341" t="s">
        <v>2766</v>
      </c>
      <c r="F337" s="405"/>
      <c r="G337" s="405"/>
      <c r="H337" s="405"/>
      <c r="I337" s="405"/>
      <c r="J337" s="405"/>
      <c r="K337" s="405"/>
      <c r="L337" s="405"/>
      <c r="M337" s="405"/>
      <c r="N337" s="405"/>
      <c r="O337" s="405"/>
      <c r="P337" s="1367">
        <v>301.39999999999998</v>
      </c>
      <c r="Q337" s="405"/>
      <c r="R337" s="405"/>
      <c r="S337" s="405"/>
      <c r="T337" s="405"/>
      <c r="U337" s="405"/>
      <c r="V337" s="405"/>
      <c r="W337" s="405"/>
      <c r="X337" s="405"/>
      <c r="Y337" s="405"/>
    </row>
    <row r="338" spans="1:25" ht="75">
      <c r="A338" s="391">
        <v>184</v>
      </c>
      <c r="B338" s="1373" t="s">
        <v>464</v>
      </c>
      <c r="C338" s="405"/>
      <c r="D338" s="405"/>
      <c r="E338" s="1341" t="s">
        <v>2767</v>
      </c>
      <c r="F338" s="405"/>
      <c r="G338" s="405"/>
      <c r="H338" s="405"/>
      <c r="I338" s="405"/>
      <c r="J338" s="405"/>
      <c r="K338" s="405"/>
      <c r="L338" s="405"/>
      <c r="M338" s="405"/>
      <c r="N338" s="405"/>
      <c r="O338" s="405"/>
      <c r="P338" s="1368">
        <v>13615.53</v>
      </c>
      <c r="Q338" s="405"/>
      <c r="R338" s="405"/>
      <c r="S338" s="405"/>
      <c r="T338" s="405"/>
      <c r="U338" s="405"/>
      <c r="V338" s="405"/>
      <c r="W338" s="405"/>
      <c r="X338" s="405"/>
      <c r="Y338" s="405"/>
    </row>
    <row r="339" spans="1:25" ht="75">
      <c r="A339" s="391">
        <v>185</v>
      </c>
      <c r="B339" s="1373" t="s">
        <v>464</v>
      </c>
      <c r="C339" s="405"/>
      <c r="D339" s="405"/>
      <c r="E339" s="1341" t="s">
        <v>2768</v>
      </c>
      <c r="F339" s="405"/>
      <c r="G339" s="405"/>
      <c r="H339" s="405"/>
      <c r="I339" s="405"/>
      <c r="J339" s="405"/>
      <c r="K339" s="405"/>
      <c r="L339" s="405"/>
      <c r="M339" s="405"/>
      <c r="N339" s="405"/>
      <c r="O339" s="405"/>
      <c r="P339" s="1367">
        <v>9531.15</v>
      </c>
      <c r="Q339" s="405"/>
      <c r="R339" s="405"/>
      <c r="S339" s="405"/>
      <c r="T339" s="405"/>
      <c r="U339" s="405"/>
      <c r="V339" s="405"/>
      <c r="W339" s="405"/>
      <c r="X339" s="405"/>
      <c r="Y339" s="405"/>
    </row>
  </sheetData>
  <mergeCells count="29">
    <mergeCell ref="A91:Y91"/>
    <mergeCell ref="B103:Y103"/>
    <mergeCell ref="B116:F116"/>
    <mergeCell ref="G1:J1"/>
    <mergeCell ref="K1:V1"/>
    <mergeCell ref="W1:W3"/>
    <mergeCell ref="X1:X3"/>
    <mergeCell ref="Y1:Y3"/>
    <mergeCell ref="G2:G3"/>
    <mergeCell ref="H2:H3"/>
    <mergeCell ref="I2:I3"/>
    <mergeCell ref="J2:J3"/>
    <mergeCell ref="K2:M2"/>
    <mergeCell ref="A154:Y154"/>
    <mergeCell ref="B118:Y118"/>
    <mergeCell ref="B131:F131"/>
    <mergeCell ref="B138:Y138"/>
    <mergeCell ref="N2:P2"/>
    <mergeCell ref="Q2:S2"/>
    <mergeCell ref="T2:V2"/>
    <mergeCell ref="A5:Y5"/>
    <mergeCell ref="A73:Y73"/>
    <mergeCell ref="A90:Y90"/>
    <mergeCell ref="A1:A3"/>
    <mergeCell ref="B1:B3"/>
    <mergeCell ref="C1:C3"/>
    <mergeCell ref="D1:D3"/>
    <mergeCell ref="E1:E3"/>
    <mergeCell ref="F1:F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185"/>
  <sheetViews>
    <sheetView workbookViewId="0">
      <selection sqref="A1:XFD1048576"/>
    </sheetView>
  </sheetViews>
  <sheetFormatPr defaultColWidth="8.85546875" defaultRowHeight="15.75"/>
  <cols>
    <col min="1" max="1" width="9.140625" style="423" customWidth="1"/>
    <col min="2" max="2" width="15.28515625" style="423" customWidth="1"/>
    <col min="3" max="3" width="45.140625" style="423" customWidth="1"/>
    <col min="4" max="4" width="22.5703125" style="423" customWidth="1"/>
    <col min="5" max="5" width="24.85546875" style="423" customWidth="1"/>
    <col min="6" max="6" width="14.140625" style="423" customWidth="1"/>
    <col min="7" max="7" width="17.28515625" style="423" customWidth="1"/>
    <col min="8" max="8" width="18.85546875" style="423" customWidth="1"/>
    <col min="9" max="12" width="8.85546875" style="423" customWidth="1"/>
    <col min="13" max="13" width="11.7109375" style="615" customWidth="1"/>
    <col min="14" max="15" width="8.85546875" style="423" customWidth="1"/>
    <col min="16" max="16" width="14.5703125" style="616" customWidth="1"/>
    <col min="17" max="18" width="8.85546875" style="423" customWidth="1"/>
    <col min="19" max="19" width="13.7109375" style="617" customWidth="1"/>
    <col min="20" max="21" width="13.7109375" style="423" customWidth="1"/>
    <col min="22" max="22" width="13.7109375" style="617" customWidth="1"/>
    <col min="23" max="24" width="13.7109375" style="495" customWidth="1"/>
    <col min="25" max="25" width="13.7109375" style="618" customWidth="1"/>
    <col min="26" max="26" width="13.28515625" style="423" customWidth="1"/>
    <col min="27" max="28" width="13.28515625" style="495" customWidth="1"/>
    <col min="29" max="29" width="13.28515625" style="619" customWidth="1"/>
    <col min="30" max="31" width="13.28515625" style="495" customWidth="1"/>
    <col min="32" max="32" width="18.42578125" style="620" customWidth="1"/>
    <col min="33" max="33" width="8.85546875" style="423"/>
    <col min="34" max="34" width="38.85546875" style="423" customWidth="1"/>
    <col min="35" max="16384" width="8.85546875" style="423"/>
  </cols>
  <sheetData>
    <row r="1" spans="1:34" ht="30" customHeight="1">
      <c r="A1" s="1518" t="s">
        <v>0</v>
      </c>
      <c r="B1" s="1517" t="s">
        <v>1</v>
      </c>
      <c r="C1" s="1519" t="s">
        <v>2</v>
      </c>
      <c r="D1" s="1517" t="s">
        <v>3</v>
      </c>
      <c r="E1" s="1517" t="s">
        <v>4</v>
      </c>
      <c r="F1" s="1517" t="s">
        <v>5</v>
      </c>
      <c r="G1" s="1523" t="s">
        <v>6</v>
      </c>
      <c r="H1" s="1523"/>
      <c r="I1" s="1523"/>
      <c r="J1" s="1523"/>
      <c r="K1" s="1523" t="s">
        <v>7</v>
      </c>
      <c r="L1" s="1523"/>
      <c r="M1" s="1523"/>
      <c r="N1" s="1523"/>
      <c r="O1" s="1523"/>
      <c r="P1" s="1523"/>
      <c r="Q1" s="1523"/>
      <c r="R1" s="1523"/>
      <c r="S1" s="1523"/>
      <c r="T1" s="1316"/>
      <c r="U1" s="1316"/>
      <c r="V1" s="417"/>
      <c r="W1" s="418"/>
      <c r="X1" s="418"/>
      <c r="Y1" s="419"/>
      <c r="Z1" s="1527" t="s">
        <v>8</v>
      </c>
      <c r="AA1" s="420"/>
      <c r="AB1" s="420"/>
      <c r="AC1" s="421"/>
      <c r="AD1" s="420"/>
      <c r="AE1" s="420"/>
      <c r="AF1" s="422"/>
      <c r="AG1" s="1517" t="s">
        <v>9</v>
      </c>
      <c r="AH1" s="1519" t="s">
        <v>10</v>
      </c>
    </row>
    <row r="2" spans="1:34" ht="39.75" customHeight="1">
      <c r="A2" s="1518"/>
      <c r="B2" s="1517"/>
      <c r="C2" s="1520"/>
      <c r="D2" s="1517"/>
      <c r="E2" s="1517"/>
      <c r="F2" s="1517"/>
      <c r="G2" s="1522" t="s">
        <v>11</v>
      </c>
      <c r="H2" s="1522" t="s">
        <v>12</v>
      </c>
      <c r="I2" s="1522" t="s">
        <v>13</v>
      </c>
      <c r="J2" s="1522" t="s">
        <v>14</v>
      </c>
      <c r="K2" s="1523" t="s">
        <v>601</v>
      </c>
      <c r="L2" s="1523"/>
      <c r="M2" s="1523"/>
      <c r="N2" s="1523" t="s">
        <v>602</v>
      </c>
      <c r="O2" s="1523"/>
      <c r="P2" s="1523"/>
      <c r="Q2" s="1523" t="s">
        <v>603</v>
      </c>
      <c r="R2" s="1523"/>
      <c r="S2" s="1523"/>
      <c r="T2" s="1528" t="s">
        <v>15</v>
      </c>
      <c r="U2" s="1529"/>
      <c r="V2" s="1530"/>
      <c r="W2" s="1531" t="s">
        <v>1070</v>
      </c>
      <c r="X2" s="1532"/>
      <c r="Y2" s="1533"/>
      <c r="Z2" s="1527"/>
      <c r="AA2" s="1534" t="s">
        <v>1071</v>
      </c>
      <c r="AB2" s="1535"/>
      <c r="AC2" s="1536"/>
      <c r="AD2" s="1524" t="s">
        <v>1072</v>
      </c>
      <c r="AE2" s="1525"/>
      <c r="AF2" s="1526"/>
      <c r="AG2" s="1517"/>
      <c r="AH2" s="1520"/>
    </row>
    <row r="3" spans="1:34" ht="61.5">
      <c r="A3" s="1518"/>
      <c r="B3" s="1517"/>
      <c r="C3" s="1521"/>
      <c r="D3" s="1517"/>
      <c r="E3" s="1517"/>
      <c r="F3" s="1517"/>
      <c r="G3" s="1522"/>
      <c r="H3" s="1522"/>
      <c r="I3" s="1522"/>
      <c r="J3" s="1522"/>
      <c r="K3" s="1315" t="s">
        <v>18</v>
      </c>
      <c r="L3" s="1315" t="s">
        <v>19</v>
      </c>
      <c r="M3" s="424" t="s">
        <v>20</v>
      </c>
      <c r="N3" s="1315" t="s">
        <v>18</v>
      </c>
      <c r="O3" s="1315" t="s">
        <v>19</v>
      </c>
      <c r="P3" s="425" t="s">
        <v>20</v>
      </c>
      <c r="Q3" s="1315" t="s">
        <v>18</v>
      </c>
      <c r="R3" s="1315" t="s">
        <v>19</v>
      </c>
      <c r="S3" s="426" t="s">
        <v>20</v>
      </c>
      <c r="T3" s="1315" t="s">
        <v>18</v>
      </c>
      <c r="U3" s="1315" t="s">
        <v>19</v>
      </c>
      <c r="V3" s="426" t="s">
        <v>20</v>
      </c>
      <c r="W3" s="427" t="s">
        <v>18</v>
      </c>
      <c r="X3" s="427" t="s">
        <v>19</v>
      </c>
      <c r="Y3" s="428" t="s">
        <v>20</v>
      </c>
      <c r="Z3" s="1527"/>
      <c r="AA3" s="427" t="s">
        <v>18</v>
      </c>
      <c r="AB3" s="427" t="s">
        <v>19</v>
      </c>
      <c r="AC3" s="429" t="s">
        <v>20</v>
      </c>
      <c r="AD3" s="427" t="s">
        <v>18</v>
      </c>
      <c r="AE3" s="427" t="s">
        <v>19</v>
      </c>
      <c r="AF3" s="430" t="s">
        <v>20</v>
      </c>
      <c r="AG3" s="1517"/>
      <c r="AH3" s="1521"/>
    </row>
    <row r="4" spans="1:34" ht="18">
      <c r="A4" s="431"/>
      <c r="B4" s="431">
        <v>1</v>
      </c>
      <c r="C4" s="431">
        <v>2</v>
      </c>
      <c r="D4" s="431">
        <v>3</v>
      </c>
      <c r="E4" s="431">
        <v>4</v>
      </c>
      <c r="F4" s="431">
        <v>5</v>
      </c>
      <c r="G4" s="431">
        <v>6.1</v>
      </c>
      <c r="H4" s="431">
        <v>6.2</v>
      </c>
      <c r="I4" s="431">
        <v>6.3</v>
      </c>
      <c r="J4" s="431">
        <v>6.4</v>
      </c>
      <c r="K4" s="432" t="s">
        <v>21</v>
      </c>
      <c r="L4" s="432" t="s">
        <v>22</v>
      </c>
      <c r="M4" s="433" t="s">
        <v>23</v>
      </c>
      <c r="N4" s="432" t="s">
        <v>24</v>
      </c>
      <c r="O4" s="432" t="s">
        <v>25</v>
      </c>
      <c r="P4" s="434" t="s">
        <v>26</v>
      </c>
      <c r="Q4" s="432" t="s">
        <v>27</v>
      </c>
      <c r="R4" s="432" t="s">
        <v>28</v>
      </c>
      <c r="S4" s="435" t="s">
        <v>29</v>
      </c>
      <c r="T4" s="432"/>
      <c r="U4" s="432"/>
      <c r="V4" s="435"/>
      <c r="W4" s="436"/>
      <c r="X4" s="436"/>
      <c r="Y4" s="437"/>
      <c r="Z4" s="431">
        <v>8</v>
      </c>
      <c r="AA4" s="418"/>
      <c r="AB4" s="418"/>
      <c r="AC4" s="438"/>
      <c r="AD4" s="418"/>
      <c r="AE4" s="418"/>
      <c r="AF4" s="439">
        <v>9</v>
      </c>
      <c r="AG4" s="440">
        <v>10</v>
      </c>
      <c r="AH4" s="441"/>
    </row>
    <row r="5" spans="1:34" ht="57" customHeight="1">
      <c r="A5" s="1543" t="s">
        <v>1073</v>
      </c>
      <c r="B5" s="1544"/>
      <c r="C5" s="1544"/>
      <c r="D5" s="1544"/>
      <c r="E5" s="1544"/>
      <c r="F5" s="1544"/>
      <c r="G5" s="1544"/>
      <c r="H5" s="1544"/>
      <c r="I5" s="1544"/>
      <c r="J5" s="1544"/>
      <c r="K5" s="1544"/>
      <c r="L5" s="1544"/>
      <c r="M5" s="1544"/>
      <c r="N5" s="1544"/>
      <c r="O5" s="1544"/>
      <c r="P5" s="1544"/>
      <c r="Q5" s="1544"/>
      <c r="R5" s="1544"/>
      <c r="S5" s="1544"/>
      <c r="T5" s="1544"/>
      <c r="U5" s="1544"/>
      <c r="V5" s="1544"/>
      <c r="W5" s="1544"/>
      <c r="X5" s="1544"/>
      <c r="Y5" s="1544"/>
      <c r="Z5" s="1544"/>
      <c r="AA5" s="1544"/>
      <c r="AB5" s="1544"/>
      <c r="AC5" s="1544"/>
      <c r="AD5" s="1544"/>
      <c r="AE5" s="1544"/>
      <c r="AF5" s="1544"/>
      <c r="AG5" s="1544"/>
      <c r="AH5" s="441"/>
    </row>
    <row r="6" spans="1:34" ht="129.75" customHeight="1">
      <c r="A6" s="442">
        <v>1</v>
      </c>
      <c r="B6" s="443" t="s">
        <v>1074</v>
      </c>
      <c r="C6" s="443" t="s">
        <v>1075</v>
      </c>
      <c r="D6" s="444" t="s">
        <v>1076</v>
      </c>
      <c r="E6" s="445" t="s">
        <v>1077</v>
      </c>
      <c r="F6" s="444" t="s">
        <v>1078</v>
      </c>
      <c r="G6" s="446">
        <v>728930</v>
      </c>
      <c r="H6" s="447">
        <v>0</v>
      </c>
      <c r="I6" s="447">
        <v>0</v>
      </c>
      <c r="J6" s="447">
        <v>0</v>
      </c>
      <c r="K6" s="447">
        <v>23.06</v>
      </c>
      <c r="L6" s="447" t="s">
        <v>1079</v>
      </c>
      <c r="M6" s="448">
        <v>728930</v>
      </c>
      <c r="N6" s="447" t="s">
        <v>1080</v>
      </c>
      <c r="O6" s="447" t="s">
        <v>1081</v>
      </c>
      <c r="P6" s="449"/>
      <c r="Q6" s="447">
        <v>0</v>
      </c>
      <c r="R6" s="447">
        <v>0</v>
      </c>
      <c r="S6" s="450">
        <v>0</v>
      </c>
      <c r="T6" s="447"/>
      <c r="U6" s="447"/>
      <c r="V6" s="450"/>
      <c r="W6" s="447"/>
      <c r="X6" s="447"/>
      <c r="Y6" s="451"/>
      <c r="Z6" s="452" t="s">
        <v>1082</v>
      </c>
      <c r="AA6" s="452"/>
      <c r="AB6" s="452"/>
      <c r="AC6" s="453"/>
      <c r="AD6" s="452"/>
      <c r="AE6" s="452"/>
      <c r="AF6" s="454"/>
      <c r="AG6" s="455"/>
      <c r="AH6" s="441"/>
    </row>
    <row r="7" spans="1:34" ht="173.25">
      <c r="A7" s="456">
        <v>2</v>
      </c>
      <c r="B7" s="445" t="s">
        <v>1083</v>
      </c>
      <c r="C7" s="457" t="s">
        <v>1084</v>
      </c>
      <c r="D7" s="458" t="s">
        <v>1085</v>
      </c>
      <c r="E7" s="458" t="s">
        <v>1086</v>
      </c>
      <c r="F7" s="458" t="s">
        <v>1085</v>
      </c>
      <c r="G7" s="459">
        <v>198000</v>
      </c>
      <c r="H7" s="460">
        <v>0</v>
      </c>
      <c r="I7" s="460">
        <v>0</v>
      </c>
      <c r="J7" s="460">
        <v>0</v>
      </c>
      <c r="K7" s="460" t="s">
        <v>1087</v>
      </c>
      <c r="L7" s="460" t="s">
        <v>1088</v>
      </c>
      <c r="M7" s="461">
        <v>198000</v>
      </c>
      <c r="N7" s="460">
        <v>0</v>
      </c>
      <c r="O7" s="460">
        <v>0</v>
      </c>
      <c r="P7" s="449">
        <v>0</v>
      </c>
      <c r="Q7" s="460">
        <v>0</v>
      </c>
      <c r="R7" s="460">
        <v>0</v>
      </c>
      <c r="S7" s="450">
        <v>0</v>
      </c>
      <c r="T7" s="460"/>
      <c r="U7" s="460"/>
      <c r="V7" s="450"/>
      <c r="W7" s="447"/>
      <c r="X7" s="447"/>
      <c r="Y7" s="451"/>
      <c r="Z7" s="462" t="s">
        <v>1082</v>
      </c>
      <c r="AA7" s="452"/>
      <c r="AB7" s="452"/>
      <c r="AC7" s="453"/>
      <c r="AD7" s="452"/>
      <c r="AE7" s="452"/>
      <c r="AF7" s="454"/>
      <c r="AG7" s="463"/>
      <c r="AH7" s="441"/>
    </row>
    <row r="8" spans="1:34" ht="173.25">
      <c r="A8" s="456">
        <v>3</v>
      </c>
      <c r="B8" s="445" t="s">
        <v>1083</v>
      </c>
      <c r="C8" s="457" t="s">
        <v>1084</v>
      </c>
      <c r="D8" s="464" t="s">
        <v>1089</v>
      </c>
      <c r="E8" s="458" t="s">
        <v>1086</v>
      </c>
      <c r="F8" s="458" t="s">
        <v>1090</v>
      </c>
      <c r="G8" s="459">
        <v>264910</v>
      </c>
      <c r="H8" s="460">
        <v>0</v>
      </c>
      <c r="I8" s="460">
        <v>0</v>
      </c>
      <c r="J8" s="460">
        <v>0</v>
      </c>
      <c r="K8" s="460" t="s">
        <v>1091</v>
      </c>
      <c r="L8" s="460" t="s">
        <v>1088</v>
      </c>
      <c r="M8" s="465">
        <v>264910</v>
      </c>
      <c r="N8" s="460">
        <v>0</v>
      </c>
      <c r="O8" s="460">
        <v>0</v>
      </c>
      <c r="P8" s="449">
        <v>0</v>
      </c>
      <c r="Q8" s="460">
        <v>0</v>
      </c>
      <c r="R8" s="460">
        <v>0</v>
      </c>
      <c r="S8" s="450">
        <v>0</v>
      </c>
      <c r="T8" s="460"/>
      <c r="U8" s="460"/>
      <c r="V8" s="450"/>
      <c r="W8" s="447"/>
      <c r="X8" s="447"/>
      <c r="Y8" s="451"/>
      <c r="Z8" s="462" t="s">
        <v>1082</v>
      </c>
      <c r="AA8" s="452"/>
      <c r="AB8" s="452"/>
      <c r="AC8" s="453"/>
      <c r="AD8" s="452"/>
      <c r="AE8" s="452"/>
      <c r="AF8" s="454"/>
      <c r="AG8" s="463"/>
      <c r="AH8" s="441"/>
    </row>
    <row r="9" spans="1:34" ht="126">
      <c r="A9" s="456">
        <v>4</v>
      </c>
      <c r="B9" s="458" t="s">
        <v>1092</v>
      </c>
      <c r="C9" s="464" t="s">
        <v>1093</v>
      </c>
      <c r="D9" s="458" t="s">
        <v>1094</v>
      </c>
      <c r="E9" s="458" t="s">
        <v>1095</v>
      </c>
      <c r="F9" s="458" t="s">
        <v>1096</v>
      </c>
      <c r="G9" s="459">
        <v>43722</v>
      </c>
      <c r="H9" s="460">
        <v>0</v>
      </c>
      <c r="I9" s="460">
        <v>0</v>
      </c>
      <c r="J9" s="460">
        <v>0</v>
      </c>
      <c r="K9" s="460" t="s">
        <v>1097</v>
      </c>
      <c r="L9" s="460" t="s">
        <v>1098</v>
      </c>
      <c r="M9" s="465">
        <v>43722</v>
      </c>
      <c r="N9" s="460">
        <v>0</v>
      </c>
      <c r="O9" s="460">
        <v>0</v>
      </c>
      <c r="P9" s="449">
        <v>0</v>
      </c>
      <c r="Q9" s="460">
        <v>0</v>
      </c>
      <c r="R9" s="460">
        <v>0</v>
      </c>
      <c r="S9" s="450">
        <v>0</v>
      </c>
      <c r="T9" s="460"/>
      <c r="U9" s="460"/>
      <c r="V9" s="450"/>
      <c r="W9" s="447"/>
      <c r="X9" s="447"/>
      <c r="Y9" s="451"/>
      <c r="Z9" s="462" t="s">
        <v>1082</v>
      </c>
      <c r="AA9" s="452"/>
      <c r="AB9" s="452"/>
      <c r="AC9" s="453"/>
      <c r="AD9" s="452"/>
      <c r="AE9" s="452"/>
      <c r="AF9" s="454"/>
      <c r="AG9" s="463"/>
      <c r="AH9" s="441"/>
    </row>
    <row r="10" spans="1:34" ht="220.5">
      <c r="A10" s="456">
        <v>5</v>
      </c>
      <c r="B10" s="458" t="s">
        <v>1099</v>
      </c>
      <c r="C10" s="458" t="s">
        <v>1100</v>
      </c>
      <c r="D10" s="458" t="s">
        <v>1101</v>
      </c>
      <c r="E10" s="458" t="s">
        <v>1102</v>
      </c>
      <c r="F10" s="458" t="s">
        <v>1103</v>
      </c>
      <c r="G10" s="459">
        <v>601974</v>
      </c>
      <c r="H10" s="460">
        <v>0</v>
      </c>
      <c r="I10" s="460">
        <v>0</v>
      </c>
      <c r="J10" s="460">
        <v>0</v>
      </c>
      <c r="K10" s="460" t="s">
        <v>1087</v>
      </c>
      <c r="L10" s="460" t="s">
        <v>1079</v>
      </c>
      <c r="M10" s="465">
        <v>601974</v>
      </c>
      <c r="N10" s="460">
        <v>0</v>
      </c>
      <c r="O10" s="460">
        <v>0</v>
      </c>
      <c r="P10" s="449">
        <v>0</v>
      </c>
      <c r="Q10" s="460">
        <v>0</v>
      </c>
      <c r="R10" s="460">
        <v>0</v>
      </c>
      <c r="S10" s="450">
        <v>0</v>
      </c>
      <c r="T10" s="460"/>
      <c r="U10" s="460"/>
      <c r="V10" s="450"/>
      <c r="W10" s="447"/>
      <c r="X10" s="447"/>
      <c r="Y10" s="451"/>
      <c r="Z10" s="462" t="s">
        <v>1082</v>
      </c>
      <c r="AA10" s="452"/>
      <c r="AB10" s="452"/>
      <c r="AC10" s="453"/>
      <c r="AD10" s="452"/>
      <c r="AE10" s="452"/>
      <c r="AF10" s="454"/>
      <c r="AG10" s="463"/>
      <c r="AH10" s="441"/>
    </row>
    <row r="11" spans="1:34" ht="126">
      <c r="A11" s="442">
        <v>6</v>
      </c>
      <c r="B11" s="444" t="s">
        <v>1099</v>
      </c>
      <c r="C11" s="444" t="s">
        <v>1104</v>
      </c>
      <c r="D11" s="444" t="s">
        <v>1105</v>
      </c>
      <c r="E11" s="444" t="s">
        <v>1106</v>
      </c>
      <c r="F11" s="444" t="s">
        <v>1107</v>
      </c>
      <c r="G11" s="466">
        <v>100000</v>
      </c>
      <c r="H11" s="467"/>
      <c r="I11" s="447">
        <v>0</v>
      </c>
      <c r="J11" s="447">
        <v>0</v>
      </c>
      <c r="K11" s="447" t="s">
        <v>1108</v>
      </c>
      <c r="L11" s="447" t="s">
        <v>1109</v>
      </c>
      <c r="M11" s="461">
        <v>84000</v>
      </c>
      <c r="N11" s="447">
        <v>0</v>
      </c>
      <c r="O11" s="447">
        <v>0</v>
      </c>
      <c r="P11" s="449">
        <v>0</v>
      </c>
      <c r="Q11" s="447">
        <v>0</v>
      </c>
      <c r="R11" s="447">
        <v>0</v>
      </c>
      <c r="S11" s="468"/>
      <c r="T11" s="466"/>
      <c r="U11" s="466"/>
      <c r="V11" s="468"/>
      <c r="W11" s="466"/>
      <c r="X11" s="466"/>
      <c r="Y11" s="469"/>
      <c r="Z11" s="452" t="s">
        <v>1082</v>
      </c>
      <c r="AA11" s="452"/>
      <c r="AB11" s="452"/>
      <c r="AC11" s="453"/>
      <c r="AD11" s="452"/>
      <c r="AE11" s="452"/>
      <c r="AF11" s="454" t="s">
        <v>1110</v>
      </c>
      <c r="AG11" s="470"/>
      <c r="AH11" s="441" t="s">
        <v>1111</v>
      </c>
    </row>
    <row r="12" spans="1:34" ht="117.75" customHeight="1">
      <c r="A12" s="442">
        <v>7</v>
      </c>
      <c r="B12" s="443" t="s">
        <v>1074</v>
      </c>
      <c r="C12" s="443" t="s">
        <v>1075</v>
      </c>
      <c r="D12" s="444" t="s">
        <v>1076</v>
      </c>
      <c r="E12" s="445" t="s">
        <v>1077</v>
      </c>
      <c r="F12" s="444" t="s">
        <v>1078</v>
      </c>
      <c r="G12" s="466">
        <f>P12-H12</f>
        <v>491244.05</v>
      </c>
      <c r="H12" s="467">
        <f>P12*0.05</f>
        <v>25854.95</v>
      </c>
      <c r="I12" s="447">
        <v>0</v>
      </c>
      <c r="J12" s="447">
        <v>0</v>
      </c>
      <c r="K12" s="466"/>
      <c r="L12" s="466"/>
      <c r="M12" s="461"/>
      <c r="N12" s="447">
        <v>1.03</v>
      </c>
      <c r="O12" s="447">
        <v>31.06</v>
      </c>
      <c r="P12" s="449">
        <v>517099</v>
      </c>
      <c r="Q12" s="447"/>
      <c r="R12" s="447"/>
      <c r="S12" s="450">
        <v>0</v>
      </c>
      <c r="T12" s="447"/>
      <c r="U12" s="447"/>
      <c r="V12" s="450"/>
      <c r="W12" s="447"/>
      <c r="X12" s="447"/>
      <c r="Y12" s="451"/>
      <c r="Z12" s="452"/>
      <c r="AA12" s="452"/>
      <c r="AB12" s="452"/>
      <c r="AC12" s="453"/>
      <c r="AD12" s="452"/>
      <c r="AE12" s="452"/>
      <c r="AF12" s="454"/>
      <c r="AG12" s="470"/>
      <c r="AH12" s="441"/>
    </row>
    <row r="13" spans="1:34" ht="126">
      <c r="A13" s="442">
        <v>8</v>
      </c>
      <c r="B13" s="444" t="s">
        <v>1112</v>
      </c>
      <c r="C13" s="444" t="s">
        <v>1113</v>
      </c>
      <c r="D13" s="444" t="s">
        <v>1114</v>
      </c>
      <c r="E13" s="444" t="s">
        <v>1115</v>
      </c>
      <c r="F13" s="444" t="s">
        <v>1116</v>
      </c>
      <c r="G13" s="466">
        <f>P13-H13</f>
        <v>926145.5</v>
      </c>
      <c r="H13" s="467">
        <f t="shared" ref="H13:H15" si="0">P13*0.05</f>
        <v>48744.5</v>
      </c>
      <c r="I13" s="447">
        <v>0</v>
      </c>
      <c r="J13" s="447">
        <v>0</v>
      </c>
      <c r="K13" s="447">
        <v>0</v>
      </c>
      <c r="L13" s="447">
        <v>0</v>
      </c>
      <c r="M13" s="461">
        <v>0</v>
      </c>
      <c r="N13" s="447" t="s">
        <v>1080</v>
      </c>
      <c r="O13" s="447" t="s">
        <v>1117</v>
      </c>
      <c r="P13" s="449">
        <v>974890</v>
      </c>
      <c r="Q13" s="447">
        <v>0</v>
      </c>
      <c r="R13" s="447">
        <v>0</v>
      </c>
      <c r="S13" s="450">
        <v>0</v>
      </c>
      <c r="T13" s="447"/>
      <c r="U13" s="447"/>
      <c r="V13" s="450"/>
      <c r="W13" s="447"/>
      <c r="X13" s="447"/>
      <c r="Y13" s="451"/>
      <c r="Z13" s="452" t="s">
        <v>1082</v>
      </c>
      <c r="AA13" s="452"/>
      <c r="AB13" s="452"/>
      <c r="AC13" s="453"/>
      <c r="AD13" s="452"/>
      <c r="AE13" s="452"/>
      <c r="AF13" s="454"/>
      <c r="AG13" s="470"/>
      <c r="AH13" s="441"/>
    </row>
    <row r="14" spans="1:34" ht="138.75" customHeight="1">
      <c r="A14" s="442">
        <v>10</v>
      </c>
      <c r="B14" s="444" t="s">
        <v>1118</v>
      </c>
      <c r="C14" s="444" t="s">
        <v>1119</v>
      </c>
      <c r="D14" s="444" t="s">
        <v>1120</v>
      </c>
      <c r="E14" s="444" t="s">
        <v>1121</v>
      </c>
      <c r="F14" s="444" t="s">
        <v>1122</v>
      </c>
      <c r="G14" s="466">
        <f>P14-H14</f>
        <v>154850</v>
      </c>
      <c r="H14" s="467">
        <f t="shared" si="0"/>
        <v>8150</v>
      </c>
      <c r="I14" s="447">
        <v>0</v>
      </c>
      <c r="J14" s="447">
        <v>0</v>
      </c>
      <c r="K14" s="447">
        <v>0</v>
      </c>
      <c r="L14" s="447">
        <v>0</v>
      </c>
      <c r="M14" s="461">
        <v>0</v>
      </c>
      <c r="N14" s="447" t="s">
        <v>1123</v>
      </c>
      <c r="O14" s="447">
        <v>30.07</v>
      </c>
      <c r="P14" s="449">
        <v>163000</v>
      </c>
      <c r="Q14" s="447">
        <v>0</v>
      </c>
      <c r="R14" s="447">
        <v>0</v>
      </c>
      <c r="S14" s="450">
        <v>0</v>
      </c>
      <c r="T14" s="447"/>
      <c r="U14" s="447"/>
      <c r="V14" s="450"/>
      <c r="W14" s="447"/>
      <c r="X14" s="447"/>
      <c r="Y14" s="451"/>
      <c r="Z14" s="452" t="s">
        <v>1082</v>
      </c>
      <c r="AA14" s="452"/>
      <c r="AB14" s="452"/>
      <c r="AC14" s="453"/>
      <c r="AD14" s="452"/>
      <c r="AE14" s="452"/>
      <c r="AF14" s="454"/>
      <c r="AG14" s="470"/>
      <c r="AH14" s="441"/>
    </row>
    <row r="15" spans="1:34" ht="138.75" customHeight="1">
      <c r="A15" s="471">
        <v>11</v>
      </c>
      <c r="B15" s="444" t="s">
        <v>1124</v>
      </c>
      <c r="C15" s="444" t="s">
        <v>1125</v>
      </c>
      <c r="D15" s="444" t="s">
        <v>1126</v>
      </c>
      <c r="E15" s="444" t="s">
        <v>1127</v>
      </c>
      <c r="F15" s="444" t="s">
        <v>1128</v>
      </c>
      <c r="G15" s="466">
        <f>P15-H15</f>
        <v>189999.05</v>
      </c>
      <c r="H15" s="467">
        <f t="shared" si="0"/>
        <v>9999.9500000000007</v>
      </c>
      <c r="I15" s="447">
        <v>0</v>
      </c>
      <c r="J15" s="447">
        <v>0</v>
      </c>
      <c r="K15" s="447">
        <v>0</v>
      </c>
      <c r="L15" s="447">
        <v>0</v>
      </c>
      <c r="M15" s="461">
        <v>0</v>
      </c>
      <c r="N15" s="447" t="s">
        <v>1129</v>
      </c>
      <c r="O15" s="447" t="s">
        <v>1130</v>
      </c>
      <c r="P15" s="449">
        <v>199999</v>
      </c>
      <c r="Q15" s="447">
        <v>0</v>
      </c>
      <c r="R15" s="447">
        <v>0</v>
      </c>
      <c r="S15" s="450">
        <v>0</v>
      </c>
      <c r="T15" s="447"/>
      <c r="U15" s="447"/>
      <c r="V15" s="450"/>
      <c r="W15" s="447"/>
      <c r="X15" s="447"/>
      <c r="Y15" s="451"/>
      <c r="Z15" s="452" t="s">
        <v>1082</v>
      </c>
      <c r="AA15" s="452"/>
      <c r="AB15" s="452"/>
      <c r="AC15" s="453"/>
      <c r="AD15" s="452"/>
      <c r="AE15" s="452"/>
      <c r="AF15" s="454"/>
      <c r="AG15" s="470"/>
      <c r="AH15" s="441"/>
    </row>
    <row r="16" spans="1:34" ht="199.5" customHeight="1">
      <c r="A16" s="471">
        <v>12</v>
      </c>
      <c r="B16" s="458" t="s">
        <v>1099</v>
      </c>
      <c r="C16" s="458" t="s">
        <v>1100</v>
      </c>
      <c r="D16" s="458" t="s">
        <v>1131</v>
      </c>
      <c r="E16" s="458" t="s">
        <v>1102</v>
      </c>
      <c r="F16" s="458" t="s">
        <v>1132</v>
      </c>
      <c r="G16" s="459">
        <v>728480</v>
      </c>
      <c r="H16" s="460">
        <v>71520</v>
      </c>
      <c r="I16" s="460">
        <v>0</v>
      </c>
      <c r="J16" s="460">
        <v>0</v>
      </c>
      <c r="K16" s="460">
        <v>0</v>
      </c>
      <c r="L16" s="460">
        <v>0</v>
      </c>
      <c r="M16" s="461">
        <v>0</v>
      </c>
      <c r="N16" s="460">
        <v>0</v>
      </c>
      <c r="O16" s="460">
        <v>0</v>
      </c>
      <c r="P16" s="449">
        <v>0</v>
      </c>
      <c r="Q16" s="460" t="s">
        <v>1133</v>
      </c>
      <c r="R16" s="460" t="s">
        <v>1134</v>
      </c>
      <c r="S16" s="472">
        <v>800000</v>
      </c>
      <c r="T16" s="459"/>
      <c r="U16" s="459"/>
      <c r="V16" s="472"/>
      <c r="W16" s="473"/>
      <c r="X16" s="473"/>
      <c r="Y16" s="474"/>
      <c r="Z16" s="462" t="s">
        <v>1082</v>
      </c>
      <c r="AA16" s="452"/>
      <c r="AB16" s="452"/>
      <c r="AC16" s="453"/>
      <c r="AD16" s="452"/>
      <c r="AE16" s="452"/>
      <c r="AF16" s="454"/>
      <c r="AG16" s="463"/>
      <c r="AH16" s="441"/>
    </row>
    <row r="17" spans="1:34" ht="199.5" customHeight="1">
      <c r="A17" s="471">
        <v>13</v>
      </c>
      <c r="B17" s="458" t="s">
        <v>1099</v>
      </c>
      <c r="C17" s="458" t="s">
        <v>1104</v>
      </c>
      <c r="D17" s="458" t="s">
        <v>1135</v>
      </c>
      <c r="E17" s="458" t="s">
        <v>1106</v>
      </c>
      <c r="F17" s="458" t="s">
        <v>1103</v>
      </c>
      <c r="G17" s="459">
        <v>455300</v>
      </c>
      <c r="H17" s="460">
        <v>44700</v>
      </c>
      <c r="I17" s="460">
        <v>0</v>
      </c>
      <c r="J17" s="460">
        <v>0</v>
      </c>
      <c r="K17" s="460">
        <v>0</v>
      </c>
      <c r="L17" s="460">
        <v>0</v>
      </c>
      <c r="M17" s="461">
        <v>0</v>
      </c>
      <c r="N17" s="460">
        <v>0</v>
      </c>
      <c r="O17" s="460"/>
      <c r="P17" s="449">
        <v>0</v>
      </c>
      <c r="Q17" s="460" t="s">
        <v>1129</v>
      </c>
      <c r="R17" s="460" t="s">
        <v>1123</v>
      </c>
      <c r="S17" s="472">
        <v>500000</v>
      </c>
      <c r="T17" s="459"/>
      <c r="U17" s="459"/>
      <c r="V17" s="472"/>
      <c r="W17" s="473"/>
      <c r="X17" s="473"/>
      <c r="Y17" s="474"/>
      <c r="Z17" s="462" t="s">
        <v>1082</v>
      </c>
      <c r="AA17" s="452"/>
      <c r="AB17" s="452"/>
      <c r="AC17" s="453"/>
      <c r="AD17" s="452"/>
      <c r="AE17" s="452"/>
      <c r="AF17" s="454"/>
      <c r="AG17" s="463"/>
      <c r="AH17" s="441"/>
    </row>
    <row r="18" spans="1:34" ht="199.5" customHeight="1">
      <c r="A18" s="471">
        <v>14</v>
      </c>
      <c r="B18" s="444" t="s">
        <v>1124</v>
      </c>
      <c r="C18" s="444" t="s">
        <v>1125</v>
      </c>
      <c r="D18" s="475" t="s">
        <v>1136</v>
      </c>
      <c r="E18" s="444" t="s">
        <v>1127</v>
      </c>
      <c r="F18" s="458" t="s">
        <v>1137</v>
      </c>
      <c r="G18" s="459">
        <v>245862</v>
      </c>
      <c r="H18" s="460">
        <v>24138</v>
      </c>
      <c r="I18" s="460">
        <v>0</v>
      </c>
      <c r="J18" s="460">
        <v>0</v>
      </c>
      <c r="K18" s="460">
        <v>0</v>
      </c>
      <c r="L18" s="460">
        <v>0</v>
      </c>
      <c r="M18" s="461">
        <v>0</v>
      </c>
      <c r="N18" s="460">
        <v>0</v>
      </c>
      <c r="O18" s="460"/>
      <c r="P18" s="449"/>
      <c r="Q18" s="460" t="s">
        <v>1129</v>
      </c>
      <c r="R18" s="460" t="s">
        <v>1123</v>
      </c>
      <c r="S18" s="472">
        <v>270000</v>
      </c>
      <c r="T18" s="459"/>
      <c r="U18" s="459"/>
      <c r="V18" s="472"/>
      <c r="W18" s="473"/>
      <c r="X18" s="473"/>
      <c r="Y18" s="474"/>
      <c r="Z18" s="462" t="s">
        <v>1082</v>
      </c>
      <c r="AA18" s="452"/>
      <c r="AB18" s="452"/>
      <c r="AC18" s="453"/>
      <c r="AD18" s="452"/>
      <c r="AE18" s="452"/>
      <c r="AF18" s="454"/>
      <c r="AG18" s="463"/>
      <c r="AH18" s="441"/>
    </row>
    <row r="19" spans="1:34" ht="249" customHeight="1">
      <c r="A19" s="471">
        <v>15</v>
      </c>
      <c r="B19" s="458" t="s">
        <v>1099</v>
      </c>
      <c r="C19" s="458" t="s">
        <v>1104</v>
      </c>
      <c r="D19" s="476" t="s">
        <v>1138</v>
      </c>
      <c r="E19" s="477" t="s">
        <v>1139</v>
      </c>
      <c r="F19" s="458" t="s">
        <v>1140</v>
      </c>
      <c r="G19" s="459">
        <v>321441</v>
      </c>
      <c r="H19" s="460">
        <v>31558</v>
      </c>
      <c r="I19" s="460">
        <v>0</v>
      </c>
      <c r="J19" s="460">
        <v>0</v>
      </c>
      <c r="K19" s="460">
        <v>0</v>
      </c>
      <c r="L19" s="460">
        <v>0</v>
      </c>
      <c r="M19" s="461"/>
      <c r="N19" s="460">
        <v>0</v>
      </c>
      <c r="O19" s="460"/>
      <c r="P19" s="449"/>
      <c r="Q19" s="460" t="s">
        <v>1141</v>
      </c>
      <c r="R19" s="460" t="s">
        <v>1142</v>
      </c>
      <c r="S19" s="472">
        <v>353000</v>
      </c>
      <c r="T19" s="459"/>
      <c r="U19" s="459"/>
      <c r="V19" s="472"/>
      <c r="W19" s="473"/>
      <c r="X19" s="473"/>
      <c r="Y19" s="474"/>
      <c r="Z19" s="462" t="s">
        <v>1082</v>
      </c>
      <c r="AA19" s="452"/>
      <c r="AB19" s="452"/>
      <c r="AC19" s="453"/>
      <c r="AD19" s="452"/>
      <c r="AE19" s="452"/>
      <c r="AF19" s="454"/>
      <c r="AG19" s="463"/>
      <c r="AH19" s="441"/>
    </row>
    <row r="20" spans="1:34" ht="249" customHeight="1">
      <c r="A20" s="471"/>
      <c r="B20" s="444" t="s">
        <v>1124</v>
      </c>
      <c r="C20" s="444" t="s">
        <v>1125</v>
      </c>
      <c r="D20" s="475" t="s">
        <v>1143</v>
      </c>
      <c r="E20" s="444" t="s">
        <v>1127</v>
      </c>
      <c r="F20" s="458" t="s">
        <v>1144</v>
      </c>
      <c r="G20" s="459">
        <v>245862</v>
      </c>
      <c r="H20" s="460">
        <v>24138</v>
      </c>
      <c r="I20" s="460">
        <v>0</v>
      </c>
      <c r="J20" s="460">
        <v>0</v>
      </c>
      <c r="K20" s="460">
        <v>0</v>
      </c>
      <c r="L20" s="460">
        <v>0</v>
      </c>
      <c r="M20" s="461"/>
      <c r="N20" s="460">
        <v>0</v>
      </c>
      <c r="O20" s="460"/>
      <c r="P20" s="449"/>
      <c r="Q20" s="460" t="s">
        <v>1133</v>
      </c>
      <c r="R20" s="460" t="s">
        <v>1145</v>
      </c>
      <c r="S20" s="472">
        <v>270000</v>
      </c>
      <c r="T20" s="459"/>
      <c r="U20" s="459"/>
      <c r="V20" s="472"/>
      <c r="W20" s="473"/>
      <c r="X20" s="473"/>
      <c r="Y20" s="474"/>
      <c r="Z20" s="462" t="s">
        <v>1082</v>
      </c>
      <c r="AA20" s="452"/>
      <c r="AB20" s="452"/>
      <c r="AC20" s="453"/>
      <c r="AD20" s="452"/>
      <c r="AE20" s="452"/>
      <c r="AF20" s="454"/>
      <c r="AG20" s="463"/>
      <c r="AH20" s="441"/>
    </row>
    <row r="21" spans="1:34" ht="249" customHeight="1">
      <c r="A21" s="471"/>
      <c r="B21" s="458" t="s">
        <v>1099</v>
      </c>
      <c r="C21" s="458" t="s">
        <v>1100</v>
      </c>
      <c r="D21" s="458" t="s">
        <v>1146</v>
      </c>
      <c r="E21" s="458" t="s">
        <v>1102</v>
      </c>
      <c r="F21" s="458" t="s">
        <v>1147</v>
      </c>
      <c r="G21" s="459" t="s">
        <v>1148</v>
      </c>
      <c r="H21" s="460" t="s">
        <v>1149</v>
      </c>
      <c r="I21" s="460">
        <v>0</v>
      </c>
      <c r="J21" s="460">
        <v>0</v>
      </c>
      <c r="K21" s="460">
        <v>0</v>
      </c>
      <c r="L21" s="460">
        <v>0</v>
      </c>
      <c r="M21" s="461">
        <v>0</v>
      </c>
      <c r="N21" s="460">
        <v>0</v>
      </c>
      <c r="O21" s="460">
        <v>0</v>
      </c>
      <c r="P21" s="449">
        <v>0</v>
      </c>
      <c r="Q21" s="460" t="s">
        <v>1150</v>
      </c>
      <c r="R21" s="460" t="s">
        <v>1151</v>
      </c>
      <c r="S21" s="472" t="s">
        <v>1152</v>
      </c>
      <c r="T21" s="459"/>
      <c r="U21" s="459"/>
      <c r="V21" s="472"/>
      <c r="W21" s="473"/>
      <c r="X21" s="473"/>
      <c r="Y21" s="474"/>
      <c r="Z21" s="462" t="s">
        <v>1082</v>
      </c>
      <c r="AA21" s="452"/>
      <c r="AB21" s="452"/>
      <c r="AC21" s="453"/>
      <c r="AD21" s="452"/>
      <c r="AE21" s="452"/>
      <c r="AF21" s="454"/>
      <c r="AG21" s="463"/>
      <c r="AH21" s="441"/>
    </row>
    <row r="22" spans="1:34" ht="249" customHeight="1">
      <c r="A22" s="471"/>
      <c r="B22" s="458" t="s">
        <v>1099</v>
      </c>
      <c r="C22" s="458" t="s">
        <v>1100</v>
      </c>
      <c r="D22" s="458" t="s">
        <v>1153</v>
      </c>
      <c r="E22" s="458" t="s">
        <v>1102</v>
      </c>
      <c r="F22" s="458" t="s">
        <v>1154</v>
      </c>
      <c r="G22" s="459" t="s">
        <v>1155</v>
      </c>
      <c r="H22" s="460" t="s">
        <v>1156</v>
      </c>
      <c r="I22" s="460">
        <v>0</v>
      </c>
      <c r="J22" s="460">
        <v>0</v>
      </c>
      <c r="K22" s="460">
        <v>0</v>
      </c>
      <c r="L22" s="460">
        <v>0</v>
      </c>
      <c r="M22" s="461">
        <v>0</v>
      </c>
      <c r="N22" s="460">
        <v>0</v>
      </c>
      <c r="O22" s="460">
        <v>0</v>
      </c>
      <c r="P22" s="449">
        <v>0</v>
      </c>
      <c r="Q22" s="460" t="s">
        <v>1150</v>
      </c>
      <c r="R22" s="460" t="s">
        <v>1151</v>
      </c>
      <c r="S22" s="472" t="s">
        <v>1157</v>
      </c>
      <c r="T22" s="459"/>
      <c r="U22" s="459"/>
      <c r="V22" s="472"/>
      <c r="W22" s="473"/>
      <c r="X22" s="473"/>
      <c r="Y22" s="474"/>
      <c r="Z22" s="462" t="s">
        <v>1082</v>
      </c>
      <c r="AA22" s="452"/>
      <c r="AB22" s="452"/>
      <c r="AC22" s="453"/>
      <c r="AD22" s="452"/>
      <c r="AE22" s="452"/>
      <c r="AF22" s="454" t="s">
        <v>1158</v>
      </c>
      <c r="AG22" s="463"/>
      <c r="AH22" s="441"/>
    </row>
    <row r="23" spans="1:34" ht="249" customHeight="1">
      <c r="A23" s="471"/>
      <c r="B23" s="458" t="s">
        <v>1159</v>
      </c>
      <c r="C23" s="458" t="s">
        <v>1160</v>
      </c>
      <c r="D23" s="458" t="s">
        <v>1161</v>
      </c>
      <c r="E23" s="458" t="s">
        <v>1162</v>
      </c>
      <c r="F23" s="458" t="s">
        <v>1163</v>
      </c>
      <c r="G23" s="478">
        <v>135000</v>
      </c>
      <c r="H23" s="460">
        <v>7000</v>
      </c>
      <c r="I23" s="460">
        <v>0</v>
      </c>
      <c r="J23" s="460">
        <v>0</v>
      </c>
      <c r="K23" s="460">
        <v>0</v>
      </c>
      <c r="L23" s="460">
        <v>0</v>
      </c>
      <c r="M23" s="479"/>
      <c r="N23" s="460">
        <v>0</v>
      </c>
      <c r="O23" s="460">
        <v>0</v>
      </c>
      <c r="P23" s="480"/>
      <c r="Q23" s="460"/>
      <c r="R23" s="460"/>
      <c r="S23" s="481" t="s">
        <v>1164</v>
      </c>
      <c r="T23" s="478"/>
      <c r="U23" s="478"/>
      <c r="V23" s="481"/>
      <c r="W23" s="482" t="s">
        <v>1165</v>
      </c>
      <c r="X23" s="482" t="s">
        <v>1166</v>
      </c>
      <c r="Y23" s="483">
        <v>280968</v>
      </c>
      <c r="Z23" s="462" t="s">
        <v>1082</v>
      </c>
      <c r="AA23" s="452"/>
      <c r="AB23" s="452"/>
      <c r="AC23" s="453"/>
      <c r="AD23" s="452"/>
      <c r="AE23" s="452"/>
      <c r="AF23" s="454"/>
      <c r="AG23" s="463"/>
      <c r="AH23" s="441"/>
    </row>
    <row r="24" spans="1:34" ht="249" customHeight="1">
      <c r="A24" s="471"/>
      <c r="B24" s="458" t="s">
        <v>1099</v>
      </c>
      <c r="C24" s="458" t="s">
        <v>1100</v>
      </c>
      <c r="D24" s="458" t="s">
        <v>1153</v>
      </c>
      <c r="E24" s="458" t="s">
        <v>1102</v>
      </c>
      <c r="F24" s="458" t="s">
        <v>1163</v>
      </c>
      <c r="G24" s="478" t="s">
        <v>1167</v>
      </c>
      <c r="H24" s="460" t="s">
        <v>1168</v>
      </c>
      <c r="I24" s="460">
        <v>0</v>
      </c>
      <c r="J24" s="460">
        <v>0</v>
      </c>
      <c r="K24" s="460">
        <v>0</v>
      </c>
      <c r="L24" s="460">
        <v>0</v>
      </c>
      <c r="M24" s="479"/>
      <c r="N24" s="460">
        <v>0</v>
      </c>
      <c r="O24" s="460">
        <v>0</v>
      </c>
      <c r="P24" s="480"/>
      <c r="Q24" s="460"/>
      <c r="R24" s="460"/>
      <c r="S24" s="481"/>
      <c r="T24" s="478" t="s">
        <v>36</v>
      </c>
      <c r="U24" s="478" t="s">
        <v>67</v>
      </c>
      <c r="V24" s="481" t="s">
        <v>1169</v>
      </c>
      <c r="W24" s="482"/>
      <c r="X24" s="482"/>
      <c r="Y24" s="483"/>
      <c r="Z24" s="462" t="s">
        <v>1082</v>
      </c>
      <c r="AA24" s="452"/>
      <c r="AB24" s="452"/>
      <c r="AC24" s="453"/>
      <c r="AD24" s="452"/>
      <c r="AE24" s="452"/>
      <c r="AF24" s="454"/>
      <c r="AG24" s="463"/>
      <c r="AH24" s="441"/>
    </row>
    <row r="25" spans="1:34" ht="249" customHeight="1">
      <c r="A25" s="471"/>
      <c r="B25" s="458" t="s">
        <v>1099</v>
      </c>
      <c r="C25" s="458" t="s">
        <v>1100</v>
      </c>
      <c r="D25" s="458" t="s">
        <v>1170</v>
      </c>
      <c r="E25" s="458" t="s">
        <v>1102</v>
      </c>
      <c r="F25" s="458" t="s">
        <v>1163</v>
      </c>
      <c r="G25" s="478" t="s">
        <v>1171</v>
      </c>
      <c r="H25" s="460" t="s">
        <v>1172</v>
      </c>
      <c r="I25" s="460">
        <v>0</v>
      </c>
      <c r="J25" s="460">
        <v>0</v>
      </c>
      <c r="K25" s="460">
        <v>0</v>
      </c>
      <c r="L25" s="460">
        <v>0</v>
      </c>
      <c r="M25" s="479"/>
      <c r="N25" s="460">
        <v>0</v>
      </c>
      <c r="O25" s="460">
        <v>0</v>
      </c>
      <c r="P25" s="480"/>
      <c r="Q25" s="460"/>
      <c r="R25" s="460"/>
      <c r="S25" s="481"/>
      <c r="T25" s="478" t="s">
        <v>36</v>
      </c>
      <c r="U25" s="478" t="s">
        <v>67</v>
      </c>
      <c r="V25" s="481" t="s">
        <v>1173</v>
      </c>
      <c r="W25" s="482"/>
      <c r="X25" s="482"/>
      <c r="Y25" s="483"/>
      <c r="Z25" s="462" t="s">
        <v>1174</v>
      </c>
      <c r="AA25" s="452"/>
      <c r="AB25" s="452"/>
      <c r="AC25" s="453"/>
      <c r="AD25" s="452"/>
      <c r="AE25" s="452"/>
      <c r="AF25" s="454"/>
      <c r="AG25" s="463"/>
      <c r="AH25" s="441"/>
    </row>
    <row r="26" spans="1:34" ht="249" customHeight="1">
      <c r="A26" s="471"/>
      <c r="B26" s="458" t="s">
        <v>1099</v>
      </c>
      <c r="C26" s="458" t="s">
        <v>1100</v>
      </c>
      <c r="D26" s="458" t="s">
        <v>1175</v>
      </c>
      <c r="E26" s="458" t="s">
        <v>1102</v>
      </c>
      <c r="F26" s="458" t="s">
        <v>1163</v>
      </c>
      <c r="G26" s="478" t="s">
        <v>1176</v>
      </c>
      <c r="H26" s="460" t="s">
        <v>1177</v>
      </c>
      <c r="I26" s="460">
        <v>0</v>
      </c>
      <c r="J26" s="460">
        <v>0</v>
      </c>
      <c r="K26" s="460">
        <v>0</v>
      </c>
      <c r="L26" s="460">
        <v>0</v>
      </c>
      <c r="M26" s="479"/>
      <c r="N26" s="460">
        <v>0</v>
      </c>
      <c r="O26" s="460">
        <v>0</v>
      </c>
      <c r="P26" s="480"/>
      <c r="Q26" s="460"/>
      <c r="R26" s="460"/>
      <c r="S26" s="481"/>
      <c r="T26" s="478" t="s">
        <v>36</v>
      </c>
      <c r="U26" s="478" t="s">
        <v>67</v>
      </c>
      <c r="V26" s="481" t="s">
        <v>1178</v>
      </c>
      <c r="W26" s="482"/>
      <c r="X26" s="482"/>
      <c r="Y26" s="483"/>
      <c r="Z26" s="462" t="s">
        <v>1174</v>
      </c>
      <c r="AA26" s="452"/>
      <c r="AB26" s="452"/>
      <c r="AC26" s="453"/>
      <c r="AD26" s="452"/>
      <c r="AE26" s="452"/>
      <c r="AF26" s="454"/>
      <c r="AG26" s="463"/>
      <c r="AH26" s="441"/>
    </row>
    <row r="27" spans="1:34" ht="249" customHeight="1">
      <c r="A27" s="471"/>
      <c r="B27" s="458" t="s">
        <v>1099</v>
      </c>
      <c r="C27" s="458" t="s">
        <v>1100</v>
      </c>
      <c r="D27" s="458" t="s">
        <v>1179</v>
      </c>
      <c r="E27" s="458" t="s">
        <v>1102</v>
      </c>
      <c r="F27" s="458" t="s">
        <v>1163</v>
      </c>
      <c r="G27" s="478" t="s">
        <v>1180</v>
      </c>
      <c r="H27" s="460" t="s">
        <v>1181</v>
      </c>
      <c r="I27" s="460">
        <v>0</v>
      </c>
      <c r="J27" s="460">
        <v>0</v>
      </c>
      <c r="K27" s="460">
        <v>0</v>
      </c>
      <c r="L27" s="460">
        <v>0</v>
      </c>
      <c r="M27" s="479"/>
      <c r="N27" s="460">
        <v>0</v>
      </c>
      <c r="O27" s="460">
        <v>0</v>
      </c>
      <c r="P27" s="480"/>
      <c r="Q27" s="460"/>
      <c r="R27" s="460"/>
      <c r="S27" s="481"/>
      <c r="T27" s="478" t="s">
        <v>36</v>
      </c>
      <c r="U27" s="478" t="s">
        <v>67</v>
      </c>
      <c r="V27" s="481" t="s">
        <v>1182</v>
      </c>
      <c r="W27" s="482"/>
      <c r="X27" s="482"/>
      <c r="Y27" s="483"/>
      <c r="Z27" s="462" t="s">
        <v>1174</v>
      </c>
      <c r="AA27" s="452"/>
      <c r="AB27" s="452"/>
      <c r="AC27" s="453"/>
      <c r="AD27" s="452"/>
      <c r="AE27" s="452"/>
      <c r="AF27" s="454"/>
      <c r="AG27" s="463"/>
      <c r="AH27" s="441"/>
    </row>
    <row r="28" spans="1:34" ht="249" customHeight="1">
      <c r="A28" s="471"/>
      <c r="B28" s="458" t="s">
        <v>1099</v>
      </c>
      <c r="C28" s="458" t="s">
        <v>1104</v>
      </c>
      <c r="D28" s="458" t="s">
        <v>1183</v>
      </c>
      <c r="E28" s="477" t="s">
        <v>1139</v>
      </c>
      <c r="F28" s="458" t="s">
        <v>1163</v>
      </c>
      <c r="G28" s="478" t="s">
        <v>1184</v>
      </c>
      <c r="H28" s="460" t="s">
        <v>1185</v>
      </c>
      <c r="I28" s="460">
        <v>0</v>
      </c>
      <c r="J28" s="460">
        <v>0</v>
      </c>
      <c r="K28" s="460">
        <v>0</v>
      </c>
      <c r="L28" s="460">
        <v>0</v>
      </c>
      <c r="M28" s="479"/>
      <c r="N28" s="460">
        <v>0</v>
      </c>
      <c r="O28" s="460">
        <v>0</v>
      </c>
      <c r="P28" s="480"/>
      <c r="Q28" s="460"/>
      <c r="R28" s="460"/>
      <c r="S28" s="481"/>
      <c r="T28" s="478" t="s">
        <v>36</v>
      </c>
      <c r="U28" s="478" t="s">
        <v>67</v>
      </c>
      <c r="V28" s="481" t="s">
        <v>1186</v>
      </c>
      <c r="W28" s="482"/>
      <c r="X28" s="482"/>
      <c r="Y28" s="483"/>
      <c r="Z28" s="462" t="s">
        <v>1174</v>
      </c>
      <c r="AA28" s="452"/>
      <c r="AB28" s="452"/>
      <c r="AC28" s="453"/>
      <c r="AD28" s="452"/>
      <c r="AE28" s="452"/>
      <c r="AF28" s="454"/>
      <c r="AG28" s="463"/>
      <c r="AH28" s="441"/>
    </row>
    <row r="29" spans="1:34" ht="249" customHeight="1">
      <c r="A29" s="471"/>
      <c r="B29" s="484" t="s">
        <v>1099</v>
      </c>
      <c r="C29" s="484" t="s">
        <v>1100</v>
      </c>
      <c r="D29" s="485" t="s">
        <v>1187</v>
      </c>
      <c r="E29" s="484" t="s">
        <v>1102</v>
      </c>
      <c r="F29" s="458" t="s">
        <v>1163</v>
      </c>
      <c r="G29" s="486">
        <v>285000</v>
      </c>
      <c r="H29" s="460" t="s">
        <v>1188</v>
      </c>
      <c r="I29" s="460">
        <v>0</v>
      </c>
      <c r="J29" s="460">
        <v>0</v>
      </c>
      <c r="K29" s="460">
        <v>0</v>
      </c>
      <c r="L29" s="460">
        <v>0</v>
      </c>
      <c r="M29" s="479">
        <v>0</v>
      </c>
      <c r="N29" s="460">
        <v>0</v>
      </c>
      <c r="O29" s="460">
        <v>0</v>
      </c>
      <c r="P29" s="480">
        <v>0</v>
      </c>
      <c r="Q29" s="460">
        <v>0</v>
      </c>
      <c r="R29" s="460">
        <v>0</v>
      </c>
      <c r="S29" s="481">
        <v>0</v>
      </c>
      <c r="T29" s="478">
        <v>0</v>
      </c>
      <c r="U29" s="478">
        <v>0</v>
      </c>
      <c r="V29" s="481">
        <v>0</v>
      </c>
      <c r="W29" s="482" t="s">
        <v>47</v>
      </c>
      <c r="X29" s="482" t="s">
        <v>67</v>
      </c>
      <c r="Y29" s="487">
        <v>300000</v>
      </c>
      <c r="Z29" s="462" t="s">
        <v>1189</v>
      </c>
      <c r="AA29" s="452"/>
      <c r="AB29" s="452"/>
      <c r="AC29" s="453"/>
      <c r="AD29" s="452"/>
      <c r="AE29" s="452"/>
      <c r="AF29" s="454"/>
      <c r="AG29" s="463"/>
      <c r="AH29" s="441"/>
    </row>
    <row r="30" spans="1:34" ht="249" customHeight="1">
      <c r="A30" s="471"/>
      <c r="B30" s="458" t="s">
        <v>1099</v>
      </c>
      <c r="C30" s="458" t="s">
        <v>1100</v>
      </c>
      <c r="D30" s="488" t="s">
        <v>1190</v>
      </c>
      <c r="E30" s="458" t="s">
        <v>1102</v>
      </c>
      <c r="F30" s="458" t="s">
        <v>1163</v>
      </c>
      <c r="G30" s="486">
        <v>218500</v>
      </c>
      <c r="H30" s="460">
        <v>11500</v>
      </c>
      <c r="I30" s="460">
        <v>0</v>
      </c>
      <c r="J30" s="460">
        <v>0</v>
      </c>
      <c r="K30" s="460">
        <v>0</v>
      </c>
      <c r="L30" s="460">
        <v>0</v>
      </c>
      <c r="M30" s="479">
        <v>0</v>
      </c>
      <c r="N30" s="460">
        <v>0</v>
      </c>
      <c r="O30" s="460">
        <v>0</v>
      </c>
      <c r="P30" s="480">
        <v>0</v>
      </c>
      <c r="Q30" s="460">
        <v>0</v>
      </c>
      <c r="R30" s="460">
        <v>0</v>
      </c>
      <c r="S30" s="481">
        <v>0</v>
      </c>
      <c r="T30" s="478">
        <v>0</v>
      </c>
      <c r="U30" s="478">
        <v>0</v>
      </c>
      <c r="V30" s="481">
        <v>0</v>
      </c>
      <c r="W30" s="482" t="s">
        <v>47</v>
      </c>
      <c r="X30" s="482" t="s">
        <v>67</v>
      </c>
      <c r="Y30" s="487">
        <v>220000</v>
      </c>
      <c r="Z30" s="462" t="s">
        <v>1189</v>
      </c>
      <c r="AA30" s="452"/>
      <c r="AB30" s="452"/>
      <c r="AC30" s="453"/>
      <c r="AD30" s="452"/>
      <c r="AE30" s="452"/>
      <c r="AF30" s="454"/>
      <c r="AG30" s="463"/>
      <c r="AH30" s="441"/>
    </row>
    <row r="31" spans="1:34" ht="249" customHeight="1">
      <c r="A31" s="471"/>
      <c r="B31" s="458" t="s">
        <v>1099</v>
      </c>
      <c r="C31" s="458" t="s">
        <v>1100</v>
      </c>
      <c r="D31" s="488" t="s">
        <v>1191</v>
      </c>
      <c r="E31" s="458" t="s">
        <v>1102</v>
      </c>
      <c r="F31" s="458" t="s">
        <v>1163</v>
      </c>
      <c r="G31" s="486">
        <v>48000</v>
      </c>
      <c r="H31" s="486">
        <v>20000</v>
      </c>
      <c r="I31" s="460">
        <v>0</v>
      </c>
      <c r="J31" s="460">
        <v>0</v>
      </c>
      <c r="K31" s="460">
        <v>0</v>
      </c>
      <c r="L31" s="460">
        <v>0</v>
      </c>
      <c r="M31" s="479">
        <v>0</v>
      </c>
      <c r="N31" s="460">
        <v>0</v>
      </c>
      <c r="O31" s="460">
        <v>0</v>
      </c>
      <c r="P31" s="480">
        <v>0</v>
      </c>
      <c r="Q31" s="460">
        <v>0</v>
      </c>
      <c r="R31" s="460">
        <v>0</v>
      </c>
      <c r="S31" s="481">
        <v>0</v>
      </c>
      <c r="T31" s="478">
        <v>0</v>
      </c>
      <c r="U31" s="478">
        <v>0</v>
      </c>
      <c r="V31" s="481">
        <v>0</v>
      </c>
      <c r="W31" s="482" t="s">
        <v>47</v>
      </c>
      <c r="X31" s="482" t="s">
        <v>67</v>
      </c>
      <c r="Y31" s="487">
        <v>500000</v>
      </c>
      <c r="Z31" s="462" t="s">
        <v>1189</v>
      </c>
      <c r="AA31" s="452"/>
      <c r="AB31" s="452"/>
      <c r="AC31" s="453"/>
      <c r="AD31" s="452"/>
      <c r="AE31" s="452"/>
      <c r="AF31" s="454"/>
      <c r="AG31" s="463"/>
      <c r="AH31" s="441"/>
    </row>
    <row r="32" spans="1:34" ht="249" customHeight="1">
      <c r="A32" s="471"/>
      <c r="B32" s="458" t="s">
        <v>1099</v>
      </c>
      <c r="C32" s="458" t="s">
        <v>1100</v>
      </c>
      <c r="D32" s="488" t="s">
        <v>1192</v>
      </c>
      <c r="E32" s="458" t="s">
        <v>1102</v>
      </c>
      <c r="F32" s="458" t="s">
        <v>1163</v>
      </c>
      <c r="G32" s="478" t="s">
        <v>1193</v>
      </c>
      <c r="H32" s="460" t="s">
        <v>1188</v>
      </c>
      <c r="I32" s="460">
        <v>0</v>
      </c>
      <c r="J32" s="460">
        <v>0</v>
      </c>
      <c r="K32" s="460">
        <v>0</v>
      </c>
      <c r="L32" s="460">
        <v>0</v>
      </c>
      <c r="M32" s="479">
        <v>0</v>
      </c>
      <c r="N32" s="460">
        <v>0</v>
      </c>
      <c r="O32" s="460">
        <v>0</v>
      </c>
      <c r="P32" s="480">
        <v>0</v>
      </c>
      <c r="Q32" s="460">
        <v>0</v>
      </c>
      <c r="R32" s="460">
        <v>0</v>
      </c>
      <c r="S32" s="481">
        <v>0</v>
      </c>
      <c r="T32" s="478">
        <v>0</v>
      </c>
      <c r="U32" s="478">
        <v>0</v>
      </c>
      <c r="V32" s="481">
        <v>0</v>
      </c>
      <c r="W32" s="482" t="s">
        <v>47</v>
      </c>
      <c r="X32" s="482" t="s">
        <v>67</v>
      </c>
      <c r="Y32" s="487">
        <v>300000</v>
      </c>
      <c r="Z32" s="462" t="s">
        <v>1189</v>
      </c>
      <c r="AA32" s="452"/>
      <c r="AB32" s="452"/>
      <c r="AC32" s="453"/>
      <c r="AD32" s="452"/>
      <c r="AE32" s="452"/>
      <c r="AF32" s="454"/>
      <c r="AG32" s="463"/>
      <c r="AH32" s="441"/>
    </row>
    <row r="33" spans="1:35" ht="249" customHeight="1">
      <c r="A33" s="471"/>
      <c r="B33" s="458" t="s">
        <v>1099</v>
      </c>
      <c r="C33" s="458" t="s">
        <v>1100</v>
      </c>
      <c r="D33" s="488" t="s">
        <v>1194</v>
      </c>
      <c r="E33" s="458" t="s">
        <v>1102</v>
      </c>
      <c r="F33" s="458" t="s">
        <v>1163</v>
      </c>
      <c r="G33" s="478" t="s">
        <v>1195</v>
      </c>
      <c r="H33" s="460" t="s">
        <v>1196</v>
      </c>
      <c r="I33" s="460">
        <v>0</v>
      </c>
      <c r="J33" s="460">
        <v>0</v>
      </c>
      <c r="K33" s="460">
        <v>0</v>
      </c>
      <c r="L33" s="460">
        <v>0</v>
      </c>
      <c r="M33" s="479">
        <v>0</v>
      </c>
      <c r="N33" s="460">
        <v>0</v>
      </c>
      <c r="O33" s="460">
        <v>0</v>
      </c>
      <c r="P33" s="480">
        <v>0</v>
      </c>
      <c r="Q33" s="460">
        <v>0</v>
      </c>
      <c r="R33" s="460">
        <v>0</v>
      </c>
      <c r="S33" s="481">
        <v>0</v>
      </c>
      <c r="T33" s="478">
        <v>0</v>
      </c>
      <c r="U33" s="478">
        <v>0</v>
      </c>
      <c r="V33" s="481">
        <v>0</v>
      </c>
      <c r="W33" s="482" t="s">
        <v>47</v>
      </c>
      <c r="X33" s="482" t="s">
        <v>67</v>
      </c>
      <c r="Y33" s="487">
        <v>400000</v>
      </c>
      <c r="Z33" s="462" t="s">
        <v>1189</v>
      </c>
      <c r="AA33" s="452"/>
      <c r="AB33" s="452"/>
      <c r="AC33" s="453"/>
      <c r="AD33" s="452"/>
      <c r="AE33" s="452"/>
      <c r="AF33" s="454"/>
      <c r="AG33" s="463"/>
      <c r="AH33" s="441"/>
    </row>
    <row r="34" spans="1:35" ht="249" customHeight="1">
      <c r="A34" s="471"/>
      <c r="B34" s="458" t="s">
        <v>1099</v>
      </c>
      <c r="C34" s="458" t="s">
        <v>1104</v>
      </c>
      <c r="D34" s="488" t="s">
        <v>1197</v>
      </c>
      <c r="E34" s="477" t="s">
        <v>1139</v>
      </c>
      <c r="F34" s="458" t="s">
        <v>1163</v>
      </c>
      <c r="G34" s="478" t="s">
        <v>1198</v>
      </c>
      <c r="H34" s="460" t="s">
        <v>1199</v>
      </c>
      <c r="I34" s="460">
        <v>0</v>
      </c>
      <c r="J34" s="460">
        <v>0</v>
      </c>
      <c r="K34" s="460">
        <v>0</v>
      </c>
      <c r="L34" s="460">
        <v>0</v>
      </c>
      <c r="M34" s="479">
        <v>0</v>
      </c>
      <c r="N34" s="460">
        <v>0</v>
      </c>
      <c r="O34" s="460">
        <v>0</v>
      </c>
      <c r="P34" s="480">
        <v>0</v>
      </c>
      <c r="Q34" s="460">
        <v>0</v>
      </c>
      <c r="R34" s="460">
        <v>0</v>
      </c>
      <c r="S34" s="481">
        <v>0</v>
      </c>
      <c r="T34" s="478">
        <v>0</v>
      </c>
      <c r="U34" s="478">
        <v>0</v>
      </c>
      <c r="V34" s="481">
        <v>0</v>
      </c>
      <c r="W34" s="482" t="s">
        <v>47</v>
      </c>
      <c r="X34" s="482" t="s">
        <v>67</v>
      </c>
      <c r="Y34" s="487">
        <v>500000</v>
      </c>
      <c r="Z34" s="462" t="s">
        <v>1189</v>
      </c>
      <c r="AA34" s="452"/>
      <c r="AB34" s="452"/>
      <c r="AC34" s="453"/>
      <c r="AD34" s="452"/>
      <c r="AE34" s="452"/>
      <c r="AF34" s="454"/>
      <c r="AG34" s="463"/>
      <c r="AH34" s="441"/>
    </row>
    <row r="35" spans="1:35" ht="249" customHeight="1">
      <c r="A35" s="471"/>
      <c r="B35" s="489" t="s">
        <v>1099</v>
      </c>
      <c r="C35" s="489" t="s">
        <v>1104</v>
      </c>
      <c r="D35" s="488" t="s">
        <v>1200</v>
      </c>
      <c r="E35" s="489" t="s">
        <v>1106</v>
      </c>
      <c r="F35" s="489" t="s">
        <v>1107</v>
      </c>
      <c r="G35" s="478" t="s">
        <v>1184</v>
      </c>
      <c r="H35" s="460" t="s">
        <v>1185</v>
      </c>
      <c r="I35" s="460">
        <v>0</v>
      </c>
      <c r="J35" s="460">
        <v>0</v>
      </c>
      <c r="K35" s="460">
        <v>0</v>
      </c>
      <c r="L35" s="460">
        <v>0</v>
      </c>
      <c r="M35" s="479">
        <v>0</v>
      </c>
      <c r="N35" s="460">
        <v>0</v>
      </c>
      <c r="O35" s="460">
        <v>0</v>
      </c>
      <c r="P35" s="480">
        <v>0</v>
      </c>
      <c r="Q35" s="460">
        <v>0</v>
      </c>
      <c r="R35" s="460">
        <v>0</v>
      </c>
      <c r="S35" s="481">
        <v>0</v>
      </c>
      <c r="T35" s="478">
        <v>0</v>
      </c>
      <c r="U35" s="478">
        <v>0</v>
      </c>
      <c r="V35" s="481">
        <v>0</v>
      </c>
      <c r="W35" s="482" t="s">
        <v>47</v>
      </c>
      <c r="X35" s="482" t="s">
        <v>67</v>
      </c>
      <c r="Y35" s="487">
        <v>200000</v>
      </c>
      <c r="Z35" s="462" t="s">
        <v>1189</v>
      </c>
      <c r="AA35" s="452"/>
      <c r="AB35" s="452"/>
      <c r="AC35" s="453"/>
      <c r="AD35" s="452"/>
      <c r="AE35" s="452"/>
      <c r="AF35" s="454"/>
      <c r="AG35" s="463"/>
      <c r="AH35" s="441"/>
    </row>
    <row r="36" spans="1:35" ht="249" customHeight="1">
      <c r="A36" s="471"/>
      <c r="B36" s="444" t="s">
        <v>1124</v>
      </c>
      <c r="C36" s="444" t="s">
        <v>1125</v>
      </c>
      <c r="D36" s="488" t="s">
        <v>1201</v>
      </c>
      <c r="E36" s="444" t="s">
        <v>1127</v>
      </c>
      <c r="F36" s="489" t="s">
        <v>1107</v>
      </c>
      <c r="G36" s="478" t="s">
        <v>1202</v>
      </c>
      <c r="H36" s="460" t="s">
        <v>1203</v>
      </c>
      <c r="I36" s="460">
        <v>0</v>
      </c>
      <c r="J36" s="460">
        <v>0</v>
      </c>
      <c r="K36" s="460">
        <v>0</v>
      </c>
      <c r="L36" s="460">
        <v>0</v>
      </c>
      <c r="M36" s="479">
        <v>0</v>
      </c>
      <c r="N36" s="460">
        <v>0</v>
      </c>
      <c r="O36" s="460">
        <v>0</v>
      </c>
      <c r="P36" s="480">
        <v>0</v>
      </c>
      <c r="Q36" s="460">
        <v>0</v>
      </c>
      <c r="R36" s="460">
        <v>0</v>
      </c>
      <c r="S36" s="481">
        <v>0</v>
      </c>
      <c r="T36" s="478">
        <v>0</v>
      </c>
      <c r="U36" s="478">
        <v>0</v>
      </c>
      <c r="V36" s="481">
        <v>0</v>
      </c>
      <c r="W36" s="482" t="s">
        <v>47</v>
      </c>
      <c r="X36" s="482" t="s">
        <v>67</v>
      </c>
      <c r="Y36" s="487">
        <v>700000</v>
      </c>
      <c r="Z36" s="462" t="s">
        <v>1189</v>
      </c>
      <c r="AA36" s="452"/>
      <c r="AB36" s="452"/>
      <c r="AC36" s="453"/>
      <c r="AD36" s="452"/>
      <c r="AE36" s="452"/>
      <c r="AF36" s="454"/>
      <c r="AG36" s="463"/>
      <c r="AH36" s="441"/>
    </row>
    <row r="37" spans="1:35" ht="249" customHeight="1">
      <c r="A37" s="471"/>
      <c r="B37" s="458" t="s">
        <v>1099</v>
      </c>
      <c r="C37" s="458" t="s">
        <v>1100</v>
      </c>
      <c r="D37" s="488" t="s">
        <v>1204</v>
      </c>
      <c r="E37" s="458" t="s">
        <v>1102</v>
      </c>
      <c r="F37" s="458" t="s">
        <v>1163</v>
      </c>
      <c r="G37" s="478" t="s">
        <v>1193</v>
      </c>
      <c r="H37" s="460" t="s">
        <v>1188</v>
      </c>
      <c r="I37" s="460">
        <v>0</v>
      </c>
      <c r="J37" s="460">
        <v>0</v>
      </c>
      <c r="K37" s="460">
        <v>0</v>
      </c>
      <c r="L37" s="460">
        <v>0</v>
      </c>
      <c r="M37" s="479">
        <v>0</v>
      </c>
      <c r="N37" s="460">
        <v>0</v>
      </c>
      <c r="O37" s="460">
        <v>0</v>
      </c>
      <c r="P37" s="480">
        <v>0</v>
      </c>
      <c r="Q37" s="460">
        <v>0</v>
      </c>
      <c r="R37" s="460">
        <v>0</v>
      </c>
      <c r="S37" s="481">
        <v>0</v>
      </c>
      <c r="T37" s="478">
        <v>0</v>
      </c>
      <c r="U37" s="478">
        <v>0</v>
      </c>
      <c r="V37" s="481">
        <v>0</v>
      </c>
      <c r="W37" s="482" t="s">
        <v>47</v>
      </c>
      <c r="X37" s="482" t="s">
        <v>67</v>
      </c>
      <c r="Y37" s="487">
        <v>300000</v>
      </c>
      <c r="Z37" s="462" t="s">
        <v>1189</v>
      </c>
      <c r="AA37" s="452"/>
      <c r="AB37" s="452"/>
      <c r="AC37" s="453"/>
      <c r="AD37" s="452"/>
      <c r="AE37" s="452"/>
      <c r="AF37" s="454"/>
      <c r="AG37" s="463"/>
      <c r="AH37" s="441"/>
    </row>
    <row r="38" spans="1:35" ht="249" customHeight="1">
      <c r="A38" s="471"/>
      <c r="B38" s="458" t="s">
        <v>1099</v>
      </c>
      <c r="C38" s="458" t="s">
        <v>1100</v>
      </c>
      <c r="D38" s="488" t="s">
        <v>1205</v>
      </c>
      <c r="E38" s="458" t="s">
        <v>1102</v>
      </c>
      <c r="F38" s="458" t="s">
        <v>1163</v>
      </c>
      <c r="G38" s="478" t="s">
        <v>1206</v>
      </c>
      <c r="H38" s="460" t="s">
        <v>1207</v>
      </c>
      <c r="I38" s="460">
        <v>0</v>
      </c>
      <c r="J38" s="460">
        <v>0</v>
      </c>
      <c r="K38" s="460">
        <v>0</v>
      </c>
      <c r="L38" s="460">
        <v>0</v>
      </c>
      <c r="M38" s="479">
        <v>0</v>
      </c>
      <c r="N38" s="460">
        <v>0</v>
      </c>
      <c r="O38" s="460">
        <v>0</v>
      </c>
      <c r="P38" s="480">
        <v>0</v>
      </c>
      <c r="Q38" s="460">
        <v>0</v>
      </c>
      <c r="R38" s="460">
        <v>0</v>
      </c>
      <c r="S38" s="481">
        <v>0</v>
      </c>
      <c r="T38" s="478">
        <v>0</v>
      </c>
      <c r="U38" s="478">
        <v>0</v>
      </c>
      <c r="V38" s="481">
        <v>0</v>
      </c>
      <c r="W38" s="482" t="s">
        <v>47</v>
      </c>
      <c r="X38" s="482" t="s">
        <v>67</v>
      </c>
      <c r="Y38" s="487">
        <v>80000</v>
      </c>
      <c r="Z38" s="462" t="s">
        <v>1189</v>
      </c>
      <c r="AA38" s="452"/>
      <c r="AB38" s="452"/>
      <c r="AC38" s="453"/>
      <c r="AD38" s="452"/>
      <c r="AE38" s="452"/>
      <c r="AF38" s="454"/>
      <c r="AG38" s="463"/>
      <c r="AH38" s="441"/>
    </row>
    <row r="39" spans="1:35" ht="249" customHeight="1">
      <c r="A39" s="471"/>
      <c r="B39" s="458" t="s">
        <v>1099</v>
      </c>
      <c r="C39" s="458" t="s">
        <v>1100</v>
      </c>
      <c r="D39" s="488" t="s">
        <v>1208</v>
      </c>
      <c r="E39" s="458" t="s">
        <v>1102</v>
      </c>
      <c r="F39" s="458" t="s">
        <v>1163</v>
      </c>
      <c r="G39" s="478">
        <v>427500</v>
      </c>
      <c r="H39" s="460">
        <v>22500</v>
      </c>
      <c r="I39" s="460">
        <v>0</v>
      </c>
      <c r="J39" s="460">
        <v>0</v>
      </c>
      <c r="K39" s="460">
        <v>0</v>
      </c>
      <c r="L39" s="460">
        <v>0</v>
      </c>
      <c r="M39" s="479">
        <v>0</v>
      </c>
      <c r="N39" s="460">
        <v>0</v>
      </c>
      <c r="O39" s="460">
        <v>0</v>
      </c>
      <c r="P39" s="480">
        <v>0</v>
      </c>
      <c r="Q39" s="460">
        <v>0</v>
      </c>
      <c r="R39" s="460">
        <v>0</v>
      </c>
      <c r="S39" s="481">
        <v>0</v>
      </c>
      <c r="T39" s="478">
        <v>0</v>
      </c>
      <c r="U39" s="478">
        <v>0</v>
      </c>
      <c r="V39" s="481">
        <v>0</v>
      </c>
      <c r="W39" s="482" t="s">
        <v>47</v>
      </c>
      <c r="X39" s="482" t="s">
        <v>67</v>
      </c>
      <c r="Y39" s="487">
        <v>400000</v>
      </c>
      <c r="Z39" s="462" t="s">
        <v>1189</v>
      </c>
      <c r="AA39" s="452"/>
      <c r="AB39" s="452"/>
      <c r="AC39" s="453"/>
      <c r="AD39" s="452"/>
      <c r="AE39" s="452"/>
      <c r="AF39" s="454"/>
      <c r="AG39" s="463"/>
      <c r="AH39" s="441"/>
    </row>
    <row r="40" spans="1:35" ht="249" customHeight="1">
      <c r="A40" s="471"/>
      <c r="B40" s="490" t="s">
        <v>1112</v>
      </c>
      <c r="C40" s="490" t="s">
        <v>1113</v>
      </c>
      <c r="D40" s="485" t="s">
        <v>1209</v>
      </c>
      <c r="E40" s="490" t="s">
        <v>1115</v>
      </c>
      <c r="F40" s="490" t="s">
        <v>1210</v>
      </c>
      <c r="G40" s="482" t="s">
        <v>1211</v>
      </c>
      <c r="H40" s="447" t="s">
        <v>1212</v>
      </c>
      <c r="I40" s="447">
        <v>0</v>
      </c>
      <c r="J40" s="447">
        <v>0</v>
      </c>
      <c r="K40" s="447">
        <v>0</v>
      </c>
      <c r="L40" s="447">
        <v>0</v>
      </c>
      <c r="M40" s="491">
        <v>0</v>
      </c>
      <c r="N40" s="447">
        <v>0</v>
      </c>
      <c r="O40" s="447">
        <v>0</v>
      </c>
      <c r="P40" s="492">
        <v>0</v>
      </c>
      <c r="Q40" s="447">
        <v>0</v>
      </c>
      <c r="R40" s="447">
        <v>0</v>
      </c>
      <c r="S40" s="482">
        <v>0</v>
      </c>
      <c r="T40" s="482">
        <v>0</v>
      </c>
      <c r="U40" s="482">
        <v>0</v>
      </c>
      <c r="V40" s="482">
        <v>0</v>
      </c>
      <c r="W40" s="482" t="s">
        <v>47</v>
      </c>
      <c r="X40" s="482" t="s">
        <v>67</v>
      </c>
      <c r="Y40" s="486">
        <v>470000</v>
      </c>
      <c r="Z40" s="452" t="s">
        <v>1189</v>
      </c>
      <c r="AA40" s="452"/>
      <c r="AB40" s="452"/>
      <c r="AC40" s="452"/>
      <c r="AD40" s="452"/>
      <c r="AE40" s="452"/>
      <c r="AF40" s="493"/>
      <c r="AG40" s="455"/>
      <c r="AH40" s="494"/>
      <c r="AI40" s="495"/>
    </row>
    <row r="41" spans="1:35" ht="249" customHeight="1">
      <c r="A41" s="471"/>
      <c r="B41" s="490" t="s">
        <v>1112</v>
      </c>
      <c r="C41" s="490" t="s">
        <v>1113</v>
      </c>
      <c r="D41" s="485" t="s">
        <v>1213</v>
      </c>
      <c r="E41" s="490" t="s">
        <v>1115</v>
      </c>
      <c r="F41" s="490" t="s">
        <v>1214</v>
      </c>
      <c r="G41" s="482">
        <v>361000</v>
      </c>
      <c r="H41" s="447">
        <v>19000</v>
      </c>
      <c r="I41" s="447">
        <v>0</v>
      </c>
      <c r="J41" s="447">
        <v>0</v>
      </c>
      <c r="K41" s="447">
        <v>0</v>
      </c>
      <c r="L41" s="447">
        <v>0</v>
      </c>
      <c r="M41" s="491">
        <v>0</v>
      </c>
      <c r="N41" s="447">
        <v>0</v>
      </c>
      <c r="O41" s="447">
        <v>0</v>
      </c>
      <c r="P41" s="492">
        <v>0</v>
      </c>
      <c r="Q41" s="447">
        <v>0</v>
      </c>
      <c r="R41" s="447">
        <v>0</v>
      </c>
      <c r="S41" s="482">
        <v>0</v>
      </c>
      <c r="T41" s="482">
        <v>0</v>
      </c>
      <c r="U41" s="482">
        <v>0</v>
      </c>
      <c r="V41" s="482">
        <v>0</v>
      </c>
      <c r="W41" s="482" t="s">
        <v>47</v>
      </c>
      <c r="X41" s="482" t="s">
        <v>59</v>
      </c>
      <c r="Y41" s="486">
        <v>350000</v>
      </c>
      <c r="Z41" s="452" t="s">
        <v>1189</v>
      </c>
      <c r="AA41" s="452"/>
      <c r="AB41" s="452"/>
      <c r="AC41" s="452"/>
      <c r="AD41" s="452"/>
      <c r="AE41" s="452"/>
      <c r="AF41" s="493"/>
      <c r="AG41" s="455"/>
      <c r="AH41" s="494"/>
      <c r="AI41" s="495"/>
    </row>
    <row r="42" spans="1:35" ht="249" customHeight="1">
      <c r="A42" s="471"/>
      <c r="B42" s="496" t="s">
        <v>1159</v>
      </c>
      <c r="C42" s="496" t="s">
        <v>1160</v>
      </c>
      <c r="D42" s="496" t="s">
        <v>1161</v>
      </c>
      <c r="E42" s="496" t="s">
        <v>1215</v>
      </c>
      <c r="F42" s="496" t="s">
        <v>1163</v>
      </c>
      <c r="G42" s="497"/>
      <c r="H42" s="498"/>
      <c r="I42" s="498"/>
      <c r="J42" s="498"/>
      <c r="K42" s="498"/>
      <c r="L42" s="498"/>
      <c r="M42" s="499"/>
      <c r="N42" s="498"/>
      <c r="O42" s="498"/>
      <c r="P42" s="500"/>
      <c r="Q42" s="498"/>
      <c r="R42" s="498"/>
      <c r="S42" s="497"/>
      <c r="T42" s="497"/>
      <c r="U42" s="497"/>
      <c r="V42" s="497"/>
      <c r="W42" s="497" t="s">
        <v>37</v>
      </c>
      <c r="X42" s="497" t="s">
        <v>59</v>
      </c>
      <c r="Y42" s="501">
        <v>280968</v>
      </c>
      <c r="Z42" s="502"/>
      <c r="AA42" s="502"/>
      <c r="AB42" s="502"/>
      <c r="AC42" s="502"/>
      <c r="AD42" s="502"/>
      <c r="AE42" s="502"/>
      <c r="AF42" s="503"/>
      <c r="AG42" s="470"/>
      <c r="AH42" s="504"/>
    </row>
    <row r="43" spans="1:35" ht="249" customHeight="1">
      <c r="A43" s="471"/>
      <c r="B43" s="458" t="s">
        <v>1099</v>
      </c>
      <c r="C43" s="458" t="s">
        <v>1100</v>
      </c>
      <c r="D43" s="488" t="s">
        <v>1216</v>
      </c>
      <c r="E43" s="458" t="s">
        <v>1102</v>
      </c>
      <c r="F43" s="458" t="s">
        <v>1163</v>
      </c>
      <c r="G43" s="478" t="s">
        <v>1195</v>
      </c>
      <c r="H43" s="460" t="s">
        <v>1177</v>
      </c>
      <c r="I43" s="460">
        <v>0</v>
      </c>
      <c r="J43" s="460">
        <v>0</v>
      </c>
      <c r="K43" s="460">
        <v>0</v>
      </c>
      <c r="L43" s="460">
        <v>0</v>
      </c>
      <c r="M43" s="479">
        <v>0</v>
      </c>
      <c r="N43" s="460">
        <v>0</v>
      </c>
      <c r="O43" s="460">
        <v>0</v>
      </c>
      <c r="P43" s="480">
        <v>0</v>
      </c>
      <c r="Q43" s="460">
        <v>0</v>
      </c>
      <c r="R43" s="460">
        <v>0</v>
      </c>
      <c r="S43" s="481">
        <v>0</v>
      </c>
      <c r="T43" s="478">
        <v>0</v>
      </c>
      <c r="U43" s="478">
        <v>0</v>
      </c>
      <c r="V43" s="481">
        <v>0</v>
      </c>
      <c r="W43" s="482" t="s">
        <v>47</v>
      </c>
      <c r="X43" s="482" t="s">
        <v>67</v>
      </c>
      <c r="Y43" s="487">
        <v>400000</v>
      </c>
      <c r="Z43" s="462" t="s">
        <v>1189</v>
      </c>
      <c r="AA43" s="452"/>
      <c r="AB43" s="452"/>
      <c r="AC43" s="453"/>
      <c r="AD43" s="452"/>
      <c r="AE43" s="452"/>
      <c r="AF43" s="454"/>
      <c r="AG43" s="463"/>
      <c r="AH43" s="441"/>
    </row>
    <row r="44" spans="1:35" ht="249" customHeight="1">
      <c r="A44" s="471"/>
      <c r="B44" s="458" t="s">
        <v>1092</v>
      </c>
      <c r="C44" s="464" t="s">
        <v>1093</v>
      </c>
      <c r="D44" s="488" t="s">
        <v>1217</v>
      </c>
      <c r="E44" s="458" t="s">
        <v>1095</v>
      </c>
      <c r="F44" s="458" t="s">
        <v>1096</v>
      </c>
      <c r="G44" s="478" t="s">
        <v>1218</v>
      </c>
      <c r="H44" s="460" t="s">
        <v>1219</v>
      </c>
      <c r="I44" s="460">
        <v>0</v>
      </c>
      <c r="J44" s="460">
        <v>0</v>
      </c>
      <c r="K44" s="460">
        <v>0</v>
      </c>
      <c r="L44" s="460">
        <v>0</v>
      </c>
      <c r="M44" s="479">
        <v>0</v>
      </c>
      <c r="N44" s="460">
        <v>0</v>
      </c>
      <c r="O44" s="460">
        <v>0</v>
      </c>
      <c r="P44" s="480">
        <v>0</v>
      </c>
      <c r="Q44" s="460">
        <v>0</v>
      </c>
      <c r="R44" s="460">
        <v>0</v>
      </c>
      <c r="S44" s="481">
        <v>0</v>
      </c>
      <c r="T44" s="478">
        <v>0</v>
      </c>
      <c r="U44" s="478">
        <v>0</v>
      </c>
      <c r="V44" s="481">
        <v>0</v>
      </c>
      <c r="W44" s="482" t="s">
        <v>47</v>
      </c>
      <c r="X44" s="482" t="s">
        <v>67</v>
      </c>
      <c r="Y44" s="487">
        <v>270000</v>
      </c>
      <c r="Z44" s="462" t="s">
        <v>1189</v>
      </c>
      <c r="AA44" s="452"/>
      <c r="AB44" s="452"/>
      <c r="AC44" s="453"/>
      <c r="AD44" s="452"/>
      <c r="AE44" s="452"/>
      <c r="AF44" s="454"/>
      <c r="AG44" s="463"/>
      <c r="AH44" s="441"/>
    </row>
    <row r="45" spans="1:35" ht="249" customHeight="1">
      <c r="A45" s="471"/>
      <c r="B45" s="458" t="s">
        <v>1092</v>
      </c>
      <c r="C45" s="464" t="s">
        <v>1093</v>
      </c>
      <c r="D45" s="488" t="s">
        <v>1220</v>
      </c>
      <c r="E45" s="458" t="s">
        <v>1095</v>
      </c>
      <c r="F45" s="458" t="s">
        <v>1096</v>
      </c>
      <c r="G45" s="478" t="s">
        <v>1221</v>
      </c>
      <c r="H45" s="460" t="s">
        <v>1222</v>
      </c>
      <c r="I45" s="460">
        <v>0</v>
      </c>
      <c r="J45" s="460">
        <v>0</v>
      </c>
      <c r="K45" s="460">
        <v>0</v>
      </c>
      <c r="L45" s="460">
        <v>0</v>
      </c>
      <c r="M45" s="479">
        <v>0</v>
      </c>
      <c r="N45" s="460">
        <v>0</v>
      </c>
      <c r="O45" s="460">
        <v>0</v>
      </c>
      <c r="P45" s="480">
        <v>0</v>
      </c>
      <c r="Q45" s="460">
        <v>0</v>
      </c>
      <c r="R45" s="460">
        <v>0</v>
      </c>
      <c r="S45" s="481">
        <v>0</v>
      </c>
      <c r="T45" s="478">
        <v>0</v>
      </c>
      <c r="U45" s="478">
        <v>0</v>
      </c>
      <c r="V45" s="481">
        <v>0</v>
      </c>
      <c r="W45" s="482" t="s">
        <v>47</v>
      </c>
      <c r="X45" s="482" t="s">
        <v>67</v>
      </c>
      <c r="Y45" s="487">
        <v>250000</v>
      </c>
      <c r="Z45" s="462" t="s">
        <v>1189</v>
      </c>
      <c r="AA45" s="452"/>
      <c r="AB45" s="452"/>
      <c r="AC45" s="453"/>
      <c r="AD45" s="452"/>
      <c r="AE45" s="452"/>
      <c r="AF45" s="454"/>
      <c r="AG45" s="463"/>
      <c r="AH45" s="441"/>
    </row>
    <row r="46" spans="1:35" ht="249" customHeight="1">
      <c r="A46" s="471"/>
      <c r="B46" s="458" t="s">
        <v>1099</v>
      </c>
      <c r="C46" s="458" t="s">
        <v>1100</v>
      </c>
      <c r="D46" s="505" t="s">
        <v>1191</v>
      </c>
      <c r="E46" s="458" t="s">
        <v>1102</v>
      </c>
      <c r="F46" s="458" t="s">
        <v>1163</v>
      </c>
      <c r="G46" s="506">
        <v>48000</v>
      </c>
      <c r="H46" s="460">
        <v>20000</v>
      </c>
      <c r="I46" s="460">
        <v>0</v>
      </c>
      <c r="J46" s="460">
        <v>0</v>
      </c>
      <c r="K46" s="460">
        <v>0</v>
      </c>
      <c r="L46" s="460">
        <v>0</v>
      </c>
      <c r="M46" s="479"/>
      <c r="N46" s="460">
        <v>0</v>
      </c>
      <c r="O46" s="460">
        <v>0</v>
      </c>
      <c r="P46" s="480"/>
      <c r="Q46" s="460">
        <v>0</v>
      </c>
      <c r="R46" s="460">
        <v>0</v>
      </c>
      <c r="S46" s="481">
        <v>0</v>
      </c>
      <c r="T46" s="478">
        <v>0</v>
      </c>
      <c r="U46" s="478">
        <v>0</v>
      </c>
      <c r="V46" s="481">
        <v>0</v>
      </c>
      <c r="W46" s="482">
        <v>0</v>
      </c>
      <c r="X46" s="482">
        <v>0</v>
      </c>
      <c r="Y46" s="487"/>
      <c r="Z46" s="462"/>
      <c r="AA46" s="452" t="s">
        <v>47</v>
      </c>
      <c r="AB46" s="452" t="s">
        <v>75</v>
      </c>
      <c r="AC46" s="453">
        <v>500000</v>
      </c>
      <c r="AD46" s="452"/>
      <c r="AE46" s="452"/>
      <c r="AF46" s="454"/>
      <c r="AG46" s="463"/>
      <c r="AH46" s="441"/>
    </row>
    <row r="47" spans="1:35" ht="249" customHeight="1">
      <c r="A47" s="471"/>
      <c r="B47" s="458" t="s">
        <v>1099</v>
      </c>
      <c r="C47" s="458" t="s">
        <v>1100</v>
      </c>
      <c r="D47" s="505" t="s">
        <v>1223</v>
      </c>
      <c r="E47" s="458" t="s">
        <v>1102</v>
      </c>
      <c r="F47" s="458" t="s">
        <v>1163</v>
      </c>
      <c r="G47" s="478">
        <v>285000</v>
      </c>
      <c r="H47" s="460">
        <v>15000</v>
      </c>
      <c r="I47" s="460">
        <v>0</v>
      </c>
      <c r="J47" s="460">
        <v>0</v>
      </c>
      <c r="K47" s="460">
        <v>0</v>
      </c>
      <c r="L47" s="460">
        <v>0</v>
      </c>
      <c r="M47" s="479"/>
      <c r="N47" s="460">
        <v>0</v>
      </c>
      <c r="O47" s="460">
        <v>0</v>
      </c>
      <c r="P47" s="480"/>
      <c r="Q47" s="460">
        <v>0</v>
      </c>
      <c r="R47" s="460">
        <v>0</v>
      </c>
      <c r="S47" s="481">
        <v>0</v>
      </c>
      <c r="T47" s="478">
        <v>0</v>
      </c>
      <c r="U47" s="478">
        <v>0</v>
      </c>
      <c r="V47" s="481">
        <v>0</v>
      </c>
      <c r="W47" s="482">
        <v>0</v>
      </c>
      <c r="X47" s="482">
        <v>0</v>
      </c>
      <c r="Y47" s="487"/>
      <c r="Z47" s="462"/>
      <c r="AA47" s="452" t="s">
        <v>47</v>
      </c>
      <c r="AB47" s="452" t="s">
        <v>75</v>
      </c>
      <c r="AC47" s="453">
        <v>300000</v>
      </c>
      <c r="AD47" s="452"/>
      <c r="AE47" s="452"/>
      <c r="AF47" s="454"/>
      <c r="AG47" s="463"/>
      <c r="AH47" s="441"/>
    </row>
    <row r="48" spans="1:35" ht="249" customHeight="1">
      <c r="A48" s="471"/>
      <c r="B48" s="458" t="s">
        <v>1099</v>
      </c>
      <c r="C48" s="458" t="s">
        <v>1100</v>
      </c>
      <c r="D48" s="507" t="s">
        <v>1224</v>
      </c>
      <c r="E48" s="458" t="s">
        <v>1102</v>
      </c>
      <c r="F48" s="458" t="s">
        <v>1163</v>
      </c>
      <c r="G48" s="478">
        <v>38000</v>
      </c>
      <c r="H48" s="460">
        <v>20000</v>
      </c>
      <c r="I48" s="460">
        <v>0</v>
      </c>
      <c r="J48" s="460">
        <v>0</v>
      </c>
      <c r="K48" s="460">
        <v>0</v>
      </c>
      <c r="L48" s="460">
        <v>0</v>
      </c>
      <c r="M48" s="479"/>
      <c r="N48" s="460">
        <v>0</v>
      </c>
      <c r="O48" s="460">
        <v>0</v>
      </c>
      <c r="P48" s="480"/>
      <c r="Q48" s="460">
        <v>0</v>
      </c>
      <c r="R48" s="460">
        <v>0</v>
      </c>
      <c r="S48" s="481">
        <v>0</v>
      </c>
      <c r="T48" s="478">
        <v>0</v>
      </c>
      <c r="U48" s="478">
        <v>0</v>
      </c>
      <c r="V48" s="481">
        <v>0</v>
      </c>
      <c r="W48" s="482">
        <v>0</v>
      </c>
      <c r="X48" s="482">
        <v>0</v>
      </c>
      <c r="Y48" s="487"/>
      <c r="Z48" s="462"/>
      <c r="AA48" s="452" t="s">
        <v>47</v>
      </c>
      <c r="AB48" s="452" t="s">
        <v>75</v>
      </c>
      <c r="AC48" s="453">
        <v>400000</v>
      </c>
      <c r="AD48" s="452"/>
      <c r="AE48" s="452"/>
      <c r="AF48" s="454"/>
      <c r="AG48" s="463"/>
      <c r="AH48" s="441"/>
    </row>
    <row r="49" spans="1:34" ht="249" customHeight="1">
      <c r="A49" s="471"/>
      <c r="B49" s="458" t="s">
        <v>1099</v>
      </c>
      <c r="C49" s="458" t="s">
        <v>1100</v>
      </c>
      <c r="D49" s="505" t="s">
        <v>1208</v>
      </c>
      <c r="E49" s="458" t="s">
        <v>1102</v>
      </c>
      <c r="F49" s="458" t="s">
        <v>1163</v>
      </c>
      <c r="G49" s="478">
        <v>427500</v>
      </c>
      <c r="H49" s="460">
        <v>22500</v>
      </c>
      <c r="I49" s="460">
        <v>0</v>
      </c>
      <c r="J49" s="460">
        <v>0</v>
      </c>
      <c r="K49" s="460">
        <v>0</v>
      </c>
      <c r="L49" s="460">
        <v>0</v>
      </c>
      <c r="M49" s="479"/>
      <c r="N49" s="460">
        <v>0</v>
      </c>
      <c r="O49" s="460">
        <v>0</v>
      </c>
      <c r="P49" s="480"/>
      <c r="Q49" s="460">
        <v>0</v>
      </c>
      <c r="R49" s="460">
        <v>0</v>
      </c>
      <c r="S49" s="481">
        <v>0</v>
      </c>
      <c r="T49" s="478">
        <v>0</v>
      </c>
      <c r="U49" s="478">
        <v>0</v>
      </c>
      <c r="V49" s="481">
        <v>0</v>
      </c>
      <c r="W49" s="482">
        <v>0</v>
      </c>
      <c r="X49" s="482">
        <v>0</v>
      </c>
      <c r="Y49" s="487"/>
      <c r="Z49" s="462"/>
      <c r="AA49" s="452" t="s">
        <v>47</v>
      </c>
      <c r="AB49" s="452" t="s">
        <v>75</v>
      </c>
      <c r="AC49" s="453">
        <v>450000</v>
      </c>
      <c r="AD49" s="452"/>
      <c r="AE49" s="452"/>
      <c r="AF49" s="454"/>
      <c r="AG49" s="463"/>
      <c r="AH49" s="441"/>
    </row>
    <row r="50" spans="1:34" ht="249" customHeight="1">
      <c r="A50" s="471"/>
      <c r="B50" s="458" t="s">
        <v>1099</v>
      </c>
      <c r="C50" s="458" t="s">
        <v>1100</v>
      </c>
      <c r="D50" s="505" t="s">
        <v>1216</v>
      </c>
      <c r="E50" s="458" t="s">
        <v>1102</v>
      </c>
      <c r="F50" s="458" t="s">
        <v>1163</v>
      </c>
      <c r="G50" s="478">
        <v>427500</v>
      </c>
      <c r="H50" s="460">
        <v>22500</v>
      </c>
      <c r="I50" s="460">
        <v>0</v>
      </c>
      <c r="J50" s="460">
        <v>0</v>
      </c>
      <c r="K50" s="460">
        <v>0</v>
      </c>
      <c r="L50" s="460">
        <v>0</v>
      </c>
      <c r="M50" s="479"/>
      <c r="N50" s="460">
        <v>0</v>
      </c>
      <c r="O50" s="460">
        <v>0</v>
      </c>
      <c r="P50" s="480"/>
      <c r="Q50" s="460">
        <v>0</v>
      </c>
      <c r="R50" s="460">
        <v>0</v>
      </c>
      <c r="S50" s="481">
        <v>0</v>
      </c>
      <c r="T50" s="478">
        <v>0</v>
      </c>
      <c r="U50" s="478">
        <v>0</v>
      </c>
      <c r="V50" s="481">
        <v>0</v>
      </c>
      <c r="W50" s="482">
        <v>0</v>
      </c>
      <c r="X50" s="482">
        <v>0</v>
      </c>
      <c r="Y50" s="487"/>
      <c r="Z50" s="462"/>
      <c r="AA50" s="452" t="s">
        <v>47</v>
      </c>
      <c r="AB50" s="452" t="s">
        <v>75</v>
      </c>
      <c r="AC50" s="453">
        <v>450000</v>
      </c>
      <c r="AD50" s="452"/>
      <c r="AE50" s="452"/>
      <c r="AF50" s="454"/>
      <c r="AG50" s="463"/>
      <c r="AH50" s="441"/>
    </row>
    <row r="51" spans="1:34" ht="249" customHeight="1">
      <c r="A51" s="471"/>
      <c r="B51" s="458" t="s">
        <v>1092</v>
      </c>
      <c r="C51" s="464" t="s">
        <v>1093</v>
      </c>
      <c r="D51" s="507" t="s">
        <v>1225</v>
      </c>
      <c r="E51" s="458" t="s">
        <v>1226</v>
      </c>
      <c r="F51" s="458"/>
      <c r="G51" s="478">
        <v>570000</v>
      </c>
      <c r="H51" s="460">
        <v>30000</v>
      </c>
      <c r="I51" s="460">
        <v>0</v>
      </c>
      <c r="J51" s="460">
        <v>0</v>
      </c>
      <c r="K51" s="460">
        <v>0</v>
      </c>
      <c r="L51" s="460">
        <v>0</v>
      </c>
      <c r="M51" s="479"/>
      <c r="N51" s="460">
        <v>0</v>
      </c>
      <c r="O51" s="460">
        <v>0</v>
      </c>
      <c r="P51" s="480"/>
      <c r="Q51" s="460">
        <v>0</v>
      </c>
      <c r="R51" s="460">
        <v>0</v>
      </c>
      <c r="S51" s="481">
        <v>0</v>
      </c>
      <c r="T51" s="478">
        <v>0</v>
      </c>
      <c r="U51" s="478">
        <v>0</v>
      </c>
      <c r="V51" s="481">
        <v>0</v>
      </c>
      <c r="W51" s="482">
        <v>0</v>
      </c>
      <c r="X51" s="482">
        <v>0</v>
      </c>
      <c r="Y51" s="487"/>
      <c r="Z51" s="462"/>
      <c r="AA51" s="452" t="s">
        <v>47</v>
      </c>
      <c r="AB51" s="452" t="s">
        <v>75</v>
      </c>
      <c r="AC51" s="453">
        <v>600000</v>
      </c>
      <c r="AD51" s="452"/>
      <c r="AE51" s="452"/>
      <c r="AF51" s="454"/>
      <c r="AG51" s="463"/>
      <c r="AH51" s="441"/>
    </row>
    <row r="52" spans="1:34" ht="249" customHeight="1">
      <c r="A52" s="471"/>
      <c r="B52" s="458" t="s">
        <v>1092</v>
      </c>
      <c r="C52" s="464" t="s">
        <v>1093</v>
      </c>
      <c r="D52" s="508" t="s">
        <v>1227</v>
      </c>
      <c r="E52" s="458" t="s">
        <v>1226</v>
      </c>
      <c r="F52" s="458"/>
      <c r="G52" s="478">
        <v>570000</v>
      </c>
      <c r="H52" s="460">
        <v>30000</v>
      </c>
      <c r="I52" s="460">
        <v>0</v>
      </c>
      <c r="J52" s="460">
        <v>0</v>
      </c>
      <c r="K52" s="460">
        <v>0</v>
      </c>
      <c r="L52" s="460">
        <v>0</v>
      </c>
      <c r="M52" s="479"/>
      <c r="N52" s="460">
        <v>0</v>
      </c>
      <c r="O52" s="460">
        <v>0</v>
      </c>
      <c r="P52" s="480"/>
      <c r="Q52" s="460">
        <v>0</v>
      </c>
      <c r="R52" s="460">
        <v>0</v>
      </c>
      <c r="S52" s="481">
        <v>0</v>
      </c>
      <c r="T52" s="478">
        <v>0</v>
      </c>
      <c r="U52" s="478">
        <v>0</v>
      </c>
      <c r="V52" s="481">
        <v>0</v>
      </c>
      <c r="W52" s="482">
        <v>0</v>
      </c>
      <c r="X52" s="482">
        <v>0</v>
      </c>
      <c r="Y52" s="487"/>
      <c r="Z52" s="462"/>
      <c r="AA52" s="452" t="s">
        <v>47</v>
      </c>
      <c r="AB52" s="452" t="s">
        <v>75</v>
      </c>
      <c r="AC52" s="453">
        <v>600000</v>
      </c>
      <c r="AD52" s="452"/>
      <c r="AE52" s="452"/>
      <c r="AF52" s="454"/>
      <c r="AG52" s="463"/>
      <c r="AH52" s="441"/>
    </row>
    <row r="53" spans="1:34" ht="249" customHeight="1">
      <c r="A53" s="471"/>
      <c r="B53" s="489" t="s">
        <v>1099</v>
      </c>
      <c r="C53" s="489" t="s">
        <v>1104</v>
      </c>
      <c r="D53" s="507" t="s">
        <v>1228</v>
      </c>
      <c r="E53" s="489" t="s">
        <v>1106</v>
      </c>
      <c r="F53" s="489" t="s">
        <v>1107</v>
      </c>
      <c r="G53" s="478" t="s">
        <v>1184</v>
      </c>
      <c r="H53" s="460">
        <v>10000</v>
      </c>
      <c r="I53" s="460">
        <v>0</v>
      </c>
      <c r="J53" s="460">
        <v>0</v>
      </c>
      <c r="K53" s="460">
        <v>0</v>
      </c>
      <c r="L53" s="460">
        <v>0</v>
      </c>
      <c r="M53" s="479"/>
      <c r="N53" s="460">
        <v>0</v>
      </c>
      <c r="O53" s="460">
        <v>0</v>
      </c>
      <c r="P53" s="480"/>
      <c r="Q53" s="460">
        <v>0</v>
      </c>
      <c r="R53" s="460">
        <v>0</v>
      </c>
      <c r="S53" s="481">
        <v>0</v>
      </c>
      <c r="T53" s="478">
        <v>0</v>
      </c>
      <c r="U53" s="478">
        <v>0</v>
      </c>
      <c r="V53" s="481">
        <v>0</v>
      </c>
      <c r="W53" s="482">
        <v>0</v>
      </c>
      <c r="X53" s="482">
        <v>0</v>
      </c>
      <c r="Y53" s="487"/>
      <c r="Z53" s="462"/>
      <c r="AA53" s="452" t="s">
        <v>47</v>
      </c>
      <c r="AB53" s="452" t="s">
        <v>75</v>
      </c>
      <c r="AC53" s="453">
        <v>200000</v>
      </c>
      <c r="AD53" s="452"/>
      <c r="AE53" s="452"/>
      <c r="AF53" s="454"/>
      <c r="AG53" s="463"/>
      <c r="AH53" s="441"/>
    </row>
    <row r="54" spans="1:34" ht="249" customHeight="1">
      <c r="A54" s="471"/>
      <c r="B54" s="458" t="s">
        <v>1092</v>
      </c>
      <c r="C54" s="462" t="s">
        <v>1229</v>
      </c>
      <c r="D54" s="507" t="s">
        <v>1230</v>
      </c>
      <c r="E54" s="509" t="s">
        <v>1231</v>
      </c>
      <c r="F54" s="462" t="s">
        <v>1232</v>
      </c>
      <c r="G54" s="510">
        <v>475000</v>
      </c>
      <c r="H54" s="510">
        <v>25000</v>
      </c>
      <c r="I54" s="460">
        <v>0</v>
      </c>
      <c r="J54" s="460">
        <v>0</v>
      </c>
      <c r="K54" s="460">
        <v>0</v>
      </c>
      <c r="L54" s="460">
        <v>0</v>
      </c>
      <c r="M54" s="479"/>
      <c r="N54" s="460">
        <v>0</v>
      </c>
      <c r="O54" s="460">
        <v>0</v>
      </c>
      <c r="P54" s="480"/>
      <c r="Q54" s="460">
        <v>0</v>
      </c>
      <c r="R54" s="460">
        <v>0</v>
      </c>
      <c r="S54" s="481">
        <v>0</v>
      </c>
      <c r="T54" s="478">
        <v>0</v>
      </c>
      <c r="U54" s="478">
        <v>0</v>
      </c>
      <c r="V54" s="481">
        <v>0</v>
      </c>
      <c r="W54" s="482">
        <v>0</v>
      </c>
      <c r="X54" s="482">
        <v>0</v>
      </c>
      <c r="Y54" s="487"/>
      <c r="Z54" s="462"/>
      <c r="AA54" s="452" t="s">
        <v>47</v>
      </c>
      <c r="AB54" s="452" t="s">
        <v>75</v>
      </c>
      <c r="AC54" s="453">
        <v>500000</v>
      </c>
      <c r="AD54" s="452"/>
      <c r="AE54" s="452"/>
      <c r="AF54" s="454"/>
      <c r="AG54" s="463"/>
      <c r="AH54" s="441"/>
    </row>
    <row r="55" spans="1:34" ht="249" customHeight="1">
      <c r="A55" s="471"/>
      <c r="B55" s="489" t="s">
        <v>1099</v>
      </c>
      <c r="C55" s="489" t="s">
        <v>1104</v>
      </c>
      <c r="D55" s="507" t="s">
        <v>1228</v>
      </c>
      <c r="E55" s="489" t="s">
        <v>1106</v>
      </c>
      <c r="F55" s="489" t="s">
        <v>1107</v>
      </c>
      <c r="G55" s="478" t="s">
        <v>1184</v>
      </c>
      <c r="H55" s="460">
        <v>10000</v>
      </c>
      <c r="I55" s="460">
        <v>0</v>
      </c>
      <c r="J55" s="460">
        <v>0</v>
      </c>
      <c r="K55" s="460">
        <v>0</v>
      </c>
      <c r="L55" s="460">
        <v>0</v>
      </c>
      <c r="M55" s="479"/>
      <c r="N55" s="460">
        <v>0</v>
      </c>
      <c r="O55" s="460">
        <v>0</v>
      </c>
      <c r="P55" s="480">
        <v>0</v>
      </c>
      <c r="Q55" s="460">
        <v>0</v>
      </c>
      <c r="R55" s="460">
        <v>0</v>
      </c>
      <c r="S55" s="481">
        <v>0</v>
      </c>
      <c r="T55" s="478">
        <v>0</v>
      </c>
      <c r="U55" s="478">
        <v>0</v>
      </c>
      <c r="V55" s="481">
        <v>0</v>
      </c>
      <c r="W55" s="482">
        <v>0</v>
      </c>
      <c r="X55" s="482">
        <v>0</v>
      </c>
      <c r="Y55" s="487"/>
      <c r="Z55" s="462">
        <v>0</v>
      </c>
      <c r="AA55" s="452">
        <v>0</v>
      </c>
      <c r="AB55" s="452">
        <v>0</v>
      </c>
      <c r="AC55" s="453">
        <v>0</v>
      </c>
      <c r="AD55" s="452" t="s">
        <v>36</v>
      </c>
      <c r="AE55" s="452" t="s">
        <v>67</v>
      </c>
      <c r="AF55" s="454">
        <v>200000</v>
      </c>
      <c r="AG55" s="463"/>
      <c r="AH55" s="441"/>
    </row>
    <row r="56" spans="1:34" ht="249" customHeight="1">
      <c r="A56" s="471"/>
      <c r="B56" s="458" t="s">
        <v>1099</v>
      </c>
      <c r="C56" s="458" t="s">
        <v>1100</v>
      </c>
      <c r="D56" s="507" t="s">
        <v>1233</v>
      </c>
      <c r="E56" s="458" t="s">
        <v>1102</v>
      </c>
      <c r="F56" s="458" t="s">
        <v>1163</v>
      </c>
      <c r="G56" s="511">
        <v>760000</v>
      </c>
      <c r="H56" s="460">
        <v>40000</v>
      </c>
      <c r="I56" s="460">
        <v>0</v>
      </c>
      <c r="J56" s="460">
        <v>0</v>
      </c>
      <c r="K56" s="460">
        <v>0</v>
      </c>
      <c r="L56" s="460">
        <v>0</v>
      </c>
      <c r="M56" s="479"/>
      <c r="N56" s="460">
        <v>0</v>
      </c>
      <c r="O56" s="460">
        <v>0</v>
      </c>
      <c r="P56" s="480">
        <v>0</v>
      </c>
      <c r="Q56" s="460">
        <v>0</v>
      </c>
      <c r="R56" s="460">
        <v>0</v>
      </c>
      <c r="S56" s="481">
        <v>0</v>
      </c>
      <c r="T56" s="478">
        <v>0</v>
      </c>
      <c r="U56" s="478">
        <v>0</v>
      </c>
      <c r="V56" s="481">
        <v>0</v>
      </c>
      <c r="W56" s="482">
        <v>0</v>
      </c>
      <c r="X56" s="482">
        <v>0</v>
      </c>
      <c r="Y56" s="487"/>
      <c r="Z56" s="462">
        <v>0</v>
      </c>
      <c r="AA56" s="452">
        <v>0</v>
      </c>
      <c r="AB56" s="452">
        <v>0</v>
      </c>
      <c r="AC56" s="453">
        <v>0</v>
      </c>
      <c r="AD56" s="452" t="s">
        <v>36</v>
      </c>
      <c r="AE56" s="452" t="s">
        <v>67</v>
      </c>
      <c r="AF56" s="454">
        <v>800000</v>
      </c>
      <c r="AG56" s="463"/>
      <c r="AH56" s="441"/>
    </row>
    <row r="57" spans="1:34" ht="290.25" customHeight="1">
      <c r="A57" s="471"/>
      <c r="B57" s="489" t="s">
        <v>1112</v>
      </c>
      <c r="C57" s="489" t="s">
        <v>1113</v>
      </c>
      <c r="D57" s="507" t="s">
        <v>1234</v>
      </c>
      <c r="E57" s="489" t="s">
        <v>1115</v>
      </c>
      <c r="F57" s="489" t="s">
        <v>1116</v>
      </c>
      <c r="G57" s="511">
        <v>1140000</v>
      </c>
      <c r="H57" s="512">
        <v>60000</v>
      </c>
      <c r="I57" s="460">
        <v>0</v>
      </c>
      <c r="J57" s="460">
        <v>0</v>
      </c>
      <c r="K57" s="460">
        <v>0</v>
      </c>
      <c r="L57" s="460">
        <v>0</v>
      </c>
      <c r="M57" s="479"/>
      <c r="N57" s="460">
        <v>0</v>
      </c>
      <c r="O57" s="460">
        <v>0</v>
      </c>
      <c r="P57" s="480">
        <v>0</v>
      </c>
      <c r="Q57" s="460">
        <v>0</v>
      </c>
      <c r="R57" s="460">
        <v>0</v>
      </c>
      <c r="S57" s="481">
        <v>0</v>
      </c>
      <c r="T57" s="478">
        <v>0</v>
      </c>
      <c r="U57" s="478">
        <v>0</v>
      </c>
      <c r="V57" s="481">
        <v>0</v>
      </c>
      <c r="W57" s="482">
        <v>0</v>
      </c>
      <c r="X57" s="482">
        <v>0</v>
      </c>
      <c r="Y57" s="487"/>
      <c r="Z57" s="462">
        <v>0</v>
      </c>
      <c r="AA57" s="452">
        <v>0</v>
      </c>
      <c r="AB57" s="452">
        <v>0</v>
      </c>
      <c r="AC57" s="453">
        <v>0</v>
      </c>
      <c r="AD57" s="452" t="s">
        <v>36</v>
      </c>
      <c r="AE57" s="452" t="s">
        <v>67</v>
      </c>
      <c r="AF57" s="513">
        <v>1200000</v>
      </c>
      <c r="AG57" s="463"/>
      <c r="AH57" s="441"/>
    </row>
    <row r="58" spans="1:34" ht="159.75" customHeight="1">
      <c r="A58" s="456"/>
      <c r="B58" s="1545" t="s">
        <v>1235</v>
      </c>
      <c r="C58" s="1546"/>
      <c r="D58" s="1546"/>
      <c r="E58" s="1546"/>
      <c r="F58" s="1547"/>
      <c r="G58" s="482">
        <f>M58</f>
        <v>33916</v>
      </c>
      <c r="H58" s="447"/>
      <c r="I58" s="460"/>
      <c r="J58" s="460"/>
      <c r="K58" s="460"/>
      <c r="L58" s="460"/>
      <c r="M58" s="479">
        <v>33916</v>
      </c>
      <c r="N58" s="460"/>
      <c r="O58" s="460"/>
      <c r="P58" s="480"/>
      <c r="Q58" s="460"/>
      <c r="R58" s="460"/>
      <c r="S58" s="481"/>
      <c r="T58" s="478"/>
      <c r="U58" s="478"/>
      <c r="V58" s="481" t="s">
        <v>1236</v>
      </c>
      <c r="W58" s="482"/>
      <c r="X58" s="482"/>
      <c r="Y58" s="483"/>
      <c r="Z58" s="462"/>
      <c r="AA58" s="452"/>
      <c r="AB58" s="452"/>
      <c r="AC58" s="453"/>
      <c r="AD58" s="452"/>
      <c r="AE58" s="452"/>
      <c r="AF58" s="454"/>
      <c r="AG58" s="463"/>
      <c r="AH58" s="441"/>
    </row>
    <row r="59" spans="1:34" ht="54.75" customHeight="1">
      <c r="A59" s="456"/>
      <c r="B59" s="514" t="s">
        <v>98</v>
      </c>
      <c r="C59" s="1548"/>
      <c r="D59" s="1549"/>
      <c r="E59" s="1549"/>
      <c r="F59" s="1550"/>
      <c r="G59" s="515">
        <v>7419081</v>
      </c>
      <c r="H59" s="516">
        <f>SUM(H6:H58)</f>
        <v>673803.4</v>
      </c>
      <c r="I59" s="517"/>
      <c r="J59" s="517"/>
      <c r="K59" s="517"/>
      <c r="L59" s="518"/>
      <c r="M59" s="519">
        <f>SUM(M6:M58)</f>
        <v>1955452</v>
      </c>
      <c r="N59" s="518"/>
      <c r="O59" s="518"/>
      <c r="P59" s="520">
        <f>SUM(P6:P22)</f>
        <v>1854988</v>
      </c>
      <c r="Q59" s="518"/>
      <c r="R59" s="518"/>
      <c r="S59" s="521">
        <f>SUM(S6:S58)</f>
        <v>2193000</v>
      </c>
      <c r="T59" s="522"/>
      <c r="U59" s="522"/>
      <c r="V59" s="521"/>
      <c r="W59" s="523"/>
      <c r="X59" s="523"/>
      <c r="Y59" s="524">
        <f>SUM(Y6:Y58)</f>
        <v>6201936</v>
      </c>
      <c r="Z59" s="525"/>
      <c r="AA59" s="493"/>
      <c r="AB59" s="493"/>
      <c r="AC59" s="526"/>
      <c r="AD59" s="493"/>
      <c r="AE59" s="493"/>
      <c r="AF59" s="527"/>
      <c r="AG59" s="463"/>
      <c r="AH59" s="441"/>
    </row>
    <row r="60" spans="1:34" ht="54.75" customHeight="1">
      <c r="A60" s="456"/>
      <c r="B60" s="1551" t="s">
        <v>1237</v>
      </c>
      <c r="C60" s="1552"/>
      <c r="D60" s="1552"/>
      <c r="E60" s="1552"/>
      <c r="F60" s="1552"/>
      <c r="G60" s="1552"/>
      <c r="H60" s="1552"/>
      <c r="I60" s="1552"/>
      <c r="J60" s="1552"/>
      <c r="K60" s="1552"/>
      <c r="L60" s="1552"/>
      <c r="M60" s="1552"/>
      <c r="N60" s="1552"/>
      <c r="O60" s="1552"/>
      <c r="P60" s="1552"/>
      <c r="Q60" s="1552"/>
      <c r="R60" s="1552"/>
      <c r="S60" s="1552"/>
      <c r="T60" s="1552"/>
      <c r="U60" s="1552"/>
      <c r="V60" s="1552"/>
      <c r="W60" s="1552"/>
      <c r="X60" s="1552"/>
      <c r="Y60" s="1552"/>
      <c r="Z60" s="1552"/>
      <c r="AA60" s="1552"/>
      <c r="AB60" s="1552"/>
      <c r="AC60" s="1552"/>
      <c r="AD60" s="1552"/>
      <c r="AE60" s="1552"/>
      <c r="AF60" s="1552"/>
      <c r="AG60" s="1553"/>
      <c r="AH60" s="441"/>
    </row>
    <row r="61" spans="1:34" ht="90.75" customHeight="1">
      <c r="A61" s="456"/>
      <c r="B61" s="528" t="s">
        <v>1238</v>
      </c>
      <c r="C61" s="1317"/>
      <c r="D61" s="1317" t="s">
        <v>1239</v>
      </c>
      <c r="E61" s="1317"/>
      <c r="F61" s="462" t="s">
        <v>1232</v>
      </c>
      <c r="G61" s="1317"/>
      <c r="H61" s="1317"/>
      <c r="I61" s="1317"/>
      <c r="J61" s="1317"/>
      <c r="K61" s="1317"/>
      <c r="L61" s="1317"/>
      <c r="M61" s="529"/>
      <c r="N61" s="1317"/>
      <c r="O61" s="1317"/>
      <c r="P61" s="530"/>
      <c r="Q61" s="1317"/>
      <c r="R61" s="1317"/>
      <c r="S61" s="531" t="s">
        <v>1240</v>
      </c>
      <c r="T61" s="532"/>
      <c r="U61" s="532"/>
      <c r="V61" s="531"/>
      <c r="W61" s="532"/>
      <c r="X61" s="532"/>
      <c r="Y61" s="533"/>
      <c r="Z61" s="462" t="s">
        <v>1082</v>
      </c>
      <c r="AA61" s="534"/>
      <c r="AB61" s="534"/>
      <c r="AC61" s="535"/>
      <c r="AD61" s="534"/>
      <c r="AE61" s="534"/>
      <c r="AF61" s="536"/>
      <c r="AG61" s="1317"/>
      <c r="AH61" s="441"/>
    </row>
    <row r="62" spans="1:34" ht="110.25">
      <c r="A62" s="456">
        <v>1</v>
      </c>
      <c r="B62" s="462" t="s">
        <v>1241</v>
      </c>
      <c r="C62" s="464" t="s">
        <v>1242</v>
      </c>
      <c r="D62" s="462" t="s">
        <v>1243</v>
      </c>
      <c r="E62" s="458" t="s">
        <v>1244</v>
      </c>
      <c r="F62" s="462" t="s">
        <v>1232</v>
      </c>
      <c r="G62" s="537">
        <v>13000</v>
      </c>
      <c r="H62" s="460">
        <v>0</v>
      </c>
      <c r="I62" s="460">
        <v>0</v>
      </c>
      <c r="J62" s="460">
        <v>0</v>
      </c>
      <c r="K62" s="460" t="s">
        <v>1245</v>
      </c>
      <c r="L62" s="460">
        <v>30.05</v>
      </c>
      <c r="M62" s="461">
        <v>13000</v>
      </c>
      <c r="N62" s="460">
        <v>0</v>
      </c>
      <c r="O62" s="460">
        <v>0</v>
      </c>
      <c r="P62" s="538"/>
      <c r="Q62" s="460">
        <v>0</v>
      </c>
      <c r="R62" s="460">
        <v>0</v>
      </c>
      <c r="S62" s="472"/>
      <c r="T62" s="459"/>
      <c r="U62" s="459"/>
      <c r="V62" s="472"/>
      <c r="W62" s="473"/>
      <c r="X62" s="473"/>
      <c r="Y62" s="474"/>
      <c r="Z62" s="462" t="s">
        <v>1082</v>
      </c>
      <c r="AA62" s="452"/>
      <c r="AB62" s="452"/>
      <c r="AC62" s="453"/>
      <c r="AD62" s="452"/>
      <c r="AE62" s="452"/>
      <c r="AF62" s="454"/>
      <c r="AG62" s="463"/>
      <c r="AH62" s="441"/>
    </row>
    <row r="63" spans="1:34" ht="120">
      <c r="A63" s="456">
        <v>2</v>
      </c>
      <c r="B63" s="458" t="s">
        <v>1092</v>
      </c>
      <c r="C63" s="462" t="s">
        <v>1246</v>
      </c>
      <c r="D63" s="539" t="s">
        <v>1247</v>
      </c>
      <c r="E63" s="509" t="s">
        <v>1231</v>
      </c>
      <c r="F63" s="462" t="s">
        <v>1232</v>
      </c>
      <c r="G63" s="537">
        <v>10095</v>
      </c>
      <c r="H63" s="460">
        <v>0</v>
      </c>
      <c r="I63" s="460">
        <v>0</v>
      </c>
      <c r="J63" s="460">
        <v>0</v>
      </c>
      <c r="K63" s="460" t="s">
        <v>1248</v>
      </c>
      <c r="L63" s="460" t="s">
        <v>1249</v>
      </c>
      <c r="M63" s="461">
        <v>10095</v>
      </c>
      <c r="N63" s="460">
        <v>0</v>
      </c>
      <c r="O63" s="460">
        <v>0</v>
      </c>
      <c r="P63" s="538"/>
      <c r="Q63" s="460">
        <v>0</v>
      </c>
      <c r="R63" s="460">
        <v>0</v>
      </c>
      <c r="S63" s="472"/>
      <c r="T63" s="459"/>
      <c r="U63" s="459"/>
      <c r="V63" s="472"/>
      <c r="W63" s="473"/>
      <c r="X63" s="473"/>
      <c r="Y63" s="474"/>
      <c r="Z63" s="462" t="s">
        <v>1082</v>
      </c>
      <c r="AA63" s="452"/>
      <c r="AB63" s="452"/>
      <c r="AC63" s="453"/>
      <c r="AD63" s="452"/>
      <c r="AE63" s="452"/>
      <c r="AF63" s="454"/>
      <c r="AG63" s="463"/>
      <c r="AH63" s="441"/>
    </row>
    <row r="64" spans="1:34" ht="110.25">
      <c r="A64" s="456">
        <v>3</v>
      </c>
      <c r="B64" s="462" t="s">
        <v>1250</v>
      </c>
      <c r="C64" s="462" t="s">
        <v>1251</v>
      </c>
      <c r="D64" s="539" t="s">
        <v>1252</v>
      </c>
      <c r="E64" s="462" t="s">
        <v>1253</v>
      </c>
      <c r="F64" s="462" t="s">
        <v>1232</v>
      </c>
      <c r="G64" s="537">
        <v>9476</v>
      </c>
      <c r="H64" s="460">
        <v>0</v>
      </c>
      <c r="I64" s="460">
        <v>0</v>
      </c>
      <c r="J64" s="460">
        <v>0</v>
      </c>
      <c r="K64" s="460" t="s">
        <v>1254</v>
      </c>
      <c r="L64" s="460" t="s">
        <v>1255</v>
      </c>
      <c r="M64" s="461">
        <v>9476</v>
      </c>
      <c r="N64" s="460">
        <v>0</v>
      </c>
      <c r="O64" s="460">
        <v>0</v>
      </c>
      <c r="P64" s="538"/>
      <c r="Q64" s="460">
        <v>0</v>
      </c>
      <c r="R64" s="460">
        <v>0</v>
      </c>
      <c r="S64" s="472"/>
      <c r="T64" s="459"/>
      <c r="U64" s="459"/>
      <c r="V64" s="472"/>
      <c r="W64" s="473"/>
      <c r="X64" s="473"/>
      <c r="Y64" s="474"/>
      <c r="Z64" s="462" t="s">
        <v>1082</v>
      </c>
      <c r="AA64" s="452"/>
      <c r="AB64" s="452"/>
      <c r="AC64" s="453"/>
      <c r="AD64" s="452"/>
      <c r="AE64" s="452"/>
      <c r="AF64" s="454"/>
      <c r="AG64" s="463"/>
      <c r="AH64" s="441"/>
    </row>
    <row r="65" spans="1:34" ht="126">
      <c r="A65" s="456">
        <v>4</v>
      </c>
      <c r="B65" s="462" t="s">
        <v>1256</v>
      </c>
      <c r="C65" s="464" t="s">
        <v>1257</v>
      </c>
      <c r="D65" s="539" t="s">
        <v>1258</v>
      </c>
      <c r="E65" s="458" t="s">
        <v>1102</v>
      </c>
      <c r="F65" s="462" t="s">
        <v>1232</v>
      </c>
      <c r="G65" s="537">
        <v>20497</v>
      </c>
      <c r="H65" s="460">
        <v>0</v>
      </c>
      <c r="I65" s="460">
        <v>0</v>
      </c>
      <c r="J65" s="460">
        <v>0</v>
      </c>
      <c r="K65" s="460" t="s">
        <v>1254</v>
      </c>
      <c r="L65" s="460" t="s">
        <v>1255</v>
      </c>
      <c r="M65" s="461">
        <v>20497</v>
      </c>
      <c r="N65" s="460">
        <v>0</v>
      </c>
      <c r="O65" s="460">
        <v>0</v>
      </c>
      <c r="P65" s="538"/>
      <c r="Q65" s="460">
        <v>0</v>
      </c>
      <c r="R65" s="460">
        <v>0</v>
      </c>
      <c r="S65" s="472"/>
      <c r="T65" s="459"/>
      <c r="U65" s="459"/>
      <c r="V65" s="472"/>
      <c r="W65" s="473"/>
      <c r="X65" s="473"/>
      <c r="Y65" s="474"/>
      <c r="Z65" s="462" t="s">
        <v>1082</v>
      </c>
      <c r="AA65" s="452"/>
      <c r="AB65" s="452"/>
      <c r="AC65" s="453"/>
      <c r="AD65" s="452"/>
      <c r="AE65" s="452"/>
      <c r="AF65" s="454"/>
      <c r="AG65" s="463"/>
      <c r="AH65" s="441"/>
    </row>
    <row r="66" spans="1:34" ht="216">
      <c r="A66" s="456">
        <v>5</v>
      </c>
      <c r="B66" s="458" t="s">
        <v>1259</v>
      </c>
      <c r="C66" s="464" t="s">
        <v>1242</v>
      </c>
      <c r="D66" s="539" t="s">
        <v>1260</v>
      </c>
      <c r="E66" s="464" t="s">
        <v>1261</v>
      </c>
      <c r="F66" s="462" t="s">
        <v>1232</v>
      </c>
      <c r="G66" s="537">
        <v>22224</v>
      </c>
      <c r="H66" s="460">
        <v>0</v>
      </c>
      <c r="I66" s="460">
        <v>0</v>
      </c>
      <c r="J66" s="460">
        <v>0</v>
      </c>
      <c r="K66" s="460" t="s">
        <v>1097</v>
      </c>
      <c r="L66" s="460" t="s">
        <v>1262</v>
      </c>
      <c r="M66" s="461">
        <v>22224</v>
      </c>
      <c r="N66" s="460">
        <v>0</v>
      </c>
      <c r="O66" s="460">
        <v>0</v>
      </c>
      <c r="P66" s="538"/>
      <c r="Q66" s="460">
        <v>0</v>
      </c>
      <c r="R66" s="460">
        <v>0</v>
      </c>
      <c r="S66" s="472"/>
      <c r="T66" s="459"/>
      <c r="U66" s="459"/>
      <c r="V66" s="472"/>
      <c r="W66" s="473"/>
      <c r="X66" s="473"/>
      <c r="Y66" s="474"/>
      <c r="Z66" s="462" t="s">
        <v>1082</v>
      </c>
      <c r="AA66" s="452"/>
      <c r="AB66" s="452"/>
      <c r="AC66" s="453"/>
      <c r="AD66" s="452"/>
      <c r="AE66" s="452"/>
      <c r="AF66" s="454"/>
      <c r="AG66" s="463"/>
      <c r="AH66" s="441"/>
    </row>
    <row r="67" spans="1:34" ht="105">
      <c r="A67" s="456">
        <v>6</v>
      </c>
      <c r="B67" s="458" t="s">
        <v>1092</v>
      </c>
      <c r="C67" s="462" t="s">
        <v>1229</v>
      </c>
      <c r="D67" s="539" t="s">
        <v>1263</v>
      </c>
      <c r="E67" s="509" t="s">
        <v>1231</v>
      </c>
      <c r="F67" s="462" t="s">
        <v>1232</v>
      </c>
      <c r="G67" s="537">
        <v>19500</v>
      </c>
      <c r="H67" s="460">
        <v>0</v>
      </c>
      <c r="I67" s="460">
        <v>0</v>
      </c>
      <c r="J67" s="460">
        <v>0</v>
      </c>
      <c r="K67" s="460" t="s">
        <v>1264</v>
      </c>
      <c r="L67" s="460" t="s">
        <v>1265</v>
      </c>
      <c r="M67" s="461">
        <v>19500</v>
      </c>
      <c r="N67" s="460">
        <v>0</v>
      </c>
      <c r="O67" s="460">
        <v>0</v>
      </c>
      <c r="P67" s="538"/>
      <c r="Q67" s="460">
        <v>0</v>
      </c>
      <c r="R67" s="460">
        <v>0</v>
      </c>
      <c r="S67" s="472"/>
      <c r="T67" s="459"/>
      <c r="U67" s="459"/>
      <c r="V67" s="472"/>
      <c r="W67" s="473"/>
      <c r="X67" s="473"/>
      <c r="Y67" s="474"/>
      <c r="Z67" s="462" t="s">
        <v>1082</v>
      </c>
      <c r="AA67" s="452"/>
      <c r="AB67" s="452"/>
      <c r="AC67" s="453"/>
      <c r="AD67" s="452"/>
      <c r="AE67" s="452"/>
      <c r="AF67" s="454"/>
      <c r="AG67" s="463"/>
      <c r="AH67" s="441"/>
    </row>
    <row r="68" spans="1:34" ht="110.25">
      <c r="A68" s="456">
        <v>7</v>
      </c>
      <c r="B68" s="462" t="s">
        <v>1266</v>
      </c>
      <c r="C68" s="540" t="s">
        <v>1267</v>
      </c>
      <c r="D68" s="539" t="s">
        <v>1268</v>
      </c>
      <c r="E68" s="458" t="s">
        <v>1269</v>
      </c>
      <c r="F68" s="462" t="s">
        <v>1096</v>
      </c>
      <c r="G68" s="537">
        <v>5876</v>
      </c>
      <c r="H68" s="460">
        <v>0</v>
      </c>
      <c r="I68" s="460">
        <v>0</v>
      </c>
      <c r="J68" s="460">
        <v>0</v>
      </c>
      <c r="K68" s="460" t="s">
        <v>1270</v>
      </c>
      <c r="L68" s="460" t="s">
        <v>1271</v>
      </c>
      <c r="M68" s="461">
        <v>5876</v>
      </c>
      <c r="N68" s="460">
        <v>0</v>
      </c>
      <c r="O68" s="460">
        <v>0</v>
      </c>
      <c r="P68" s="538"/>
      <c r="Q68" s="460">
        <v>0</v>
      </c>
      <c r="R68" s="460">
        <v>0</v>
      </c>
      <c r="S68" s="472"/>
      <c r="T68" s="459"/>
      <c r="U68" s="459"/>
      <c r="V68" s="472"/>
      <c r="W68" s="473"/>
      <c r="X68" s="473"/>
      <c r="Y68" s="474"/>
      <c r="Z68" s="462" t="s">
        <v>1082</v>
      </c>
      <c r="AA68" s="452"/>
      <c r="AB68" s="452"/>
      <c r="AC68" s="453"/>
      <c r="AD68" s="452"/>
      <c r="AE68" s="452"/>
      <c r="AF68" s="454"/>
      <c r="AG68" s="463"/>
      <c r="AH68" s="441"/>
    </row>
    <row r="69" spans="1:34" ht="108">
      <c r="A69" s="541">
        <v>8</v>
      </c>
      <c r="B69" s="542" t="s">
        <v>1099</v>
      </c>
      <c r="C69" s="543" t="s">
        <v>1272</v>
      </c>
      <c r="D69" s="540" t="s">
        <v>1273</v>
      </c>
      <c r="E69" s="540" t="s">
        <v>121</v>
      </c>
      <c r="F69" s="540" t="s">
        <v>1274</v>
      </c>
      <c r="G69" s="537">
        <v>449500</v>
      </c>
      <c r="H69" s="544">
        <v>0</v>
      </c>
      <c r="I69" s="544">
        <v>0</v>
      </c>
      <c r="J69" s="544">
        <v>0</v>
      </c>
      <c r="K69" s="544" t="s">
        <v>1129</v>
      </c>
      <c r="L69" s="544" t="s">
        <v>1255</v>
      </c>
      <c r="M69" s="465">
        <v>134500</v>
      </c>
      <c r="N69" s="544">
        <v>0</v>
      </c>
      <c r="O69" s="544">
        <v>0</v>
      </c>
      <c r="P69" s="538">
        <v>150000</v>
      </c>
      <c r="Q69" s="544">
        <v>0</v>
      </c>
      <c r="R69" s="544">
        <v>0</v>
      </c>
      <c r="S69" s="472">
        <v>165000</v>
      </c>
      <c r="T69" s="459"/>
      <c r="U69" s="459"/>
      <c r="V69" s="472"/>
      <c r="W69" s="473"/>
      <c r="X69" s="473"/>
      <c r="Y69" s="474"/>
      <c r="Z69" s="545" t="s">
        <v>1275</v>
      </c>
      <c r="AA69" s="546"/>
      <c r="AB69" s="546"/>
      <c r="AC69" s="547"/>
      <c r="AD69" s="546"/>
      <c r="AE69" s="546"/>
      <c r="AF69" s="548"/>
      <c r="AG69" s="549"/>
      <c r="AH69" s="441"/>
    </row>
    <row r="70" spans="1:34" ht="216">
      <c r="A70" s="541">
        <v>9</v>
      </c>
      <c r="B70" s="545" t="s">
        <v>1259</v>
      </c>
      <c r="C70" s="550" t="s">
        <v>1276</v>
      </c>
      <c r="D70" s="540" t="s">
        <v>1277</v>
      </c>
      <c r="E70" s="543" t="s">
        <v>1261</v>
      </c>
      <c r="F70" s="540" t="s">
        <v>1274</v>
      </c>
      <c r="G70" s="537">
        <v>80000</v>
      </c>
      <c r="H70" s="544" t="s">
        <v>1278</v>
      </c>
      <c r="I70" s="544" t="s">
        <v>1278</v>
      </c>
      <c r="J70" s="544" t="s">
        <v>1278</v>
      </c>
      <c r="K70" s="544" t="s">
        <v>1129</v>
      </c>
      <c r="L70" s="544" t="s">
        <v>1279</v>
      </c>
      <c r="M70" s="465"/>
      <c r="N70" s="544" t="s">
        <v>1278</v>
      </c>
      <c r="O70" s="544" t="s">
        <v>1278</v>
      </c>
      <c r="P70" s="538">
        <v>30000</v>
      </c>
      <c r="Q70" s="544" t="s">
        <v>1278</v>
      </c>
      <c r="R70" s="544" t="s">
        <v>1278</v>
      </c>
      <c r="S70" s="472">
        <v>50000</v>
      </c>
      <c r="T70" s="459"/>
      <c r="U70" s="459"/>
      <c r="V70" s="472"/>
      <c r="W70" s="473"/>
      <c r="X70" s="473"/>
      <c r="Y70" s="474"/>
      <c r="Z70" s="545" t="s">
        <v>1275</v>
      </c>
      <c r="AA70" s="546"/>
      <c r="AB70" s="546"/>
      <c r="AC70" s="547"/>
      <c r="AD70" s="546"/>
      <c r="AE70" s="546"/>
      <c r="AF70" s="548"/>
      <c r="AG70" s="549"/>
      <c r="AH70" s="441"/>
    </row>
    <row r="71" spans="1:34" ht="162">
      <c r="A71" s="541">
        <v>10</v>
      </c>
      <c r="B71" s="545" t="s">
        <v>1092</v>
      </c>
      <c r="C71" s="550" t="s">
        <v>1276</v>
      </c>
      <c r="D71" s="540" t="s">
        <v>1280</v>
      </c>
      <c r="E71" s="540" t="s">
        <v>1281</v>
      </c>
      <c r="F71" s="540" t="s">
        <v>1282</v>
      </c>
      <c r="G71" s="537">
        <f t="shared" ref="G71:G73" si="1">M71+P71+S71</f>
        <v>90000</v>
      </c>
      <c r="H71" s="544" t="s">
        <v>1278</v>
      </c>
      <c r="I71" s="544" t="s">
        <v>1278</v>
      </c>
      <c r="J71" s="544" t="s">
        <v>1278</v>
      </c>
      <c r="K71" s="544" t="s">
        <v>1133</v>
      </c>
      <c r="L71" s="544" t="s">
        <v>1283</v>
      </c>
      <c r="M71" s="465">
        <v>30000</v>
      </c>
      <c r="N71" s="544" t="s">
        <v>1278</v>
      </c>
      <c r="O71" s="544" t="s">
        <v>1278</v>
      </c>
      <c r="P71" s="538">
        <v>30000</v>
      </c>
      <c r="Q71" s="544" t="s">
        <v>1278</v>
      </c>
      <c r="R71" s="544" t="s">
        <v>1278</v>
      </c>
      <c r="S71" s="472">
        <v>30000</v>
      </c>
      <c r="T71" s="459"/>
      <c r="U71" s="459"/>
      <c r="V71" s="472"/>
      <c r="W71" s="473"/>
      <c r="X71" s="473"/>
      <c r="Y71" s="474"/>
      <c r="Z71" s="545" t="s">
        <v>1275</v>
      </c>
      <c r="AA71" s="546"/>
      <c r="AB71" s="546"/>
      <c r="AC71" s="547"/>
      <c r="AD71" s="546"/>
      <c r="AE71" s="546"/>
      <c r="AF71" s="548"/>
      <c r="AG71" s="549"/>
      <c r="AH71" s="441"/>
    </row>
    <row r="72" spans="1:34" ht="126">
      <c r="A72" s="541">
        <v>11</v>
      </c>
      <c r="B72" s="545" t="s">
        <v>1092</v>
      </c>
      <c r="C72" s="545" t="s">
        <v>1284</v>
      </c>
      <c r="D72" s="540" t="s">
        <v>1285</v>
      </c>
      <c r="E72" s="540" t="s">
        <v>1286</v>
      </c>
      <c r="F72" s="540" t="s">
        <v>1287</v>
      </c>
      <c r="G72" s="537">
        <f t="shared" si="1"/>
        <v>2885416</v>
      </c>
      <c r="H72" s="544" t="s">
        <v>1278</v>
      </c>
      <c r="I72" s="544" t="s">
        <v>1278</v>
      </c>
      <c r="J72" s="544" t="s">
        <v>1278</v>
      </c>
      <c r="K72" s="544" t="s">
        <v>1080</v>
      </c>
      <c r="L72" s="544" t="s">
        <v>1288</v>
      </c>
      <c r="M72" s="465">
        <v>900416</v>
      </c>
      <c r="N72" s="544" t="s">
        <v>1278</v>
      </c>
      <c r="O72" s="544" t="s">
        <v>1278</v>
      </c>
      <c r="P72" s="538">
        <v>945000</v>
      </c>
      <c r="Q72" s="544" t="s">
        <v>1278</v>
      </c>
      <c r="R72" s="544" t="s">
        <v>1278</v>
      </c>
      <c r="S72" s="472">
        <v>1040000</v>
      </c>
      <c r="T72" s="459"/>
      <c r="U72" s="459"/>
      <c r="V72" s="472"/>
      <c r="W72" s="473"/>
      <c r="X72" s="473"/>
      <c r="Y72" s="474"/>
      <c r="Z72" s="545" t="s">
        <v>1275</v>
      </c>
      <c r="AA72" s="546"/>
      <c r="AB72" s="546"/>
      <c r="AC72" s="547"/>
      <c r="AD72" s="546"/>
      <c r="AE72" s="546"/>
      <c r="AF72" s="548"/>
      <c r="AG72" s="549"/>
      <c r="AH72" s="441"/>
    </row>
    <row r="73" spans="1:34" ht="162">
      <c r="A73" s="541">
        <v>12</v>
      </c>
      <c r="B73" s="545" t="s">
        <v>1259</v>
      </c>
      <c r="C73" s="551" t="s">
        <v>1289</v>
      </c>
      <c r="D73" s="540" t="s">
        <v>1290</v>
      </c>
      <c r="E73" s="545" t="s">
        <v>1291</v>
      </c>
      <c r="F73" s="540" t="s">
        <v>1292</v>
      </c>
      <c r="G73" s="537">
        <f t="shared" si="1"/>
        <v>30000</v>
      </c>
      <c r="H73" s="544" t="s">
        <v>1278</v>
      </c>
      <c r="I73" s="544" t="s">
        <v>1278</v>
      </c>
      <c r="J73" s="544" t="s">
        <v>1278</v>
      </c>
      <c r="K73" s="544" t="s">
        <v>1293</v>
      </c>
      <c r="L73" s="544" t="s">
        <v>1294</v>
      </c>
      <c r="M73" s="465"/>
      <c r="N73" s="544" t="s">
        <v>1278</v>
      </c>
      <c r="O73" s="544" t="s">
        <v>1278</v>
      </c>
      <c r="P73" s="538">
        <v>10000</v>
      </c>
      <c r="Q73" s="544" t="s">
        <v>1278</v>
      </c>
      <c r="R73" s="544" t="s">
        <v>1278</v>
      </c>
      <c r="S73" s="472">
        <v>20000</v>
      </c>
      <c r="T73" s="459"/>
      <c r="U73" s="459"/>
      <c r="V73" s="472"/>
      <c r="W73" s="473"/>
      <c r="X73" s="473"/>
      <c r="Y73" s="474"/>
      <c r="Z73" s="545" t="s">
        <v>1275</v>
      </c>
      <c r="AA73" s="546"/>
      <c r="AB73" s="546"/>
      <c r="AC73" s="547"/>
      <c r="AD73" s="546"/>
      <c r="AE73" s="546"/>
      <c r="AF73" s="548"/>
      <c r="AG73" s="549"/>
      <c r="AH73" s="441"/>
    </row>
    <row r="74" spans="1:34" ht="110.25">
      <c r="A74" s="541" t="s">
        <v>1295</v>
      </c>
      <c r="B74" s="462" t="s">
        <v>1241</v>
      </c>
      <c r="C74" s="551" t="s">
        <v>1289</v>
      </c>
      <c r="D74" s="540" t="s">
        <v>1296</v>
      </c>
      <c r="E74" s="545" t="s">
        <v>1244</v>
      </c>
      <c r="F74" s="540" t="s">
        <v>1297</v>
      </c>
      <c r="G74" s="537">
        <v>16251</v>
      </c>
      <c r="H74" s="544" t="s">
        <v>1278</v>
      </c>
      <c r="I74" s="544" t="s">
        <v>1278</v>
      </c>
      <c r="J74" s="544" t="s">
        <v>1278</v>
      </c>
      <c r="K74" s="544" t="s">
        <v>1293</v>
      </c>
      <c r="L74" s="544" t="s">
        <v>1294</v>
      </c>
      <c r="M74" s="465">
        <v>16251</v>
      </c>
      <c r="N74" s="544" t="s">
        <v>1278</v>
      </c>
      <c r="O74" s="544" t="s">
        <v>1278</v>
      </c>
      <c r="P74" s="538">
        <v>0</v>
      </c>
      <c r="Q74" s="544" t="s">
        <v>1278</v>
      </c>
      <c r="R74" s="544" t="s">
        <v>1278</v>
      </c>
      <c r="S74" s="472">
        <v>0</v>
      </c>
      <c r="T74" s="459"/>
      <c r="U74" s="459"/>
      <c r="V74" s="472"/>
      <c r="W74" s="473"/>
      <c r="X74" s="473"/>
      <c r="Y74" s="474"/>
      <c r="Z74" s="545" t="s">
        <v>1275</v>
      </c>
      <c r="AA74" s="546"/>
      <c r="AB74" s="546"/>
      <c r="AC74" s="547"/>
      <c r="AD74" s="546"/>
      <c r="AE74" s="546"/>
      <c r="AF74" s="548"/>
      <c r="AG74" s="549"/>
      <c r="AH74" s="441"/>
    </row>
    <row r="75" spans="1:34" ht="270">
      <c r="A75" s="541"/>
      <c r="B75" s="458" t="s">
        <v>1099</v>
      </c>
      <c r="C75" s="458" t="s">
        <v>1104</v>
      </c>
      <c r="D75" s="540" t="s">
        <v>1298</v>
      </c>
      <c r="E75" s="477" t="s">
        <v>1139</v>
      </c>
      <c r="F75" s="540" t="s">
        <v>1297</v>
      </c>
      <c r="G75" s="537">
        <v>38000</v>
      </c>
      <c r="H75" s="544" t="s">
        <v>1278</v>
      </c>
      <c r="I75" s="544" t="s">
        <v>1278</v>
      </c>
      <c r="J75" s="544" t="s">
        <v>1278</v>
      </c>
      <c r="K75" s="544" t="s">
        <v>1278</v>
      </c>
      <c r="L75" s="544" t="s">
        <v>1278</v>
      </c>
      <c r="M75" s="465">
        <v>0</v>
      </c>
      <c r="N75" s="544" t="s">
        <v>1278</v>
      </c>
      <c r="O75" s="544" t="s">
        <v>1278</v>
      </c>
      <c r="P75" s="538">
        <v>0</v>
      </c>
      <c r="Q75" s="544" t="s">
        <v>1299</v>
      </c>
      <c r="R75" s="544" t="s">
        <v>1294</v>
      </c>
      <c r="S75" s="472">
        <v>38000</v>
      </c>
      <c r="T75" s="459"/>
      <c r="U75" s="459"/>
      <c r="V75" s="472"/>
      <c r="W75" s="473"/>
      <c r="X75" s="473"/>
      <c r="Y75" s="474"/>
      <c r="Z75" s="545" t="s">
        <v>1275</v>
      </c>
      <c r="AA75" s="546"/>
      <c r="AB75" s="546"/>
      <c r="AC75" s="547"/>
      <c r="AD75" s="546"/>
      <c r="AE75" s="546"/>
      <c r="AF75" s="548"/>
      <c r="AG75" s="549"/>
      <c r="AH75" s="441"/>
    </row>
    <row r="76" spans="1:34" ht="108">
      <c r="A76" s="541"/>
      <c r="B76" s="542" t="s">
        <v>1099</v>
      </c>
      <c r="C76" s="543" t="s">
        <v>1272</v>
      </c>
      <c r="D76" s="540" t="s">
        <v>1300</v>
      </c>
      <c r="E76" s="540" t="s">
        <v>121</v>
      </c>
      <c r="F76" s="540" t="s">
        <v>1297</v>
      </c>
      <c r="G76" s="537">
        <v>22000</v>
      </c>
      <c r="H76" s="544" t="s">
        <v>1278</v>
      </c>
      <c r="I76" s="544" t="s">
        <v>1278</v>
      </c>
      <c r="J76" s="544" t="s">
        <v>1278</v>
      </c>
      <c r="K76" s="544" t="s">
        <v>1278</v>
      </c>
      <c r="L76" s="544" t="s">
        <v>1278</v>
      </c>
      <c r="M76" s="465">
        <v>0</v>
      </c>
      <c r="N76" s="544" t="s">
        <v>1278</v>
      </c>
      <c r="O76" s="544" t="s">
        <v>1278</v>
      </c>
      <c r="P76" s="538">
        <v>0</v>
      </c>
      <c r="Q76" s="544" t="s">
        <v>1301</v>
      </c>
      <c r="R76" s="544" t="s">
        <v>1302</v>
      </c>
      <c r="S76" s="472">
        <v>22000</v>
      </c>
      <c r="T76" s="459"/>
      <c r="U76" s="459"/>
      <c r="V76" s="472"/>
      <c r="W76" s="473"/>
      <c r="X76" s="473"/>
      <c r="Y76" s="474"/>
      <c r="Z76" s="545" t="s">
        <v>1275</v>
      </c>
      <c r="AA76" s="546"/>
      <c r="AB76" s="546"/>
      <c r="AC76" s="547"/>
      <c r="AD76" s="546"/>
      <c r="AE76" s="546"/>
      <c r="AF76" s="548"/>
      <c r="AG76" s="549"/>
      <c r="AH76" s="441"/>
    </row>
    <row r="77" spans="1:34" ht="126">
      <c r="A77" s="541"/>
      <c r="B77" s="458" t="s">
        <v>1099</v>
      </c>
      <c r="C77" s="489" t="s">
        <v>1104</v>
      </c>
      <c r="D77" s="540" t="s">
        <v>1303</v>
      </c>
      <c r="E77" s="489" t="s">
        <v>1106</v>
      </c>
      <c r="F77" s="540" t="s">
        <v>1297</v>
      </c>
      <c r="G77" s="537">
        <v>20000</v>
      </c>
      <c r="H77" s="544" t="s">
        <v>1278</v>
      </c>
      <c r="I77" s="544" t="s">
        <v>1278</v>
      </c>
      <c r="J77" s="544" t="s">
        <v>1278</v>
      </c>
      <c r="K77" s="544" t="s">
        <v>1278</v>
      </c>
      <c r="L77" s="544" t="s">
        <v>1278</v>
      </c>
      <c r="M77" s="465">
        <v>0</v>
      </c>
      <c r="N77" s="544" t="s">
        <v>1278</v>
      </c>
      <c r="O77" s="544" t="s">
        <v>1278</v>
      </c>
      <c r="P77" s="538">
        <v>0</v>
      </c>
      <c r="Q77" s="544" t="s">
        <v>1293</v>
      </c>
      <c r="R77" s="544" t="s">
        <v>1304</v>
      </c>
      <c r="S77" s="472">
        <v>20000</v>
      </c>
      <c r="T77" s="459"/>
      <c r="U77" s="459"/>
      <c r="V77" s="472"/>
      <c r="W77" s="473"/>
      <c r="X77" s="473"/>
      <c r="Y77" s="474"/>
      <c r="Z77" s="545" t="s">
        <v>1275</v>
      </c>
      <c r="AA77" s="546"/>
      <c r="AB77" s="546"/>
      <c r="AC77" s="547"/>
      <c r="AD77" s="546"/>
      <c r="AE77" s="546"/>
      <c r="AF77" s="548"/>
      <c r="AG77" s="549"/>
      <c r="AH77" s="441"/>
    </row>
    <row r="78" spans="1:34" ht="216">
      <c r="A78" s="541"/>
      <c r="B78" s="458" t="s">
        <v>1259</v>
      </c>
      <c r="C78" s="464" t="s">
        <v>1242</v>
      </c>
      <c r="D78" s="540" t="s">
        <v>1305</v>
      </c>
      <c r="E78" s="464" t="s">
        <v>1261</v>
      </c>
      <c r="F78" s="540" t="s">
        <v>1297</v>
      </c>
      <c r="G78" s="537">
        <v>10000</v>
      </c>
      <c r="H78" s="544" t="s">
        <v>1278</v>
      </c>
      <c r="I78" s="544" t="s">
        <v>1278</v>
      </c>
      <c r="J78" s="544" t="s">
        <v>1278</v>
      </c>
      <c r="K78" s="544" t="s">
        <v>1278</v>
      </c>
      <c r="L78" s="544" t="s">
        <v>1278</v>
      </c>
      <c r="M78" s="465">
        <v>0</v>
      </c>
      <c r="N78" s="544" t="s">
        <v>1278</v>
      </c>
      <c r="O78" s="544" t="s">
        <v>1278</v>
      </c>
      <c r="P78" s="538">
        <v>0</v>
      </c>
      <c r="Q78" s="544" t="s">
        <v>1133</v>
      </c>
      <c r="R78" s="544" t="s">
        <v>1145</v>
      </c>
      <c r="S78" s="472">
        <v>10000</v>
      </c>
      <c r="T78" s="459"/>
      <c r="U78" s="459"/>
      <c r="V78" s="472"/>
      <c r="W78" s="473"/>
      <c r="X78" s="473"/>
      <c r="Y78" s="474"/>
      <c r="Z78" s="545" t="s">
        <v>1275</v>
      </c>
      <c r="AA78" s="546"/>
      <c r="AB78" s="546"/>
      <c r="AC78" s="547"/>
      <c r="AD78" s="546"/>
      <c r="AE78" s="546"/>
      <c r="AF78" s="548"/>
      <c r="AG78" s="549"/>
      <c r="AH78" s="441"/>
    </row>
    <row r="79" spans="1:34" ht="72">
      <c r="A79" s="541"/>
      <c r="B79" s="462"/>
      <c r="C79" s="552"/>
      <c r="D79" s="540" t="s">
        <v>1306</v>
      </c>
      <c r="E79" s="545"/>
      <c r="F79" s="540" t="s">
        <v>1297</v>
      </c>
      <c r="G79" s="537">
        <v>30000</v>
      </c>
      <c r="H79" s="544" t="s">
        <v>1278</v>
      </c>
      <c r="I79" s="544" t="s">
        <v>1278</v>
      </c>
      <c r="J79" s="544" t="s">
        <v>1278</v>
      </c>
      <c r="K79" s="544" t="s">
        <v>1278</v>
      </c>
      <c r="L79" s="544" t="s">
        <v>1278</v>
      </c>
      <c r="M79" s="465">
        <v>0</v>
      </c>
      <c r="N79" s="544" t="s">
        <v>1278</v>
      </c>
      <c r="O79" s="544" t="s">
        <v>1278</v>
      </c>
      <c r="P79" s="538">
        <v>0</v>
      </c>
      <c r="Q79" s="544" t="s">
        <v>1307</v>
      </c>
      <c r="R79" s="544" t="s">
        <v>1129</v>
      </c>
      <c r="S79" s="472">
        <v>30000</v>
      </c>
      <c r="T79" s="459"/>
      <c r="U79" s="459"/>
      <c r="V79" s="472"/>
      <c r="W79" s="473"/>
      <c r="X79" s="473"/>
      <c r="Y79" s="474"/>
      <c r="Z79" s="545" t="s">
        <v>1275</v>
      </c>
      <c r="AA79" s="546"/>
      <c r="AB79" s="546"/>
      <c r="AC79" s="547"/>
      <c r="AD79" s="546"/>
      <c r="AE79" s="546"/>
      <c r="AF79" s="548"/>
      <c r="AG79" s="549"/>
      <c r="AH79" s="441"/>
    </row>
    <row r="80" spans="1:34" ht="110.25">
      <c r="A80" s="541"/>
      <c r="B80" s="551" t="s">
        <v>1241</v>
      </c>
      <c r="C80" s="551" t="s">
        <v>1289</v>
      </c>
      <c r="D80" s="551" t="s">
        <v>1308</v>
      </c>
      <c r="E80" s="545" t="s">
        <v>1244</v>
      </c>
      <c r="F80" s="551" t="s">
        <v>1232</v>
      </c>
      <c r="G80" s="537">
        <f t="shared" ref="G80" si="2">M80+P80+S80</f>
        <v>59476</v>
      </c>
      <c r="H80" s="544" t="s">
        <v>1278</v>
      </c>
      <c r="I80" s="544" t="s">
        <v>1278</v>
      </c>
      <c r="J80" s="544" t="s">
        <v>1278</v>
      </c>
      <c r="K80" s="544" t="s">
        <v>1309</v>
      </c>
      <c r="L80" s="544" t="s">
        <v>1255</v>
      </c>
      <c r="M80" s="465">
        <v>24476</v>
      </c>
      <c r="N80" s="544" t="s">
        <v>1278</v>
      </c>
      <c r="O80" s="544" t="s">
        <v>1278</v>
      </c>
      <c r="P80" s="538">
        <v>15000</v>
      </c>
      <c r="Q80" s="544" t="s">
        <v>1278</v>
      </c>
      <c r="R80" s="544" t="s">
        <v>1278</v>
      </c>
      <c r="S80" s="472">
        <v>20000</v>
      </c>
      <c r="T80" s="459"/>
      <c r="U80" s="459"/>
      <c r="V80" s="472"/>
      <c r="W80" s="473"/>
      <c r="X80" s="473"/>
      <c r="Y80" s="474"/>
      <c r="Z80" s="545" t="s">
        <v>1275</v>
      </c>
      <c r="AA80" s="546"/>
      <c r="AB80" s="546"/>
      <c r="AC80" s="547"/>
      <c r="AD80" s="546"/>
      <c r="AE80" s="546"/>
      <c r="AF80" s="548"/>
      <c r="AG80" s="549"/>
      <c r="AH80" s="441"/>
    </row>
    <row r="81" spans="1:34" ht="85.5" customHeight="1">
      <c r="A81" s="541">
        <v>14</v>
      </c>
      <c r="B81" s="551"/>
      <c r="C81" s="1554"/>
      <c r="D81" s="1555"/>
      <c r="E81" s="1556"/>
      <c r="F81" s="551"/>
      <c r="G81" s="537"/>
      <c r="H81" s="553"/>
      <c r="I81" s="544"/>
      <c r="J81" s="544"/>
      <c r="K81" s="544"/>
      <c r="L81" s="544"/>
      <c r="M81" s="465"/>
      <c r="N81" s="544"/>
      <c r="O81" s="544"/>
      <c r="P81" s="538"/>
      <c r="Q81" s="544"/>
      <c r="R81" s="544"/>
      <c r="S81" s="472"/>
      <c r="T81" s="459"/>
      <c r="U81" s="459"/>
      <c r="V81" s="472"/>
      <c r="W81" s="473"/>
      <c r="X81" s="473"/>
      <c r="Y81" s="474"/>
      <c r="Z81" s="545" t="s">
        <v>1275</v>
      </c>
      <c r="AA81" s="546"/>
      <c r="AB81" s="546"/>
      <c r="AC81" s="547"/>
      <c r="AD81" s="546"/>
      <c r="AE81" s="546"/>
      <c r="AF81" s="548"/>
      <c r="AG81" s="549"/>
      <c r="AH81" s="441"/>
    </row>
    <row r="82" spans="1:34" ht="47.25" customHeight="1">
      <c r="A82" s="554" t="s">
        <v>566</v>
      </c>
      <c r="B82" s="1318" t="s">
        <v>98</v>
      </c>
      <c r="C82" s="555"/>
      <c r="D82" s="556"/>
      <c r="E82" s="556"/>
      <c r="F82" s="1319"/>
      <c r="G82" s="557">
        <f>M82+P82+S82</f>
        <v>536630</v>
      </c>
      <c r="H82" s="544"/>
      <c r="I82" s="544"/>
      <c r="J82" s="544"/>
      <c r="K82" s="544"/>
      <c r="L82" s="544"/>
      <c r="M82" s="558">
        <v>136630</v>
      </c>
      <c r="N82" s="537"/>
      <c r="O82" s="537"/>
      <c r="P82" s="559">
        <v>190000</v>
      </c>
      <c r="Q82" s="537"/>
      <c r="R82" s="537"/>
      <c r="S82" s="560">
        <v>210000</v>
      </c>
      <c r="T82" s="561"/>
      <c r="U82" s="561"/>
      <c r="V82" s="560"/>
      <c r="W82" s="562"/>
      <c r="X82" s="562"/>
      <c r="Y82" s="563"/>
      <c r="Z82" s="551"/>
      <c r="AA82" s="564"/>
      <c r="AB82" s="564"/>
      <c r="AC82" s="565"/>
      <c r="AD82" s="564"/>
      <c r="AE82" s="564"/>
      <c r="AF82" s="548"/>
      <c r="AG82" s="549"/>
      <c r="AH82" s="441"/>
    </row>
    <row r="83" spans="1:34" ht="47.25" customHeight="1">
      <c r="A83" s="1557" t="s">
        <v>1310</v>
      </c>
      <c r="B83" s="1558"/>
      <c r="C83" s="1558"/>
      <c r="D83" s="1558"/>
      <c r="E83" s="1558"/>
      <c r="F83" s="1558"/>
      <c r="G83" s="1558"/>
      <c r="H83" s="1558"/>
      <c r="I83" s="1558"/>
      <c r="J83" s="1558"/>
      <c r="K83" s="1558"/>
      <c r="L83" s="1558"/>
      <c r="M83" s="1558"/>
      <c r="N83" s="1558"/>
      <c r="O83" s="1558"/>
      <c r="P83" s="1558"/>
      <c r="Q83" s="1558"/>
      <c r="R83" s="1558"/>
      <c r="S83" s="1558"/>
      <c r="T83" s="1558"/>
      <c r="U83" s="1558"/>
      <c r="V83" s="1558"/>
      <c r="W83" s="1558"/>
      <c r="X83" s="1558"/>
      <c r="Y83" s="1558"/>
      <c r="Z83" s="1558"/>
      <c r="AA83" s="1558"/>
      <c r="AB83" s="1558"/>
      <c r="AC83" s="1558"/>
      <c r="AD83" s="1558"/>
      <c r="AE83" s="1558"/>
      <c r="AF83" s="1558"/>
      <c r="AG83" s="1559"/>
      <c r="AH83" s="441"/>
    </row>
    <row r="84" spans="1:34" ht="141.75">
      <c r="A84" s="566">
        <v>1</v>
      </c>
      <c r="B84" s="545" t="s">
        <v>1124</v>
      </c>
      <c r="C84" s="567" t="s">
        <v>1075</v>
      </c>
      <c r="D84" s="545" t="s">
        <v>1003</v>
      </c>
      <c r="E84" s="458" t="s">
        <v>1127</v>
      </c>
      <c r="F84" s="545" t="s">
        <v>1311</v>
      </c>
      <c r="G84" s="568">
        <v>123044</v>
      </c>
      <c r="H84" s="569">
        <v>0</v>
      </c>
      <c r="I84" s="569">
        <v>0</v>
      </c>
      <c r="J84" s="569">
        <v>0</v>
      </c>
      <c r="K84" s="569" t="s">
        <v>1312</v>
      </c>
      <c r="L84" s="569">
        <v>31.1</v>
      </c>
      <c r="M84" s="570"/>
      <c r="N84" s="569">
        <v>0</v>
      </c>
      <c r="O84" s="569">
        <v>0</v>
      </c>
      <c r="P84" s="571"/>
      <c r="Q84" s="569">
        <v>0</v>
      </c>
      <c r="R84" s="569">
        <v>0</v>
      </c>
      <c r="S84" s="572"/>
      <c r="T84" s="568"/>
      <c r="U84" s="568"/>
      <c r="V84" s="572"/>
      <c r="W84" s="573"/>
      <c r="X84" s="573"/>
      <c r="Y84" s="574"/>
      <c r="Z84" s="575" t="s">
        <v>1275</v>
      </c>
      <c r="AA84" s="576"/>
      <c r="AB84" s="576"/>
      <c r="AC84" s="577"/>
      <c r="AD84" s="576"/>
      <c r="AE84" s="576"/>
      <c r="AF84" s="578">
        <v>0</v>
      </c>
      <c r="AG84" s="579">
        <v>0</v>
      </c>
      <c r="AH84" s="441"/>
    </row>
    <row r="85" spans="1:34" ht="94.5">
      <c r="A85" s="566">
        <v>2</v>
      </c>
      <c r="B85" s="567" t="s">
        <v>1074</v>
      </c>
      <c r="C85" s="545" t="s">
        <v>1313</v>
      </c>
      <c r="D85" s="545" t="s">
        <v>1314</v>
      </c>
      <c r="E85" s="458" t="s">
        <v>1102</v>
      </c>
      <c r="F85" s="545" t="s">
        <v>1311</v>
      </c>
      <c r="G85" s="568">
        <v>97540</v>
      </c>
      <c r="H85" s="569">
        <v>0</v>
      </c>
      <c r="I85" s="569">
        <v>0</v>
      </c>
      <c r="J85" s="569">
        <v>0</v>
      </c>
      <c r="K85" s="569" t="s">
        <v>1315</v>
      </c>
      <c r="L85" s="569">
        <v>31.1</v>
      </c>
      <c r="M85" s="570"/>
      <c r="N85" s="569">
        <v>0</v>
      </c>
      <c r="O85" s="569">
        <v>0</v>
      </c>
      <c r="P85" s="571"/>
      <c r="Q85" s="569">
        <v>0</v>
      </c>
      <c r="R85" s="569">
        <v>0</v>
      </c>
      <c r="S85" s="572"/>
      <c r="T85" s="568"/>
      <c r="U85" s="568"/>
      <c r="V85" s="572"/>
      <c r="W85" s="573"/>
      <c r="X85" s="573"/>
      <c r="Y85" s="574"/>
      <c r="Z85" s="575" t="s">
        <v>1275</v>
      </c>
      <c r="AA85" s="576"/>
      <c r="AB85" s="576"/>
      <c r="AC85" s="577"/>
      <c r="AD85" s="576"/>
      <c r="AE85" s="576"/>
      <c r="AF85" s="578"/>
      <c r="AG85" s="579"/>
      <c r="AH85" s="441"/>
    </row>
    <row r="86" spans="1:34" ht="126">
      <c r="A86" s="566">
        <v>3</v>
      </c>
      <c r="B86" s="545" t="s">
        <v>1112</v>
      </c>
      <c r="C86" s="545" t="s">
        <v>1313</v>
      </c>
      <c r="D86" s="545" t="s">
        <v>1316</v>
      </c>
      <c r="E86" s="458" t="s">
        <v>1102</v>
      </c>
      <c r="F86" s="545" t="s">
        <v>1311</v>
      </c>
      <c r="G86" s="568">
        <v>32188</v>
      </c>
      <c r="H86" s="569">
        <v>0</v>
      </c>
      <c r="I86" s="569">
        <v>0</v>
      </c>
      <c r="J86" s="569">
        <v>0</v>
      </c>
      <c r="K86" s="569" t="s">
        <v>1317</v>
      </c>
      <c r="L86" s="569">
        <v>30.11</v>
      </c>
      <c r="M86" s="570"/>
      <c r="N86" s="569">
        <v>0</v>
      </c>
      <c r="O86" s="569">
        <v>0</v>
      </c>
      <c r="P86" s="571"/>
      <c r="Q86" s="569">
        <v>0</v>
      </c>
      <c r="R86" s="569">
        <v>0</v>
      </c>
      <c r="S86" s="572"/>
      <c r="T86" s="568"/>
      <c r="U86" s="568"/>
      <c r="V86" s="572"/>
      <c r="W86" s="573"/>
      <c r="X86" s="573"/>
      <c r="Y86" s="574"/>
      <c r="Z86" s="575" t="s">
        <v>1275</v>
      </c>
      <c r="AA86" s="576"/>
      <c r="AB86" s="576"/>
      <c r="AC86" s="577"/>
      <c r="AD86" s="576"/>
      <c r="AE86" s="576"/>
      <c r="AF86" s="578"/>
      <c r="AG86" s="579"/>
      <c r="AH86" s="441"/>
    </row>
    <row r="87" spans="1:34" ht="94.5">
      <c r="A87" s="566">
        <v>4</v>
      </c>
      <c r="B87" s="551" t="s">
        <v>1256</v>
      </c>
      <c r="C87" s="545" t="s">
        <v>1113</v>
      </c>
      <c r="D87" s="545" t="s">
        <v>1318</v>
      </c>
      <c r="E87" s="458" t="s">
        <v>1102</v>
      </c>
      <c r="F87" s="545" t="s">
        <v>1311</v>
      </c>
      <c r="G87" s="568">
        <v>10070</v>
      </c>
      <c r="H87" s="569">
        <v>0</v>
      </c>
      <c r="I87" s="569">
        <v>0</v>
      </c>
      <c r="J87" s="569">
        <v>0</v>
      </c>
      <c r="K87" s="569">
        <v>21.07</v>
      </c>
      <c r="L87" s="569">
        <v>31.1</v>
      </c>
      <c r="M87" s="570"/>
      <c r="N87" s="569">
        <v>0</v>
      </c>
      <c r="O87" s="569">
        <v>0</v>
      </c>
      <c r="P87" s="571"/>
      <c r="Q87" s="569">
        <v>0</v>
      </c>
      <c r="R87" s="569">
        <v>0</v>
      </c>
      <c r="S87" s="572"/>
      <c r="T87" s="568"/>
      <c r="U87" s="568"/>
      <c r="V87" s="572"/>
      <c r="W87" s="573"/>
      <c r="X87" s="573"/>
      <c r="Y87" s="574"/>
      <c r="Z87" s="575" t="s">
        <v>1275</v>
      </c>
      <c r="AA87" s="576"/>
      <c r="AB87" s="576"/>
      <c r="AC87" s="577"/>
      <c r="AD87" s="576"/>
      <c r="AE87" s="576"/>
      <c r="AF87" s="578"/>
      <c r="AG87" s="579"/>
      <c r="AH87" s="441"/>
    </row>
    <row r="88" spans="1:34" ht="126">
      <c r="A88" s="566">
        <v>5</v>
      </c>
      <c r="B88" s="545" t="s">
        <v>1112</v>
      </c>
      <c r="C88" s="545" t="s">
        <v>1319</v>
      </c>
      <c r="D88" s="545" t="s">
        <v>1320</v>
      </c>
      <c r="E88" s="458" t="s">
        <v>1115</v>
      </c>
      <c r="F88" s="545" t="s">
        <v>1311</v>
      </c>
      <c r="G88" s="568">
        <v>52303</v>
      </c>
      <c r="H88" s="569">
        <v>0</v>
      </c>
      <c r="I88" s="569">
        <v>0</v>
      </c>
      <c r="J88" s="569">
        <v>0</v>
      </c>
      <c r="K88" s="569">
        <v>21.07</v>
      </c>
      <c r="L88" s="569">
        <v>31.1</v>
      </c>
      <c r="M88" s="570"/>
      <c r="N88" s="569">
        <v>0</v>
      </c>
      <c r="O88" s="569">
        <v>0</v>
      </c>
      <c r="P88" s="571"/>
      <c r="Q88" s="569">
        <v>0</v>
      </c>
      <c r="R88" s="569">
        <v>0</v>
      </c>
      <c r="S88" s="572"/>
      <c r="T88" s="568"/>
      <c r="U88" s="568"/>
      <c r="V88" s="572"/>
      <c r="W88" s="573"/>
      <c r="X88" s="573"/>
      <c r="Y88" s="574"/>
      <c r="Z88" s="575" t="s">
        <v>1275</v>
      </c>
      <c r="AA88" s="576"/>
      <c r="AB88" s="576"/>
      <c r="AC88" s="577"/>
      <c r="AD88" s="576"/>
      <c r="AE88" s="576"/>
      <c r="AF88" s="578"/>
      <c r="AG88" s="579"/>
      <c r="AH88" s="441"/>
    </row>
    <row r="89" spans="1:34" ht="78.75">
      <c r="A89" s="566">
        <v>6</v>
      </c>
      <c r="B89" s="545" t="s">
        <v>1321</v>
      </c>
      <c r="C89" s="545" t="s">
        <v>1322</v>
      </c>
      <c r="D89" s="545" t="s">
        <v>1323</v>
      </c>
      <c r="E89" s="458" t="s">
        <v>1324</v>
      </c>
      <c r="F89" s="545" t="s">
        <v>1311</v>
      </c>
      <c r="G89" s="568">
        <v>19471</v>
      </c>
      <c r="H89" s="569">
        <v>0</v>
      </c>
      <c r="I89" s="569">
        <v>0</v>
      </c>
      <c r="J89" s="569">
        <v>0</v>
      </c>
      <c r="K89" s="569">
        <v>21.07</v>
      </c>
      <c r="L89" s="569">
        <v>10.09</v>
      </c>
      <c r="M89" s="570"/>
      <c r="N89" s="569">
        <v>0</v>
      </c>
      <c r="O89" s="569">
        <v>0</v>
      </c>
      <c r="P89" s="571"/>
      <c r="Q89" s="569">
        <v>0</v>
      </c>
      <c r="R89" s="569">
        <v>0</v>
      </c>
      <c r="S89" s="572"/>
      <c r="T89" s="568"/>
      <c r="U89" s="568"/>
      <c r="V89" s="572"/>
      <c r="W89" s="573"/>
      <c r="X89" s="573"/>
      <c r="Y89" s="574"/>
      <c r="Z89" s="575" t="s">
        <v>1275</v>
      </c>
      <c r="AA89" s="576"/>
      <c r="AB89" s="576"/>
      <c r="AC89" s="577"/>
      <c r="AD89" s="576"/>
      <c r="AE89" s="576"/>
      <c r="AF89" s="578"/>
      <c r="AG89" s="579"/>
      <c r="AH89" s="441"/>
    </row>
    <row r="90" spans="1:34" ht="94.5">
      <c r="A90" s="566">
        <v>7</v>
      </c>
      <c r="B90" s="551" t="s">
        <v>1256</v>
      </c>
      <c r="C90" s="551" t="s">
        <v>1251</v>
      </c>
      <c r="D90" s="545" t="s">
        <v>1325</v>
      </c>
      <c r="E90" s="458" t="s">
        <v>1102</v>
      </c>
      <c r="F90" s="545" t="s">
        <v>1311</v>
      </c>
      <c r="G90" s="568">
        <v>35913</v>
      </c>
      <c r="H90" s="569">
        <v>0</v>
      </c>
      <c r="I90" s="569">
        <v>0</v>
      </c>
      <c r="J90" s="569">
        <v>0</v>
      </c>
      <c r="K90" s="569">
        <v>21.07</v>
      </c>
      <c r="L90" s="569" t="s">
        <v>1109</v>
      </c>
      <c r="M90" s="570"/>
      <c r="N90" s="569">
        <v>0</v>
      </c>
      <c r="O90" s="569">
        <v>0</v>
      </c>
      <c r="P90" s="571"/>
      <c r="Q90" s="569">
        <v>0</v>
      </c>
      <c r="R90" s="569">
        <v>0</v>
      </c>
      <c r="S90" s="572"/>
      <c r="T90" s="568"/>
      <c r="U90" s="568"/>
      <c r="V90" s="572"/>
      <c r="W90" s="573"/>
      <c r="X90" s="573"/>
      <c r="Y90" s="574"/>
      <c r="Z90" s="575" t="s">
        <v>1275</v>
      </c>
      <c r="AA90" s="576"/>
      <c r="AB90" s="576"/>
      <c r="AC90" s="577"/>
      <c r="AD90" s="576"/>
      <c r="AE90" s="576"/>
      <c r="AF90" s="578"/>
      <c r="AG90" s="579"/>
      <c r="AH90" s="441"/>
    </row>
    <row r="91" spans="1:34" ht="94.5">
      <c r="A91" s="566">
        <v>8</v>
      </c>
      <c r="B91" s="551" t="s">
        <v>1256</v>
      </c>
      <c r="C91" s="545" t="s">
        <v>1326</v>
      </c>
      <c r="D91" s="545" t="s">
        <v>1327</v>
      </c>
      <c r="E91" s="458" t="s">
        <v>1102</v>
      </c>
      <c r="F91" s="545" t="s">
        <v>1311</v>
      </c>
      <c r="G91" s="568">
        <v>37070</v>
      </c>
      <c r="H91" s="569">
        <v>0</v>
      </c>
      <c r="I91" s="569">
        <v>0</v>
      </c>
      <c r="J91" s="569">
        <v>0</v>
      </c>
      <c r="K91" s="569">
        <v>17.07</v>
      </c>
      <c r="L91" s="569" t="s">
        <v>1142</v>
      </c>
      <c r="M91" s="570"/>
      <c r="N91" s="569">
        <v>0</v>
      </c>
      <c r="O91" s="569">
        <v>0</v>
      </c>
      <c r="P91" s="571"/>
      <c r="Q91" s="569">
        <v>0</v>
      </c>
      <c r="R91" s="569">
        <v>0</v>
      </c>
      <c r="S91" s="572"/>
      <c r="T91" s="568"/>
      <c r="U91" s="568"/>
      <c r="V91" s="572"/>
      <c r="W91" s="573"/>
      <c r="X91" s="573"/>
      <c r="Y91" s="574"/>
      <c r="Z91" s="575" t="s">
        <v>1275</v>
      </c>
      <c r="AA91" s="576"/>
      <c r="AB91" s="576"/>
      <c r="AC91" s="577"/>
      <c r="AD91" s="576"/>
      <c r="AE91" s="576"/>
      <c r="AF91" s="578"/>
      <c r="AG91" s="579"/>
      <c r="AH91" s="441"/>
    </row>
    <row r="92" spans="1:34" ht="126">
      <c r="A92" s="580">
        <v>9</v>
      </c>
      <c r="B92" s="545" t="s">
        <v>1259</v>
      </c>
      <c r="C92" s="458" t="s">
        <v>1328</v>
      </c>
      <c r="D92" s="545" t="s">
        <v>1329</v>
      </c>
      <c r="E92" s="458" t="s">
        <v>1324</v>
      </c>
      <c r="F92" s="545" t="s">
        <v>1311</v>
      </c>
      <c r="G92" s="581">
        <v>41784</v>
      </c>
      <c r="H92" s="569">
        <v>0</v>
      </c>
      <c r="I92" s="569">
        <v>0</v>
      </c>
      <c r="J92" s="569">
        <v>0</v>
      </c>
      <c r="K92" s="575" t="s">
        <v>1330</v>
      </c>
      <c r="L92" s="575" t="s">
        <v>1142</v>
      </c>
      <c r="M92" s="582"/>
      <c r="N92" s="569">
        <v>0</v>
      </c>
      <c r="O92" s="569">
        <v>0</v>
      </c>
      <c r="P92" s="583"/>
      <c r="Q92" s="569">
        <v>0</v>
      </c>
      <c r="R92" s="569">
        <v>0</v>
      </c>
      <c r="S92" s="584"/>
      <c r="T92" s="581"/>
      <c r="U92" s="581"/>
      <c r="V92" s="584"/>
      <c r="W92" s="585"/>
      <c r="X92" s="585"/>
      <c r="Y92" s="586"/>
      <c r="Z92" s="575" t="s">
        <v>1275</v>
      </c>
      <c r="AA92" s="576"/>
      <c r="AB92" s="576"/>
      <c r="AC92" s="577"/>
      <c r="AD92" s="576"/>
      <c r="AE92" s="576"/>
      <c r="AF92" s="587"/>
      <c r="AG92" s="588"/>
      <c r="AH92" s="441"/>
    </row>
    <row r="93" spans="1:34" ht="94.5">
      <c r="A93" s="589">
        <v>10</v>
      </c>
      <c r="B93" s="462" t="s">
        <v>1256</v>
      </c>
      <c r="C93" s="464" t="s">
        <v>1242</v>
      </c>
      <c r="D93" s="458" t="s">
        <v>1331</v>
      </c>
      <c r="E93" s="458" t="s">
        <v>1102</v>
      </c>
      <c r="F93" s="458" t="s">
        <v>1311</v>
      </c>
      <c r="G93" s="581">
        <v>8050</v>
      </c>
      <c r="H93" s="590">
        <v>0</v>
      </c>
      <c r="I93" s="590">
        <v>0</v>
      </c>
      <c r="J93" s="590">
        <v>0</v>
      </c>
      <c r="K93" s="591" t="s">
        <v>1332</v>
      </c>
      <c r="L93" s="591" t="s">
        <v>1333</v>
      </c>
      <c r="M93" s="582"/>
      <c r="N93" s="590">
        <v>0</v>
      </c>
      <c r="O93" s="590">
        <v>0</v>
      </c>
      <c r="P93" s="583"/>
      <c r="Q93" s="590">
        <v>0</v>
      </c>
      <c r="R93" s="590">
        <v>0</v>
      </c>
      <c r="S93" s="584"/>
      <c r="T93" s="581"/>
      <c r="U93" s="581"/>
      <c r="V93" s="584"/>
      <c r="W93" s="585"/>
      <c r="X93" s="585"/>
      <c r="Y93" s="586"/>
      <c r="Z93" s="591" t="s">
        <v>1275</v>
      </c>
      <c r="AA93" s="592"/>
      <c r="AB93" s="592"/>
      <c r="AC93" s="593"/>
      <c r="AD93" s="592"/>
      <c r="AE93" s="592"/>
      <c r="AF93" s="594"/>
      <c r="AG93" s="595"/>
      <c r="AH93" s="441"/>
    </row>
    <row r="94" spans="1:34" ht="94.5">
      <c r="A94" s="589">
        <v>11</v>
      </c>
      <c r="B94" s="458" t="s">
        <v>1092</v>
      </c>
      <c r="C94" s="458" t="s">
        <v>1334</v>
      </c>
      <c r="D94" s="458" t="s">
        <v>1335</v>
      </c>
      <c r="E94" s="458" t="s">
        <v>1102</v>
      </c>
      <c r="F94" s="458" t="s">
        <v>1311</v>
      </c>
      <c r="G94" s="581">
        <v>28450</v>
      </c>
      <c r="H94" s="590">
        <v>0</v>
      </c>
      <c r="I94" s="590">
        <v>0</v>
      </c>
      <c r="J94" s="590">
        <v>0</v>
      </c>
      <c r="K94" s="591" t="s">
        <v>1332</v>
      </c>
      <c r="L94" s="591" t="s">
        <v>1333</v>
      </c>
      <c r="M94" s="582"/>
      <c r="N94" s="590">
        <v>0</v>
      </c>
      <c r="O94" s="590">
        <v>0</v>
      </c>
      <c r="P94" s="583"/>
      <c r="Q94" s="590">
        <v>0</v>
      </c>
      <c r="R94" s="590">
        <v>0</v>
      </c>
      <c r="S94" s="584"/>
      <c r="T94" s="581"/>
      <c r="U94" s="581"/>
      <c r="V94" s="584"/>
      <c r="W94" s="585"/>
      <c r="X94" s="585"/>
      <c r="Y94" s="586"/>
      <c r="Z94" s="591" t="s">
        <v>1275</v>
      </c>
      <c r="AA94" s="592"/>
      <c r="AB94" s="592"/>
      <c r="AC94" s="593"/>
      <c r="AD94" s="592"/>
      <c r="AE94" s="592"/>
      <c r="AF94" s="594"/>
      <c r="AG94" s="595"/>
      <c r="AH94" s="441"/>
    </row>
    <row r="95" spans="1:34" ht="126">
      <c r="A95" s="589">
        <v>12</v>
      </c>
      <c r="B95" s="458" t="s">
        <v>1124</v>
      </c>
      <c r="C95" s="458" t="s">
        <v>1104</v>
      </c>
      <c r="D95" s="458" t="s">
        <v>1336</v>
      </c>
      <c r="E95" s="458" t="s">
        <v>1337</v>
      </c>
      <c r="F95" s="458" t="s">
        <v>1311</v>
      </c>
      <c r="G95" s="581">
        <v>12400</v>
      </c>
      <c r="H95" s="590">
        <v>0</v>
      </c>
      <c r="I95" s="590">
        <v>0</v>
      </c>
      <c r="J95" s="590">
        <v>0</v>
      </c>
      <c r="K95" s="591" t="s">
        <v>1332</v>
      </c>
      <c r="L95" s="591" t="s">
        <v>1142</v>
      </c>
      <c r="M95" s="582"/>
      <c r="N95" s="590">
        <v>0</v>
      </c>
      <c r="O95" s="590">
        <v>0</v>
      </c>
      <c r="P95" s="583"/>
      <c r="Q95" s="590">
        <v>0</v>
      </c>
      <c r="R95" s="590">
        <v>0</v>
      </c>
      <c r="S95" s="584"/>
      <c r="T95" s="581"/>
      <c r="U95" s="581"/>
      <c r="V95" s="584"/>
      <c r="W95" s="585"/>
      <c r="X95" s="585"/>
      <c r="Y95" s="586"/>
      <c r="Z95" s="591" t="s">
        <v>1275</v>
      </c>
      <c r="AA95" s="592"/>
      <c r="AB95" s="592"/>
      <c r="AC95" s="593"/>
      <c r="AD95" s="592"/>
      <c r="AE95" s="592"/>
      <c r="AF95" s="594"/>
      <c r="AG95" s="595"/>
      <c r="AH95" s="441"/>
    </row>
    <row r="96" spans="1:34" ht="94.5">
      <c r="A96" s="589">
        <v>13</v>
      </c>
      <c r="B96" s="458" t="s">
        <v>1099</v>
      </c>
      <c r="C96" s="458" t="s">
        <v>1326</v>
      </c>
      <c r="D96" s="458" t="s">
        <v>1338</v>
      </c>
      <c r="E96" s="458" t="s">
        <v>1102</v>
      </c>
      <c r="F96" s="458" t="s">
        <v>1311</v>
      </c>
      <c r="G96" s="581">
        <v>2500</v>
      </c>
      <c r="H96" s="590">
        <v>0</v>
      </c>
      <c r="I96" s="590">
        <v>0</v>
      </c>
      <c r="J96" s="590">
        <v>0</v>
      </c>
      <c r="K96" s="591" t="s">
        <v>1332</v>
      </c>
      <c r="L96" s="591" t="s">
        <v>1142</v>
      </c>
      <c r="M96" s="582"/>
      <c r="N96" s="590">
        <v>0</v>
      </c>
      <c r="O96" s="590">
        <v>0</v>
      </c>
      <c r="P96" s="583"/>
      <c r="Q96" s="590">
        <v>0</v>
      </c>
      <c r="R96" s="590">
        <v>0</v>
      </c>
      <c r="S96" s="584"/>
      <c r="T96" s="581"/>
      <c r="U96" s="581"/>
      <c r="V96" s="584"/>
      <c r="W96" s="585"/>
      <c r="X96" s="585"/>
      <c r="Y96" s="586"/>
      <c r="Z96" s="591" t="s">
        <v>1275</v>
      </c>
      <c r="AA96" s="592"/>
      <c r="AB96" s="592"/>
      <c r="AC96" s="593"/>
      <c r="AD96" s="592"/>
      <c r="AE96" s="592"/>
      <c r="AF96" s="594"/>
      <c r="AG96" s="595"/>
      <c r="AH96" s="441"/>
    </row>
    <row r="97" spans="1:34" ht="126">
      <c r="A97" s="589">
        <v>14</v>
      </c>
      <c r="B97" s="458" t="s">
        <v>1259</v>
      </c>
      <c r="C97" s="458" t="s">
        <v>1319</v>
      </c>
      <c r="D97" s="458" t="s">
        <v>1339</v>
      </c>
      <c r="E97" s="458" t="s">
        <v>1324</v>
      </c>
      <c r="F97" s="458" t="s">
        <v>1311</v>
      </c>
      <c r="G97" s="581">
        <v>13160</v>
      </c>
      <c r="H97" s="590">
        <v>0</v>
      </c>
      <c r="I97" s="590">
        <v>0</v>
      </c>
      <c r="J97" s="590">
        <v>0</v>
      </c>
      <c r="K97" s="591" t="s">
        <v>1332</v>
      </c>
      <c r="L97" s="591" t="s">
        <v>1142</v>
      </c>
      <c r="M97" s="582"/>
      <c r="N97" s="590">
        <v>0</v>
      </c>
      <c r="O97" s="590">
        <v>0</v>
      </c>
      <c r="P97" s="583"/>
      <c r="Q97" s="590">
        <v>0</v>
      </c>
      <c r="R97" s="590">
        <v>0</v>
      </c>
      <c r="S97" s="584"/>
      <c r="T97" s="581"/>
      <c r="U97" s="581"/>
      <c r="V97" s="584"/>
      <c r="W97" s="585"/>
      <c r="X97" s="585"/>
      <c r="Y97" s="586"/>
      <c r="Z97" s="591" t="s">
        <v>1275</v>
      </c>
      <c r="AA97" s="592"/>
      <c r="AB97" s="592"/>
      <c r="AC97" s="593"/>
      <c r="AD97" s="592"/>
      <c r="AE97" s="592"/>
      <c r="AF97" s="594"/>
      <c r="AG97" s="595"/>
      <c r="AH97" s="441"/>
    </row>
    <row r="98" spans="1:34" ht="63">
      <c r="A98" s="589">
        <v>15</v>
      </c>
      <c r="B98" s="458" t="s">
        <v>1321</v>
      </c>
      <c r="C98" s="462" t="s">
        <v>1289</v>
      </c>
      <c r="D98" s="458" t="s">
        <v>1340</v>
      </c>
      <c r="E98" s="458" t="s">
        <v>1324</v>
      </c>
      <c r="F98" s="458" t="s">
        <v>1311</v>
      </c>
      <c r="G98" s="581">
        <v>57199</v>
      </c>
      <c r="H98" s="590">
        <v>0</v>
      </c>
      <c r="I98" s="590">
        <v>0</v>
      </c>
      <c r="J98" s="590">
        <v>0</v>
      </c>
      <c r="K98" s="590">
        <v>17.07</v>
      </c>
      <c r="L98" s="591" t="s">
        <v>1142</v>
      </c>
      <c r="M98" s="582"/>
      <c r="N98" s="590">
        <v>0</v>
      </c>
      <c r="O98" s="590">
        <v>0</v>
      </c>
      <c r="P98" s="583"/>
      <c r="Q98" s="590">
        <v>0</v>
      </c>
      <c r="R98" s="590">
        <v>0</v>
      </c>
      <c r="S98" s="584"/>
      <c r="T98" s="581"/>
      <c r="U98" s="581"/>
      <c r="V98" s="584"/>
      <c r="W98" s="585"/>
      <c r="X98" s="585"/>
      <c r="Y98" s="586"/>
      <c r="Z98" s="591" t="s">
        <v>1275</v>
      </c>
      <c r="AA98" s="592"/>
      <c r="AB98" s="592"/>
      <c r="AC98" s="593"/>
      <c r="AD98" s="592"/>
      <c r="AE98" s="592"/>
      <c r="AF98" s="594"/>
      <c r="AG98" s="595"/>
      <c r="AH98" s="441"/>
    </row>
    <row r="99" spans="1:34" ht="110.25">
      <c r="A99" s="589">
        <v>16</v>
      </c>
      <c r="B99" s="462" t="s">
        <v>1241</v>
      </c>
      <c r="C99" s="458" t="s">
        <v>1326</v>
      </c>
      <c r="D99" s="458" t="s">
        <v>1341</v>
      </c>
      <c r="E99" s="458" t="s">
        <v>1102</v>
      </c>
      <c r="F99" s="458" t="s">
        <v>1311</v>
      </c>
      <c r="G99" s="581">
        <v>52276</v>
      </c>
      <c r="H99" s="590">
        <v>0</v>
      </c>
      <c r="I99" s="590">
        <v>0</v>
      </c>
      <c r="J99" s="590">
        <v>0</v>
      </c>
      <c r="K99" s="590">
        <v>17.07</v>
      </c>
      <c r="L99" s="591" t="s">
        <v>1142</v>
      </c>
      <c r="M99" s="582"/>
      <c r="N99" s="590">
        <v>0</v>
      </c>
      <c r="O99" s="590">
        <v>0</v>
      </c>
      <c r="P99" s="583"/>
      <c r="Q99" s="590">
        <v>0</v>
      </c>
      <c r="R99" s="590">
        <v>0</v>
      </c>
      <c r="S99" s="584"/>
      <c r="T99" s="581"/>
      <c r="U99" s="581"/>
      <c r="V99" s="584"/>
      <c r="W99" s="585"/>
      <c r="X99" s="585"/>
      <c r="Y99" s="586"/>
      <c r="Z99" s="591" t="s">
        <v>1275</v>
      </c>
      <c r="AA99" s="592"/>
      <c r="AB99" s="592"/>
      <c r="AC99" s="593"/>
      <c r="AD99" s="592"/>
      <c r="AE99" s="592"/>
      <c r="AF99" s="594"/>
      <c r="AG99" s="595"/>
      <c r="AH99" s="441"/>
    </row>
    <row r="100" spans="1:34" ht="126">
      <c r="A100" s="589">
        <v>17</v>
      </c>
      <c r="B100" s="458" t="s">
        <v>1259</v>
      </c>
      <c r="C100" s="458" t="s">
        <v>1342</v>
      </c>
      <c r="D100" s="458" t="s">
        <v>1343</v>
      </c>
      <c r="E100" s="458" t="s">
        <v>1324</v>
      </c>
      <c r="F100" s="458" t="s">
        <v>1311</v>
      </c>
      <c r="G100" s="581">
        <v>16400</v>
      </c>
      <c r="H100" s="590">
        <v>0</v>
      </c>
      <c r="I100" s="590">
        <v>0</v>
      </c>
      <c r="J100" s="590">
        <v>0</v>
      </c>
      <c r="K100" s="590">
        <v>17.07</v>
      </c>
      <c r="L100" s="591" t="s">
        <v>1142</v>
      </c>
      <c r="M100" s="582"/>
      <c r="N100" s="590">
        <v>0</v>
      </c>
      <c r="O100" s="590">
        <v>0</v>
      </c>
      <c r="P100" s="583"/>
      <c r="Q100" s="590">
        <v>0</v>
      </c>
      <c r="R100" s="590">
        <v>0</v>
      </c>
      <c r="S100" s="584"/>
      <c r="T100" s="581"/>
      <c r="U100" s="581"/>
      <c r="V100" s="584"/>
      <c r="W100" s="585"/>
      <c r="X100" s="585"/>
      <c r="Y100" s="586"/>
      <c r="Z100" s="591" t="s">
        <v>1275</v>
      </c>
      <c r="AA100" s="592"/>
      <c r="AB100" s="592"/>
      <c r="AC100" s="593"/>
      <c r="AD100" s="592"/>
      <c r="AE100" s="592"/>
      <c r="AF100" s="594"/>
      <c r="AG100" s="595"/>
      <c r="AH100" s="441"/>
    </row>
    <row r="101" spans="1:34" ht="110.25">
      <c r="A101" s="589">
        <v>18</v>
      </c>
      <c r="B101" s="458" t="s">
        <v>1344</v>
      </c>
      <c r="C101" s="458" t="s">
        <v>1326</v>
      </c>
      <c r="D101" s="458" t="s">
        <v>1345</v>
      </c>
      <c r="E101" s="458" t="s">
        <v>1324</v>
      </c>
      <c r="F101" s="458" t="s">
        <v>1311</v>
      </c>
      <c r="G101" s="581">
        <v>1200</v>
      </c>
      <c r="H101" s="590">
        <v>0</v>
      </c>
      <c r="I101" s="590">
        <v>0</v>
      </c>
      <c r="J101" s="590">
        <v>0</v>
      </c>
      <c r="K101" s="591" t="s">
        <v>1332</v>
      </c>
      <c r="L101" s="591" t="s">
        <v>1142</v>
      </c>
      <c r="M101" s="582"/>
      <c r="N101" s="590">
        <v>0</v>
      </c>
      <c r="O101" s="590">
        <v>0</v>
      </c>
      <c r="P101" s="583"/>
      <c r="Q101" s="590">
        <v>0</v>
      </c>
      <c r="R101" s="590">
        <v>0</v>
      </c>
      <c r="S101" s="584"/>
      <c r="T101" s="581"/>
      <c r="U101" s="581"/>
      <c r="V101" s="584"/>
      <c r="W101" s="585"/>
      <c r="X101" s="585"/>
      <c r="Y101" s="586"/>
      <c r="Z101" s="591" t="s">
        <v>1275</v>
      </c>
      <c r="AA101" s="592"/>
      <c r="AB101" s="592"/>
      <c r="AC101" s="593"/>
      <c r="AD101" s="592"/>
      <c r="AE101" s="592"/>
      <c r="AF101" s="594"/>
      <c r="AG101" s="595"/>
      <c r="AH101" s="441"/>
    </row>
    <row r="102" spans="1:34" ht="126">
      <c r="A102" s="589">
        <v>19</v>
      </c>
      <c r="B102" s="458" t="s">
        <v>1259</v>
      </c>
      <c r="C102" s="596"/>
      <c r="D102" s="458" t="s">
        <v>1346</v>
      </c>
      <c r="E102" s="458" t="s">
        <v>1324</v>
      </c>
      <c r="F102" s="458" t="s">
        <v>1311</v>
      </c>
      <c r="G102" s="581">
        <v>2500</v>
      </c>
      <c r="H102" s="590">
        <v>0</v>
      </c>
      <c r="I102" s="590">
        <v>0</v>
      </c>
      <c r="J102" s="590">
        <v>0</v>
      </c>
      <c r="K102" s="591" t="s">
        <v>1332</v>
      </c>
      <c r="L102" s="591" t="s">
        <v>1142</v>
      </c>
      <c r="M102" s="582"/>
      <c r="N102" s="590">
        <v>0</v>
      </c>
      <c r="O102" s="590">
        <v>0</v>
      </c>
      <c r="P102" s="583"/>
      <c r="Q102" s="590">
        <v>0</v>
      </c>
      <c r="R102" s="590">
        <v>0</v>
      </c>
      <c r="S102" s="584"/>
      <c r="T102" s="581"/>
      <c r="U102" s="581"/>
      <c r="V102" s="584"/>
      <c r="W102" s="585"/>
      <c r="X102" s="585"/>
      <c r="Y102" s="586"/>
      <c r="Z102" s="591" t="s">
        <v>1275</v>
      </c>
      <c r="AA102" s="592"/>
      <c r="AB102" s="592"/>
      <c r="AC102" s="593"/>
      <c r="AD102" s="592"/>
      <c r="AE102" s="592"/>
      <c r="AF102" s="594"/>
      <c r="AG102" s="595"/>
      <c r="AH102" s="441"/>
    </row>
    <row r="103" spans="1:34" ht="51.75" customHeight="1">
      <c r="A103" s="476">
        <v>20</v>
      </c>
      <c r="B103" s="597" t="s">
        <v>98</v>
      </c>
      <c r="C103" s="596"/>
      <c r="D103" s="596"/>
      <c r="E103" s="596"/>
      <c r="F103" s="598"/>
      <c r="G103" s="599" t="s">
        <v>1347</v>
      </c>
      <c r="H103" s="600"/>
      <c r="I103" s="600"/>
      <c r="J103" s="600"/>
      <c r="K103" s="600"/>
      <c r="L103" s="600"/>
      <c r="M103" s="601"/>
      <c r="N103" s="517"/>
      <c r="O103" s="517"/>
      <c r="P103" s="602"/>
      <c r="Q103" s="517"/>
      <c r="R103" s="517"/>
      <c r="S103" s="603"/>
      <c r="T103" s="604"/>
      <c r="U103" s="604"/>
      <c r="V103" s="603"/>
      <c r="W103" s="605"/>
      <c r="X103" s="605"/>
      <c r="Y103" s="606"/>
      <c r="Z103" s="591"/>
      <c r="AA103" s="592"/>
      <c r="AB103" s="592"/>
      <c r="AC103" s="593"/>
      <c r="AD103" s="592"/>
      <c r="AE103" s="592"/>
      <c r="AF103" s="594"/>
      <c r="AG103" s="595"/>
      <c r="AH103" s="441"/>
    </row>
    <row r="104" spans="1:34" ht="51.75" customHeight="1">
      <c r="A104" s="1537" t="s">
        <v>780</v>
      </c>
      <c r="B104" s="1538"/>
      <c r="C104" s="1538"/>
      <c r="D104" s="1538"/>
      <c r="E104" s="1538"/>
      <c r="F104" s="1538"/>
      <c r="G104" s="1538"/>
      <c r="H104" s="1538"/>
      <c r="I104" s="1538"/>
      <c r="J104" s="1538"/>
      <c r="K104" s="1538"/>
      <c r="L104" s="1538"/>
      <c r="M104" s="1538"/>
      <c r="N104" s="1538"/>
      <c r="O104" s="1538"/>
      <c r="P104" s="1538"/>
      <c r="Q104" s="1538"/>
      <c r="R104" s="1538"/>
      <c r="S104" s="1538"/>
      <c r="T104" s="1538"/>
      <c r="U104" s="1538"/>
      <c r="V104" s="1538"/>
      <c r="W104" s="1538"/>
      <c r="X104" s="1538"/>
      <c r="Y104" s="1538"/>
      <c r="Z104" s="1538"/>
      <c r="AA104" s="1538"/>
      <c r="AB104" s="1538"/>
      <c r="AC104" s="1538"/>
      <c r="AD104" s="1538"/>
      <c r="AE104" s="1538"/>
      <c r="AF104" s="1538"/>
      <c r="AG104" s="1539"/>
      <c r="AH104" s="441"/>
    </row>
    <row r="105" spans="1:34" ht="160.5" customHeight="1">
      <c r="A105" s="607">
        <v>1</v>
      </c>
      <c r="B105" s="458" t="s">
        <v>1099</v>
      </c>
      <c r="C105" s="458" t="s">
        <v>1100</v>
      </c>
      <c r="D105" s="458" t="s">
        <v>1348</v>
      </c>
      <c r="E105" s="458" t="s">
        <v>1102</v>
      </c>
      <c r="F105" s="458" t="s">
        <v>1163</v>
      </c>
      <c r="G105" s="478" t="s">
        <v>1349</v>
      </c>
      <c r="H105" s="460" t="s">
        <v>1350</v>
      </c>
      <c r="I105" s="460">
        <v>0</v>
      </c>
      <c r="J105" s="460">
        <v>0</v>
      </c>
      <c r="K105" s="460">
        <v>0</v>
      </c>
      <c r="L105" s="460">
        <v>0</v>
      </c>
      <c r="M105" s="479"/>
      <c r="N105" s="460">
        <v>0</v>
      </c>
      <c r="O105" s="460">
        <v>0</v>
      </c>
      <c r="P105" s="480"/>
      <c r="Q105" s="460"/>
      <c r="R105" s="460"/>
      <c r="S105" s="481"/>
      <c r="T105" s="478" t="s">
        <v>36</v>
      </c>
      <c r="U105" s="478" t="s">
        <v>67</v>
      </c>
      <c r="V105" s="481" t="s">
        <v>1351</v>
      </c>
      <c r="W105" s="482"/>
      <c r="X105" s="482"/>
      <c r="Y105" s="483"/>
      <c r="Z105" s="462" t="s">
        <v>1174</v>
      </c>
      <c r="AA105" s="452"/>
      <c r="AB105" s="452"/>
      <c r="AC105" s="453"/>
      <c r="AD105" s="452"/>
      <c r="AE105" s="452"/>
      <c r="AF105" s="454"/>
      <c r="AG105" s="463"/>
      <c r="AH105" s="441"/>
    </row>
    <row r="106" spans="1:34" ht="132" customHeight="1">
      <c r="A106" s="607">
        <v>2</v>
      </c>
      <c r="B106" s="458" t="s">
        <v>1099</v>
      </c>
      <c r="C106" s="444" t="s">
        <v>1104</v>
      </c>
      <c r="D106" s="444" t="s">
        <v>1105</v>
      </c>
      <c r="E106" s="444" t="s">
        <v>1106</v>
      </c>
      <c r="F106" s="444" t="s">
        <v>1107</v>
      </c>
      <c r="G106" s="478" t="s">
        <v>1184</v>
      </c>
      <c r="H106" s="460" t="s">
        <v>1185</v>
      </c>
      <c r="I106" s="460">
        <v>0</v>
      </c>
      <c r="J106" s="460">
        <v>0</v>
      </c>
      <c r="K106" s="460">
        <v>0</v>
      </c>
      <c r="L106" s="460">
        <v>0</v>
      </c>
      <c r="M106" s="479"/>
      <c r="N106" s="460">
        <v>0</v>
      </c>
      <c r="O106" s="460">
        <v>0</v>
      </c>
      <c r="P106" s="480"/>
      <c r="Q106" s="460"/>
      <c r="R106" s="460"/>
      <c r="S106" s="481"/>
      <c r="T106" s="478" t="s">
        <v>36</v>
      </c>
      <c r="U106" s="478" t="s">
        <v>67</v>
      </c>
      <c r="V106" s="481" t="s">
        <v>1186</v>
      </c>
      <c r="W106" s="482"/>
      <c r="X106" s="482"/>
      <c r="Y106" s="483"/>
      <c r="Z106" s="462" t="s">
        <v>1174</v>
      </c>
      <c r="AA106" s="452"/>
      <c r="AB106" s="452"/>
      <c r="AC106" s="453"/>
      <c r="AD106" s="452"/>
      <c r="AE106" s="452"/>
      <c r="AF106" s="454"/>
      <c r="AG106" s="455"/>
      <c r="AH106" s="441"/>
    </row>
    <row r="107" spans="1:34" ht="116.25" customHeight="1">
      <c r="A107" s="441">
        <v>3</v>
      </c>
      <c r="B107" s="458" t="s">
        <v>1099</v>
      </c>
      <c r="C107" s="458" t="s">
        <v>1100</v>
      </c>
      <c r="D107" s="444" t="s">
        <v>1352</v>
      </c>
      <c r="E107" s="458" t="s">
        <v>1102</v>
      </c>
      <c r="F107" s="458" t="s">
        <v>1163</v>
      </c>
      <c r="G107" s="478" t="s">
        <v>1353</v>
      </c>
      <c r="H107" s="460" t="s">
        <v>1354</v>
      </c>
      <c r="I107" s="460">
        <v>0</v>
      </c>
      <c r="J107" s="460">
        <v>0</v>
      </c>
      <c r="K107" s="460">
        <v>0</v>
      </c>
      <c r="L107" s="460">
        <v>0</v>
      </c>
      <c r="M107" s="479"/>
      <c r="N107" s="460">
        <v>0</v>
      </c>
      <c r="O107" s="460">
        <v>0</v>
      </c>
      <c r="P107" s="480"/>
      <c r="Q107" s="460"/>
      <c r="R107" s="460"/>
      <c r="S107" s="481"/>
      <c r="T107" s="478" t="s">
        <v>36</v>
      </c>
      <c r="U107" s="478" t="s">
        <v>67</v>
      </c>
      <c r="V107" s="481">
        <v>204286</v>
      </c>
      <c r="W107" s="482"/>
      <c r="X107" s="482"/>
      <c r="Y107" s="483"/>
      <c r="Z107" s="462" t="s">
        <v>1174</v>
      </c>
      <c r="AA107" s="452"/>
      <c r="AB107" s="452"/>
      <c r="AC107" s="453"/>
      <c r="AD107" s="452"/>
      <c r="AE107" s="452"/>
      <c r="AF107" s="454"/>
      <c r="AH107" s="441"/>
    </row>
    <row r="108" spans="1:34" ht="220.5">
      <c r="A108" s="441">
        <v>4</v>
      </c>
      <c r="B108" s="458" t="s">
        <v>1099</v>
      </c>
      <c r="C108" s="458" t="s">
        <v>1100</v>
      </c>
      <c r="D108" s="458" t="s">
        <v>1355</v>
      </c>
      <c r="E108" s="458" t="s">
        <v>1102</v>
      </c>
      <c r="F108" s="458" t="s">
        <v>1163</v>
      </c>
      <c r="G108" s="478" t="s">
        <v>1186</v>
      </c>
      <c r="H108" s="460" t="s">
        <v>1356</v>
      </c>
      <c r="I108" s="460">
        <v>0</v>
      </c>
      <c r="J108" s="460">
        <v>0</v>
      </c>
      <c r="K108" s="460">
        <v>0</v>
      </c>
      <c r="L108" s="460">
        <v>0</v>
      </c>
      <c r="M108" s="479"/>
      <c r="N108" s="460">
        <v>0</v>
      </c>
      <c r="O108" s="460">
        <v>0</v>
      </c>
      <c r="P108" s="480"/>
      <c r="Q108" s="460"/>
      <c r="R108" s="460"/>
      <c r="S108" s="481"/>
      <c r="T108" s="478" t="s">
        <v>36</v>
      </c>
      <c r="U108" s="478" t="s">
        <v>67</v>
      </c>
      <c r="V108" s="481" t="s">
        <v>1357</v>
      </c>
      <c r="W108" s="482"/>
      <c r="X108" s="482"/>
      <c r="Y108" s="483"/>
      <c r="Z108" s="462" t="s">
        <v>1174</v>
      </c>
      <c r="AA108" s="452"/>
      <c r="AB108" s="452"/>
      <c r="AC108" s="453"/>
      <c r="AD108" s="452"/>
      <c r="AE108" s="452"/>
      <c r="AF108" s="454"/>
      <c r="AH108" s="441"/>
    </row>
    <row r="109" spans="1:34" ht="15.75" customHeight="1">
      <c r="A109" s="1540" t="s">
        <v>418</v>
      </c>
      <c r="B109" s="1540"/>
      <c r="C109" s="1540"/>
      <c r="D109" s="1540"/>
      <c r="E109" s="1540"/>
      <c r="F109" s="1540"/>
      <c r="G109" s="1540"/>
      <c r="H109" s="1540"/>
      <c r="I109" s="1540"/>
      <c r="J109" s="1540"/>
      <c r="K109" s="1540"/>
      <c r="L109" s="1540"/>
      <c r="M109" s="1540"/>
      <c r="N109" s="1540"/>
      <c r="O109" s="1540"/>
      <c r="P109" s="1540"/>
      <c r="Q109" s="1540"/>
      <c r="R109" s="1540"/>
      <c r="S109" s="1540"/>
      <c r="T109" s="1540"/>
      <c r="U109" s="1540"/>
      <c r="V109" s="1540"/>
      <c r="W109" s="1540"/>
      <c r="X109" s="1540"/>
      <c r="Y109" s="1540"/>
      <c r="Z109" s="1540"/>
      <c r="AA109" s="1540"/>
      <c r="AB109" s="1540"/>
      <c r="AC109" s="1540"/>
      <c r="AD109" s="1540"/>
      <c r="AE109" s="1540"/>
      <c r="AF109" s="1540"/>
      <c r="AG109" s="1540"/>
      <c r="AH109" s="1540"/>
    </row>
    <row r="110" spans="1:34" ht="120">
      <c r="A110" s="608" t="s">
        <v>1358</v>
      </c>
      <c r="B110" s="7" t="s">
        <v>192</v>
      </c>
      <c r="C110" s="7" t="s">
        <v>419</v>
      </c>
      <c r="D110" s="7" t="s">
        <v>1359</v>
      </c>
      <c r="E110" s="441"/>
      <c r="F110" s="441"/>
      <c r="G110" s="441"/>
      <c r="H110" s="441"/>
      <c r="I110" s="441"/>
      <c r="J110" s="441"/>
      <c r="K110" s="441"/>
      <c r="L110" s="441"/>
      <c r="M110" s="609"/>
      <c r="N110" s="441"/>
      <c r="O110" s="441"/>
      <c r="P110" s="610"/>
      <c r="Q110" s="441"/>
      <c r="R110" s="441"/>
      <c r="S110" s="611"/>
      <c r="T110" s="441" t="s">
        <v>37</v>
      </c>
      <c r="U110" s="441" t="s">
        <v>59</v>
      </c>
      <c r="V110" s="611">
        <v>280968</v>
      </c>
      <c r="W110" s="494"/>
      <c r="X110" s="494"/>
      <c r="Y110" s="612" t="s">
        <v>1360</v>
      </c>
      <c r="Z110" s="441"/>
      <c r="AA110" s="494"/>
      <c r="AB110" s="494"/>
      <c r="AC110" s="613"/>
      <c r="AD110" s="494"/>
      <c r="AE110" s="494"/>
      <c r="AF110" s="594"/>
      <c r="AG110" s="441"/>
      <c r="AH110" s="441"/>
    </row>
    <row r="111" spans="1:34" ht="120">
      <c r="A111" s="608">
        <v>2</v>
      </c>
      <c r="B111" s="7" t="s">
        <v>192</v>
      </c>
      <c r="C111" s="7" t="s">
        <v>419</v>
      </c>
      <c r="D111" s="7" t="s">
        <v>1361</v>
      </c>
      <c r="E111" s="441"/>
      <c r="F111" s="441"/>
      <c r="G111" s="441"/>
      <c r="H111" s="441"/>
      <c r="I111" s="441"/>
      <c r="J111" s="441"/>
      <c r="K111" s="441"/>
      <c r="L111" s="441"/>
      <c r="M111" s="609"/>
      <c r="N111" s="441"/>
      <c r="O111" s="441"/>
      <c r="P111" s="610"/>
      <c r="Q111" s="441"/>
      <c r="R111" s="441"/>
      <c r="S111" s="611"/>
      <c r="T111" s="441" t="s">
        <v>37</v>
      </c>
      <c r="U111" s="441" t="s">
        <v>59</v>
      </c>
      <c r="V111" s="611">
        <v>70754</v>
      </c>
      <c r="W111" s="494"/>
      <c r="X111" s="494"/>
      <c r="Y111" s="612" t="s">
        <v>1360</v>
      </c>
      <c r="Z111" s="441"/>
      <c r="AA111" s="494"/>
      <c r="AB111" s="494"/>
      <c r="AC111" s="613"/>
      <c r="AD111" s="494"/>
      <c r="AE111" s="494"/>
      <c r="AF111" s="594"/>
      <c r="AG111" s="441"/>
      <c r="AH111" s="441"/>
    </row>
    <row r="112" spans="1:34" ht="120">
      <c r="A112" s="614">
        <v>3</v>
      </c>
      <c r="B112" s="7" t="s">
        <v>192</v>
      </c>
      <c r="C112" s="7" t="s">
        <v>419</v>
      </c>
      <c r="D112" s="7" t="s">
        <v>1362</v>
      </c>
      <c r="E112" s="441"/>
      <c r="F112" s="441"/>
      <c r="G112" s="441"/>
      <c r="H112" s="441"/>
      <c r="I112" s="441"/>
      <c r="J112" s="441"/>
      <c r="K112" s="441"/>
      <c r="L112" s="441"/>
      <c r="M112" s="609"/>
      <c r="N112" s="441"/>
      <c r="O112" s="441"/>
      <c r="P112" s="610"/>
      <c r="Q112" s="441"/>
      <c r="R112" s="441"/>
      <c r="S112" s="611"/>
      <c r="T112" s="441" t="s">
        <v>37</v>
      </c>
      <c r="U112" s="441" t="s">
        <v>59</v>
      </c>
      <c r="V112" s="611">
        <v>85000</v>
      </c>
      <c r="W112" s="494"/>
      <c r="X112" s="494"/>
      <c r="Y112" s="612" t="s">
        <v>1360</v>
      </c>
      <c r="Z112" s="441"/>
      <c r="AA112" s="494"/>
      <c r="AB112" s="494"/>
      <c r="AC112" s="613"/>
      <c r="AD112" s="494"/>
      <c r="AE112" s="494"/>
      <c r="AF112" s="594"/>
      <c r="AG112" s="441"/>
      <c r="AH112" s="441"/>
    </row>
    <row r="113" spans="1:34" ht="120">
      <c r="A113" s="614">
        <v>4</v>
      </c>
      <c r="B113" s="7" t="s">
        <v>192</v>
      </c>
      <c r="C113" s="7" t="s">
        <v>419</v>
      </c>
      <c r="D113" s="7" t="s">
        <v>1363</v>
      </c>
      <c r="E113" s="441"/>
      <c r="F113" s="441"/>
      <c r="G113" s="441"/>
      <c r="H113" s="441"/>
      <c r="I113" s="441"/>
      <c r="J113" s="441"/>
      <c r="K113" s="441"/>
      <c r="L113" s="441"/>
      <c r="M113" s="609"/>
      <c r="N113" s="441"/>
      <c r="O113" s="441"/>
      <c r="P113" s="610"/>
      <c r="Q113" s="441"/>
      <c r="R113" s="441"/>
      <c r="S113" s="611"/>
      <c r="T113" s="441" t="s">
        <v>37</v>
      </c>
      <c r="U113" s="441" t="s">
        <v>59</v>
      </c>
      <c r="V113" s="611">
        <v>74909</v>
      </c>
      <c r="W113" s="494"/>
      <c r="X113" s="494"/>
      <c r="Y113" s="612" t="s">
        <v>1360</v>
      </c>
      <c r="Z113" s="441"/>
      <c r="AA113" s="494"/>
      <c r="AB113" s="494"/>
      <c r="AC113" s="613"/>
      <c r="AD113" s="494"/>
      <c r="AE113" s="494"/>
      <c r="AF113" s="594"/>
      <c r="AG113" s="441"/>
      <c r="AH113" s="441"/>
    </row>
    <row r="114" spans="1:34" ht="120">
      <c r="A114" s="614">
        <v>5</v>
      </c>
      <c r="B114" s="7" t="s">
        <v>192</v>
      </c>
      <c r="C114" s="7" t="s">
        <v>419</v>
      </c>
      <c r="D114" s="7" t="s">
        <v>1364</v>
      </c>
      <c r="E114" s="441"/>
      <c r="F114" s="441"/>
      <c r="G114" s="441"/>
      <c r="H114" s="441"/>
      <c r="I114" s="441"/>
      <c r="J114" s="441"/>
      <c r="K114" s="441"/>
      <c r="L114" s="441"/>
      <c r="M114" s="609"/>
      <c r="N114" s="441"/>
      <c r="O114" s="441"/>
      <c r="P114" s="610"/>
      <c r="Q114" s="441"/>
      <c r="R114" s="441"/>
      <c r="S114" s="611"/>
      <c r="T114" s="441" t="s">
        <v>37</v>
      </c>
      <c r="U114" s="441" t="s">
        <v>59</v>
      </c>
      <c r="V114" s="611">
        <v>79009</v>
      </c>
      <c r="W114" s="494"/>
      <c r="X114" s="494"/>
      <c r="Y114" s="612" t="s">
        <v>1360</v>
      </c>
      <c r="Z114" s="441"/>
      <c r="AA114" s="494"/>
      <c r="AB114" s="494"/>
      <c r="AC114" s="613"/>
      <c r="AD114" s="494"/>
      <c r="AE114" s="494"/>
      <c r="AF114" s="594"/>
      <c r="AG114" s="441"/>
      <c r="AH114" s="441"/>
    </row>
    <row r="115" spans="1:34" ht="120">
      <c r="A115" s="614">
        <v>6</v>
      </c>
      <c r="B115" s="7" t="s">
        <v>192</v>
      </c>
      <c r="C115" s="7" t="s">
        <v>419</v>
      </c>
      <c r="D115" s="7" t="s">
        <v>1365</v>
      </c>
      <c r="E115" s="441"/>
      <c r="F115" s="441"/>
      <c r="G115" s="441"/>
      <c r="H115" s="441"/>
      <c r="I115" s="441"/>
      <c r="J115" s="441"/>
      <c r="K115" s="441"/>
      <c r="L115" s="441"/>
      <c r="M115" s="609"/>
      <c r="N115" s="441"/>
      <c r="O115" s="441"/>
      <c r="P115" s="610"/>
      <c r="Q115" s="441"/>
      <c r="R115" s="441"/>
      <c r="S115" s="611"/>
      <c r="T115" s="441" t="s">
        <v>51</v>
      </c>
      <c r="U115" s="441" t="s">
        <v>243</v>
      </c>
      <c r="V115" s="611">
        <v>87438</v>
      </c>
      <c r="W115" s="494"/>
      <c r="X115" s="494"/>
      <c r="Y115" s="612" t="s">
        <v>1360</v>
      </c>
      <c r="Z115" s="441"/>
      <c r="AA115" s="494"/>
      <c r="AB115" s="494"/>
      <c r="AC115" s="613"/>
      <c r="AD115" s="494"/>
      <c r="AE115" s="494"/>
      <c r="AF115" s="594"/>
      <c r="AG115" s="441"/>
      <c r="AH115" s="441"/>
    </row>
    <row r="116" spans="1:34" ht="120">
      <c r="A116" s="614">
        <v>7</v>
      </c>
      <c r="B116" s="7" t="s">
        <v>192</v>
      </c>
      <c r="C116" s="7" t="s">
        <v>419</v>
      </c>
      <c r="D116" s="7" t="s">
        <v>1366</v>
      </c>
      <c r="E116" s="441"/>
      <c r="F116" s="441"/>
      <c r="G116" s="441"/>
      <c r="H116" s="441"/>
      <c r="I116" s="441"/>
      <c r="J116" s="441"/>
      <c r="K116" s="441"/>
      <c r="L116" s="441"/>
      <c r="M116" s="609"/>
      <c r="N116" s="441"/>
      <c r="O116" s="441"/>
      <c r="P116" s="610"/>
      <c r="Q116" s="441"/>
      <c r="R116" s="441"/>
      <c r="S116" s="611"/>
      <c r="T116" s="441"/>
      <c r="U116" s="441"/>
      <c r="V116" s="611"/>
      <c r="W116" s="494"/>
      <c r="X116" s="494"/>
      <c r="Y116" s="612" t="s">
        <v>1367</v>
      </c>
      <c r="Z116" s="441"/>
      <c r="AA116" s="494"/>
      <c r="AB116" s="494"/>
      <c r="AC116" s="613"/>
      <c r="AD116" s="494"/>
      <c r="AE116" s="494"/>
      <c r="AF116" s="594"/>
      <c r="AG116" s="441"/>
      <c r="AH116" s="441"/>
    </row>
    <row r="117" spans="1:34" ht="120">
      <c r="A117" s="614">
        <v>8</v>
      </c>
      <c r="B117" s="7" t="s">
        <v>192</v>
      </c>
      <c r="C117" s="7" t="s">
        <v>419</v>
      </c>
      <c r="D117" s="7" t="s">
        <v>1368</v>
      </c>
      <c r="E117" s="441"/>
      <c r="F117" s="441"/>
      <c r="G117" s="441"/>
      <c r="H117" s="441"/>
      <c r="I117" s="441"/>
      <c r="J117" s="441"/>
      <c r="K117" s="441"/>
      <c r="L117" s="441"/>
      <c r="M117" s="609"/>
      <c r="N117" s="441"/>
      <c r="O117" s="441"/>
      <c r="P117" s="610"/>
      <c r="Q117" s="441"/>
      <c r="R117" s="441"/>
      <c r="S117" s="611"/>
      <c r="T117" s="441"/>
      <c r="U117" s="441"/>
      <c r="V117" s="611"/>
      <c r="W117" s="494"/>
      <c r="X117" s="494"/>
      <c r="Y117" s="612" t="s">
        <v>1367</v>
      </c>
      <c r="Z117" s="441"/>
      <c r="AA117" s="494"/>
      <c r="AB117" s="494"/>
      <c r="AC117" s="613"/>
      <c r="AD117" s="494"/>
      <c r="AE117" s="494"/>
      <c r="AF117" s="594"/>
      <c r="AG117" s="441"/>
      <c r="AH117" s="441"/>
    </row>
    <row r="118" spans="1:34" ht="15.75" customHeight="1">
      <c r="A118" s="1541" t="s">
        <v>1369</v>
      </c>
      <c r="B118" s="1541"/>
      <c r="C118" s="1541"/>
      <c r="D118" s="1541"/>
      <c r="E118" s="1541"/>
      <c r="F118" s="1541"/>
      <c r="G118" s="1541"/>
      <c r="H118" s="1541"/>
      <c r="I118" s="1541"/>
      <c r="J118" s="1541"/>
      <c r="K118" s="1541"/>
      <c r="L118" s="1541"/>
      <c r="M118" s="1541"/>
      <c r="N118" s="1541"/>
      <c r="O118" s="1541"/>
      <c r="P118" s="1541"/>
      <c r="Q118" s="1541"/>
      <c r="R118" s="1541"/>
      <c r="S118" s="1541"/>
      <c r="T118" s="1541"/>
      <c r="U118" s="1541"/>
      <c r="V118" s="1541"/>
      <c r="W118" s="1541"/>
      <c r="X118" s="1541"/>
      <c r="Y118" s="1541"/>
      <c r="Z118" s="1541"/>
      <c r="AA118" s="1541"/>
      <c r="AB118" s="1541"/>
      <c r="AC118" s="1541"/>
      <c r="AD118" s="1541"/>
      <c r="AE118" s="1541"/>
      <c r="AF118" s="1541"/>
      <c r="AG118" s="1541"/>
      <c r="AH118" s="1541"/>
    </row>
    <row r="119" spans="1:34" ht="126">
      <c r="A119" s="476">
        <v>1</v>
      </c>
      <c r="B119" s="545" t="s">
        <v>1370</v>
      </c>
      <c r="C119" s="545" t="s">
        <v>1371</v>
      </c>
      <c r="D119" s="545" t="s">
        <v>1372</v>
      </c>
      <c r="E119" s="458" t="s">
        <v>1102</v>
      </c>
      <c r="F119" s="545" t="s">
        <v>1373</v>
      </c>
      <c r="G119" s="441"/>
      <c r="H119" s="441"/>
      <c r="I119" s="441"/>
      <c r="J119" s="441"/>
      <c r="K119" s="441"/>
      <c r="L119" s="441"/>
      <c r="M119" s="609"/>
      <c r="N119" s="441"/>
      <c r="O119" s="441"/>
      <c r="P119" s="610"/>
      <c r="Q119" s="441"/>
      <c r="R119" s="441"/>
      <c r="S119" s="611"/>
      <c r="T119" s="441" t="s">
        <v>67</v>
      </c>
      <c r="U119" s="441" t="s">
        <v>59</v>
      </c>
      <c r="V119" s="611">
        <v>32720</v>
      </c>
      <c r="W119" s="494"/>
      <c r="X119" s="494"/>
      <c r="Y119" s="612" t="s">
        <v>1374</v>
      </c>
      <c r="Z119" s="441"/>
      <c r="AA119" s="494"/>
      <c r="AB119" s="494"/>
      <c r="AC119" s="613"/>
      <c r="AD119" s="494"/>
      <c r="AE119" s="494"/>
      <c r="AF119" s="594"/>
      <c r="AG119" s="441"/>
      <c r="AH119" s="441"/>
    </row>
    <row r="120" spans="1:34" ht="126">
      <c r="A120" s="476">
        <v>2</v>
      </c>
      <c r="B120" s="545" t="s">
        <v>1370</v>
      </c>
      <c r="C120" s="545" t="s">
        <v>1371</v>
      </c>
      <c r="D120" s="545" t="s">
        <v>1375</v>
      </c>
      <c r="E120" s="458" t="s">
        <v>1102</v>
      </c>
      <c r="F120" s="545" t="s">
        <v>1376</v>
      </c>
      <c r="G120" s="441"/>
      <c r="H120" s="441"/>
      <c r="I120" s="441"/>
      <c r="J120" s="441"/>
      <c r="K120" s="441"/>
      <c r="L120" s="441"/>
      <c r="M120" s="609"/>
      <c r="N120" s="441"/>
      <c r="O120" s="441"/>
      <c r="P120" s="610"/>
      <c r="Q120" s="441"/>
      <c r="R120" s="441"/>
      <c r="S120" s="611"/>
      <c r="T120" s="441" t="s">
        <v>67</v>
      </c>
      <c r="U120" s="441" t="s">
        <v>59</v>
      </c>
      <c r="V120" s="611">
        <v>107219</v>
      </c>
      <c r="W120" s="494"/>
      <c r="X120" s="494"/>
      <c r="Y120" s="612" t="s">
        <v>1377</v>
      </c>
      <c r="Z120" s="441"/>
      <c r="AA120" s="494"/>
      <c r="AB120" s="494"/>
      <c r="AC120" s="613"/>
      <c r="AD120" s="494"/>
      <c r="AE120" s="494"/>
      <c r="AF120" s="594"/>
      <c r="AG120" s="441"/>
      <c r="AH120" s="441"/>
    </row>
    <row r="121" spans="1:34" ht="44.25" customHeight="1">
      <c r="A121" s="1542" t="s">
        <v>1378</v>
      </c>
      <c r="B121" s="1542"/>
      <c r="C121" s="1542"/>
      <c r="D121" s="1542"/>
      <c r="E121" s="1542"/>
      <c r="F121" s="1542"/>
      <c r="G121" s="1542"/>
      <c r="H121" s="1542"/>
      <c r="I121" s="1542"/>
      <c r="J121" s="1542"/>
      <c r="K121" s="1542"/>
      <c r="L121" s="1542"/>
      <c r="M121" s="1542"/>
      <c r="N121" s="1542"/>
      <c r="O121" s="1542"/>
      <c r="P121" s="1542"/>
      <c r="Q121" s="1542"/>
      <c r="R121" s="1542"/>
      <c r="S121" s="1542"/>
      <c r="T121" s="1542"/>
      <c r="U121" s="1542"/>
      <c r="V121" s="1542"/>
      <c r="W121" s="1542"/>
      <c r="X121" s="1542"/>
      <c r="Y121" s="1542"/>
      <c r="Z121" s="1542"/>
      <c r="AA121" s="1542"/>
      <c r="AB121" s="1542"/>
      <c r="AC121" s="1542"/>
      <c r="AD121" s="1542"/>
      <c r="AE121" s="1542"/>
      <c r="AF121" s="1542"/>
      <c r="AG121" s="1542"/>
      <c r="AH121" s="1542"/>
    </row>
    <row r="122" spans="1:34" ht="44.25" customHeight="1">
      <c r="A122" s="441">
        <v>1</v>
      </c>
      <c r="B122" s="441" t="s">
        <v>1379</v>
      </c>
      <c r="C122" s="441" t="s">
        <v>1380</v>
      </c>
      <c r="D122" s="441" t="s">
        <v>1381</v>
      </c>
      <c r="E122" s="441" t="s">
        <v>1382</v>
      </c>
      <c r="F122" s="441" t="s">
        <v>1383</v>
      </c>
      <c r="G122" s="441"/>
      <c r="H122" s="441"/>
      <c r="I122" s="441"/>
      <c r="J122" s="441"/>
      <c r="K122" s="441"/>
      <c r="L122" s="441"/>
      <c r="M122" s="609"/>
      <c r="N122" s="441"/>
      <c r="O122" s="441"/>
      <c r="P122" s="610"/>
      <c r="Q122" s="441"/>
      <c r="R122" s="441"/>
      <c r="S122" s="611"/>
      <c r="T122" s="441"/>
      <c r="U122" s="441"/>
      <c r="V122" s="611"/>
      <c r="W122" s="441" t="s">
        <v>37</v>
      </c>
      <c r="X122" s="441" t="s">
        <v>75</v>
      </c>
      <c r="Y122" s="612">
        <v>64160</v>
      </c>
      <c r="Z122" s="441"/>
      <c r="AA122" s="494"/>
      <c r="AB122" s="494"/>
      <c r="AC122" s="613"/>
      <c r="AD122" s="494"/>
      <c r="AE122" s="494"/>
      <c r="AF122" s="594"/>
      <c r="AG122" s="441"/>
      <c r="AH122" s="441"/>
    </row>
    <row r="123" spans="1:34" ht="94.5">
      <c r="A123" s="441">
        <v>2</v>
      </c>
      <c r="B123" s="441" t="s">
        <v>1379</v>
      </c>
      <c r="C123" s="441" t="s">
        <v>1380</v>
      </c>
      <c r="D123" s="441" t="s">
        <v>1384</v>
      </c>
      <c r="E123" s="441" t="s">
        <v>1382</v>
      </c>
      <c r="F123" s="441" t="s">
        <v>1385</v>
      </c>
      <c r="G123" s="441"/>
      <c r="H123" s="441"/>
      <c r="I123" s="441"/>
      <c r="J123" s="441"/>
      <c r="K123" s="441"/>
      <c r="L123" s="441"/>
      <c r="M123" s="609"/>
      <c r="N123" s="441"/>
      <c r="O123" s="441"/>
      <c r="P123" s="610"/>
      <c r="Q123" s="441"/>
      <c r="R123" s="441"/>
      <c r="S123" s="611"/>
      <c r="T123" s="441"/>
      <c r="U123" s="441"/>
      <c r="V123" s="611"/>
      <c r="W123" s="494" t="s">
        <v>37</v>
      </c>
      <c r="X123" s="494" t="s">
        <v>67</v>
      </c>
      <c r="Y123" s="612">
        <v>71211</v>
      </c>
      <c r="Z123" s="441"/>
      <c r="AA123" s="494"/>
      <c r="AB123" s="494"/>
      <c r="AC123" s="613"/>
      <c r="AD123" s="494"/>
      <c r="AE123" s="494"/>
      <c r="AF123" s="594"/>
      <c r="AG123" s="441"/>
      <c r="AH123" s="441"/>
    </row>
    <row r="124" spans="1:34" ht="94.5">
      <c r="A124" s="441">
        <v>3</v>
      </c>
      <c r="B124" s="441" t="s">
        <v>1379</v>
      </c>
      <c r="C124" s="441" t="s">
        <v>1380</v>
      </c>
      <c r="D124" s="441" t="s">
        <v>1386</v>
      </c>
      <c r="E124" s="441" t="s">
        <v>1382</v>
      </c>
      <c r="F124" s="441" t="s">
        <v>1387</v>
      </c>
      <c r="G124" s="441"/>
      <c r="H124" s="441"/>
      <c r="I124" s="441"/>
      <c r="J124" s="441"/>
      <c r="K124" s="441"/>
      <c r="L124" s="441"/>
      <c r="M124" s="609"/>
      <c r="N124" s="441"/>
      <c r="O124" s="441"/>
      <c r="P124" s="610"/>
      <c r="Q124" s="441"/>
      <c r="R124" s="441"/>
      <c r="S124" s="611"/>
      <c r="T124" s="441"/>
      <c r="U124" s="441"/>
      <c r="V124" s="611"/>
      <c r="W124" s="494" t="s">
        <v>37</v>
      </c>
      <c r="X124" s="494" t="s">
        <v>59</v>
      </c>
      <c r="Y124" s="612">
        <v>98421</v>
      </c>
      <c r="Z124" s="441"/>
      <c r="AA124" s="494"/>
      <c r="AB124" s="494"/>
      <c r="AC124" s="613"/>
      <c r="AD124" s="494"/>
      <c r="AE124" s="494"/>
      <c r="AF124" s="594"/>
      <c r="AG124" s="441"/>
      <c r="AH124" s="441"/>
    </row>
    <row r="125" spans="1:34" ht="144.75" customHeight="1">
      <c r="A125" s="441">
        <v>4</v>
      </c>
      <c r="B125" s="441" t="s">
        <v>1379</v>
      </c>
      <c r="C125" s="441" t="s">
        <v>1380</v>
      </c>
      <c r="D125" s="441" t="s">
        <v>1388</v>
      </c>
      <c r="E125" s="441" t="s">
        <v>1382</v>
      </c>
      <c r="F125" s="441" t="s">
        <v>1389</v>
      </c>
      <c r="G125" s="441"/>
      <c r="H125" s="441"/>
      <c r="I125" s="441"/>
      <c r="J125" s="441"/>
      <c r="K125" s="441"/>
      <c r="L125" s="441"/>
      <c r="M125" s="609"/>
      <c r="N125" s="441"/>
      <c r="O125" s="441"/>
      <c r="P125" s="610"/>
      <c r="Q125" s="441"/>
      <c r="R125" s="441"/>
      <c r="S125" s="611"/>
      <c r="T125" s="441"/>
      <c r="U125" s="441"/>
      <c r="V125" s="611"/>
      <c r="W125" s="494" t="s">
        <v>37</v>
      </c>
      <c r="X125" s="494" t="s">
        <v>59</v>
      </c>
      <c r="Y125" s="612">
        <v>82329</v>
      </c>
      <c r="Z125" s="441"/>
      <c r="AA125" s="494"/>
      <c r="AB125" s="494"/>
      <c r="AC125" s="613"/>
      <c r="AD125" s="494"/>
      <c r="AE125" s="494"/>
      <c r="AF125" s="594"/>
      <c r="AG125" s="441"/>
      <c r="AH125" s="441"/>
    </row>
    <row r="126" spans="1:34">
      <c r="A126" s="441"/>
      <c r="B126" s="441"/>
      <c r="C126" s="441"/>
      <c r="D126" s="441"/>
      <c r="E126" s="441"/>
      <c r="F126" s="441"/>
      <c r="G126" s="441"/>
      <c r="H126" s="441"/>
      <c r="I126" s="441"/>
      <c r="J126" s="441"/>
      <c r="K126" s="441"/>
      <c r="L126" s="441"/>
      <c r="M126" s="609"/>
      <c r="N126" s="441"/>
      <c r="O126" s="441"/>
      <c r="P126" s="610"/>
      <c r="Q126" s="441"/>
      <c r="R126" s="441"/>
      <c r="S126" s="611"/>
      <c r="T126" s="441"/>
      <c r="U126" s="441"/>
      <c r="V126" s="611"/>
      <c r="W126" s="494"/>
      <c r="X126" s="494"/>
      <c r="Y126" s="612"/>
      <c r="Z126" s="441"/>
      <c r="AA126" s="494"/>
      <c r="AB126" s="494"/>
      <c r="AC126" s="613"/>
      <c r="AD126" s="494"/>
      <c r="AE126" s="494"/>
      <c r="AF126" s="594"/>
      <c r="AG126" s="441"/>
      <c r="AH126" s="441"/>
    </row>
    <row r="127" spans="1:34">
      <c r="A127" s="441"/>
      <c r="B127" s="441"/>
      <c r="C127" s="441"/>
      <c r="D127" s="441"/>
      <c r="E127" s="441"/>
      <c r="F127" s="441"/>
      <c r="G127" s="441"/>
      <c r="H127" s="441"/>
      <c r="I127" s="441"/>
      <c r="J127" s="441"/>
      <c r="K127" s="441"/>
      <c r="L127" s="441"/>
      <c r="M127" s="609"/>
      <c r="N127" s="441"/>
      <c r="O127" s="441"/>
      <c r="P127" s="610"/>
      <c r="Q127" s="441"/>
      <c r="R127" s="441"/>
      <c r="S127" s="611"/>
      <c r="T127" s="441"/>
      <c r="U127" s="441"/>
      <c r="V127" s="611"/>
      <c r="W127" s="494"/>
      <c r="X127" s="494"/>
      <c r="Y127" s="612"/>
      <c r="Z127" s="441"/>
      <c r="AA127" s="494"/>
      <c r="AB127" s="494"/>
      <c r="AC127" s="613"/>
      <c r="AD127" s="494"/>
      <c r="AE127" s="494"/>
      <c r="AF127" s="594"/>
      <c r="AG127" s="441"/>
      <c r="AH127" s="441"/>
    </row>
    <row r="128" spans="1:34">
      <c r="A128" s="441"/>
      <c r="B128" s="441"/>
      <c r="C128" s="441"/>
      <c r="D128" s="441"/>
      <c r="E128" s="441"/>
      <c r="F128" s="441"/>
      <c r="G128" s="441"/>
      <c r="H128" s="441"/>
      <c r="I128" s="441"/>
      <c r="J128" s="441"/>
      <c r="K128" s="441"/>
      <c r="L128" s="441"/>
      <c r="M128" s="609"/>
      <c r="N128" s="441"/>
      <c r="O128" s="441"/>
      <c r="P128" s="610"/>
      <c r="Q128" s="441"/>
      <c r="R128" s="441"/>
      <c r="S128" s="611"/>
      <c r="T128" s="441"/>
      <c r="U128" s="441"/>
      <c r="V128" s="611"/>
      <c r="W128" s="494"/>
      <c r="X128" s="494"/>
      <c r="Y128" s="612"/>
      <c r="Z128" s="441"/>
      <c r="AA128" s="494"/>
      <c r="AB128" s="494"/>
      <c r="AC128" s="613"/>
      <c r="AD128" s="494"/>
      <c r="AE128" s="494"/>
      <c r="AF128" s="594"/>
      <c r="AG128" s="441"/>
      <c r="AH128" s="441"/>
    </row>
    <row r="129" spans="1:34">
      <c r="A129" s="441"/>
      <c r="B129" s="441"/>
      <c r="C129" s="441"/>
      <c r="D129" s="441"/>
      <c r="E129" s="441"/>
      <c r="F129" s="441"/>
      <c r="G129" s="441"/>
      <c r="H129" s="441"/>
      <c r="I129" s="441"/>
      <c r="J129" s="441"/>
      <c r="K129" s="441"/>
      <c r="L129" s="441"/>
      <c r="M129" s="609"/>
      <c r="N129" s="441"/>
      <c r="O129" s="441"/>
      <c r="P129" s="610"/>
      <c r="Q129" s="441"/>
      <c r="R129" s="441"/>
      <c r="S129" s="611"/>
      <c r="T129" s="441"/>
      <c r="U129" s="441"/>
      <c r="V129" s="611"/>
      <c r="W129" s="494"/>
      <c r="X129" s="494"/>
      <c r="Y129" s="612"/>
      <c r="Z129" s="441"/>
      <c r="AA129" s="494"/>
      <c r="AB129" s="494"/>
      <c r="AC129" s="613"/>
      <c r="AD129" s="494"/>
      <c r="AE129" s="494"/>
      <c r="AF129" s="594"/>
      <c r="AG129" s="441"/>
      <c r="AH129" s="441"/>
    </row>
    <row r="130" spans="1:34">
      <c r="A130" s="441"/>
      <c r="B130" s="441"/>
      <c r="C130" s="441"/>
      <c r="D130" s="441"/>
      <c r="E130" s="441"/>
      <c r="F130" s="441"/>
      <c r="G130" s="441"/>
      <c r="H130" s="441"/>
      <c r="I130" s="441"/>
      <c r="J130" s="441"/>
      <c r="K130" s="441"/>
      <c r="L130" s="441"/>
      <c r="M130" s="609"/>
      <c r="N130" s="441"/>
      <c r="O130" s="441"/>
      <c r="P130" s="610"/>
      <c r="Q130" s="441"/>
      <c r="R130" s="441"/>
      <c r="S130" s="611"/>
      <c r="T130" s="441"/>
      <c r="U130" s="441"/>
      <c r="V130" s="611"/>
      <c r="W130" s="494"/>
      <c r="X130" s="494"/>
      <c r="Y130" s="612"/>
      <c r="Z130" s="441"/>
      <c r="AA130" s="494"/>
      <c r="AB130" s="494"/>
      <c r="AC130" s="613"/>
      <c r="AD130" s="494"/>
      <c r="AE130" s="494"/>
      <c r="AF130" s="594"/>
      <c r="AG130" s="441"/>
      <c r="AH130" s="441"/>
    </row>
    <row r="131" spans="1:34">
      <c r="A131" s="441"/>
      <c r="B131" s="441"/>
      <c r="C131" s="441"/>
      <c r="D131" s="441"/>
      <c r="E131" s="441"/>
      <c r="F131" s="441"/>
      <c r="G131" s="441"/>
      <c r="H131" s="441"/>
      <c r="I131" s="441"/>
      <c r="J131" s="441"/>
      <c r="K131" s="441"/>
      <c r="L131" s="441"/>
      <c r="M131" s="609"/>
      <c r="N131" s="441"/>
      <c r="O131" s="441"/>
      <c r="P131" s="610"/>
      <c r="Q131" s="441"/>
      <c r="R131" s="441"/>
      <c r="S131" s="611"/>
      <c r="T131" s="441"/>
      <c r="U131" s="441"/>
      <c r="V131" s="611"/>
      <c r="W131" s="494"/>
      <c r="X131" s="494"/>
      <c r="Y131" s="612"/>
      <c r="Z131" s="441"/>
      <c r="AA131" s="494"/>
      <c r="AB131" s="494"/>
      <c r="AC131" s="613"/>
      <c r="AD131" s="494"/>
      <c r="AE131" s="494"/>
      <c r="AF131" s="594"/>
      <c r="AG131" s="441"/>
      <c r="AH131" s="441"/>
    </row>
    <row r="132" spans="1:34">
      <c r="A132" s="441"/>
      <c r="B132" s="441"/>
      <c r="C132" s="441"/>
      <c r="D132" s="441"/>
      <c r="E132" s="441"/>
      <c r="F132" s="441"/>
      <c r="G132" s="441"/>
      <c r="H132" s="441"/>
      <c r="I132" s="441"/>
      <c r="J132" s="441"/>
      <c r="K132" s="441"/>
      <c r="L132" s="441"/>
      <c r="M132" s="609"/>
      <c r="N132" s="441"/>
      <c r="O132" s="441"/>
      <c r="P132" s="610"/>
      <c r="Q132" s="441"/>
      <c r="R132" s="441"/>
      <c r="S132" s="611"/>
      <c r="T132" s="441"/>
      <c r="U132" s="441"/>
      <c r="V132" s="611"/>
      <c r="W132" s="494"/>
      <c r="X132" s="494"/>
      <c r="Y132" s="612"/>
      <c r="Z132" s="441"/>
      <c r="AA132" s="494"/>
      <c r="AB132" s="494"/>
      <c r="AC132" s="613"/>
      <c r="AD132" s="494"/>
      <c r="AE132" s="494"/>
      <c r="AF132" s="594"/>
      <c r="AG132" s="441"/>
      <c r="AH132" s="441"/>
    </row>
    <row r="133" spans="1:34">
      <c r="A133" s="441"/>
      <c r="B133" s="441"/>
      <c r="C133" s="441"/>
      <c r="D133" s="441"/>
      <c r="E133" s="441"/>
      <c r="F133" s="441"/>
      <c r="G133" s="441"/>
      <c r="H133" s="441"/>
      <c r="I133" s="441"/>
      <c r="J133" s="441"/>
      <c r="K133" s="441"/>
      <c r="L133" s="441"/>
      <c r="M133" s="609"/>
      <c r="N133" s="441"/>
      <c r="O133" s="441"/>
      <c r="P133" s="610"/>
      <c r="Q133" s="441"/>
      <c r="R133" s="441"/>
      <c r="S133" s="611"/>
      <c r="T133" s="441"/>
      <c r="U133" s="441"/>
      <c r="V133" s="611"/>
      <c r="W133" s="494"/>
      <c r="X133" s="494"/>
      <c r="Y133" s="612"/>
      <c r="Z133" s="441"/>
      <c r="AA133" s="494"/>
      <c r="AB133" s="494"/>
      <c r="AC133" s="613"/>
      <c r="AD133" s="494"/>
      <c r="AE133" s="494"/>
      <c r="AF133" s="594"/>
      <c r="AG133" s="441"/>
      <c r="AH133" s="441"/>
    </row>
    <row r="134" spans="1:34">
      <c r="A134" s="441"/>
      <c r="B134" s="441"/>
      <c r="C134" s="441"/>
      <c r="D134" s="441"/>
      <c r="E134" s="441"/>
      <c r="F134" s="441"/>
      <c r="G134" s="441"/>
      <c r="H134" s="441"/>
      <c r="I134" s="441"/>
      <c r="J134" s="441"/>
      <c r="K134" s="441"/>
      <c r="L134" s="441"/>
      <c r="M134" s="609"/>
      <c r="N134" s="441"/>
      <c r="O134" s="441"/>
      <c r="P134" s="610"/>
      <c r="Q134" s="441"/>
      <c r="R134" s="441"/>
      <c r="S134" s="611"/>
      <c r="T134" s="441"/>
      <c r="U134" s="441"/>
      <c r="V134" s="611"/>
      <c r="W134" s="494"/>
      <c r="X134" s="494"/>
      <c r="Y134" s="612"/>
      <c r="Z134" s="441"/>
      <c r="AA134" s="494"/>
      <c r="AB134" s="494"/>
      <c r="AC134" s="613"/>
      <c r="AD134" s="494"/>
      <c r="AE134" s="494"/>
      <c r="AF134" s="594"/>
      <c r="AG134" s="441"/>
      <c r="AH134" s="441"/>
    </row>
    <row r="135" spans="1:34">
      <c r="A135" s="441"/>
      <c r="B135" s="441"/>
      <c r="C135" s="441"/>
      <c r="D135" s="441"/>
      <c r="E135" s="441"/>
      <c r="F135" s="441"/>
      <c r="G135" s="441"/>
      <c r="H135" s="441"/>
      <c r="I135" s="441"/>
      <c r="J135" s="441"/>
      <c r="K135" s="441"/>
      <c r="L135" s="441"/>
      <c r="M135" s="609"/>
      <c r="N135" s="441"/>
      <c r="O135" s="441"/>
      <c r="P135" s="610"/>
      <c r="Q135" s="441"/>
      <c r="R135" s="441"/>
      <c r="S135" s="611"/>
      <c r="T135" s="441"/>
      <c r="U135" s="441"/>
      <c r="V135" s="611"/>
      <c r="W135" s="494"/>
      <c r="X135" s="494"/>
      <c r="Y135" s="612"/>
      <c r="Z135" s="441"/>
      <c r="AA135" s="494"/>
      <c r="AB135" s="494"/>
      <c r="AC135" s="613"/>
      <c r="AD135" s="494"/>
      <c r="AE135" s="494"/>
      <c r="AF135" s="594"/>
      <c r="AG135" s="441"/>
      <c r="AH135" s="441"/>
    </row>
    <row r="136" spans="1:34">
      <c r="A136" s="441"/>
      <c r="B136" s="441"/>
      <c r="C136" s="441"/>
      <c r="D136" s="441"/>
      <c r="E136" s="441"/>
      <c r="F136" s="441"/>
      <c r="G136" s="441"/>
      <c r="H136" s="441"/>
      <c r="I136" s="441"/>
      <c r="J136" s="441"/>
      <c r="K136" s="441"/>
      <c r="L136" s="441"/>
      <c r="M136" s="609"/>
      <c r="N136" s="441"/>
      <c r="O136" s="441"/>
      <c r="P136" s="610"/>
      <c r="Q136" s="441"/>
      <c r="R136" s="441"/>
      <c r="S136" s="611"/>
      <c r="T136" s="441"/>
      <c r="U136" s="441"/>
      <c r="V136" s="611"/>
      <c r="W136" s="494"/>
      <c r="X136" s="494"/>
      <c r="Y136" s="612"/>
      <c r="Z136" s="441"/>
      <c r="AA136" s="494"/>
      <c r="AB136" s="494"/>
      <c r="AC136" s="613"/>
      <c r="AD136" s="494"/>
      <c r="AE136" s="494"/>
      <c r="AF136" s="594"/>
      <c r="AG136" s="441"/>
      <c r="AH136" s="441"/>
    </row>
    <row r="137" spans="1:34">
      <c r="A137" s="441"/>
      <c r="B137" s="441"/>
      <c r="C137" s="441"/>
      <c r="D137" s="441"/>
      <c r="E137" s="441"/>
      <c r="F137" s="441"/>
      <c r="G137" s="441"/>
      <c r="H137" s="441"/>
      <c r="I137" s="441"/>
      <c r="J137" s="441"/>
      <c r="K137" s="441"/>
      <c r="L137" s="441"/>
      <c r="M137" s="609"/>
      <c r="N137" s="441"/>
      <c r="O137" s="441"/>
      <c r="P137" s="610"/>
      <c r="Q137" s="441"/>
      <c r="R137" s="441"/>
      <c r="S137" s="611"/>
      <c r="T137" s="441"/>
      <c r="U137" s="441"/>
      <c r="V137" s="611"/>
      <c r="W137" s="494"/>
      <c r="X137" s="494"/>
      <c r="Y137" s="612"/>
      <c r="Z137" s="441"/>
      <c r="AA137" s="494"/>
      <c r="AB137" s="494"/>
      <c r="AC137" s="613"/>
      <c r="AD137" s="494"/>
      <c r="AE137" s="494"/>
      <c r="AF137" s="594"/>
      <c r="AG137" s="441"/>
      <c r="AH137" s="441"/>
    </row>
    <row r="138" spans="1:34">
      <c r="A138" s="441"/>
      <c r="B138" s="441"/>
      <c r="C138" s="441"/>
      <c r="D138" s="441"/>
      <c r="E138" s="441"/>
      <c r="F138" s="441"/>
      <c r="G138" s="441"/>
      <c r="H138" s="441"/>
      <c r="I138" s="441"/>
      <c r="J138" s="441"/>
      <c r="K138" s="441"/>
      <c r="L138" s="441"/>
      <c r="M138" s="609"/>
      <c r="N138" s="441"/>
      <c r="O138" s="441"/>
      <c r="P138" s="610"/>
      <c r="Q138" s="441"/>
      <c r="R138" s="441"/>
      <c r="S138" s="611"/>
      <c r="T138" s="441"/>
      <c r="U138" s="441"/>
      <c r="V138" s="611"/>
      <c r="W138" s="494"/>
      <c r="X138" s="494"/>
      <c r="Y138" s="612"/>
      <c r="Z138" s="441"/>
      <c r="AA138" s="494"/>
      <c r="AB138" s="494"/>
      <c r="AC138" s="613"/>
      <c r="AD138" s="494"/>
      <c r="AE138" s="494"/>
      <c r="AF138" s="594"/>
      <c r="AG138" s="441"/>
      <c r="AH138" s="441"/>
    </row>
    <row r="139" spans="1:34">
      <c r="A139" s="441"/>
      <c r="B139" s="441"/>
      <c r="C139" s="441"/>
      <c r="D139" s="441"/>
      <c r="E139" s="441"/>
      <c r="F139" s="441"/>
      <c r="G139" s="441"/>
      <c r="H139" s="441"/>
      <c r="I139" s="441"/>
      <c r="J139" s="441"/>
      <c r="K139" s="441"/>
      <c r="L139" s="441"/>
      <c r="M139" s="609"/>
      <c r="N139" s="441"/>
      <c r="O139" s="441"/>
      <c r="P139" s="610"/>
      <c r="Q139" s="441"/>
      <c r="R139" s="441"/>
      <c r="S139" s="611"/>
      <c r="T139" s="441"/>
      <c r="U139" s="441"/>
      <c r="V139" s="611"/>
      <c r="W139" s="494"/>
      <c r="X139" s="494"/>
      <c r="Y139" s="612"/>
      <c r="Z139" s="441"/>
      <c r="AA139" s="494"/>
      <c r="AB139" s="494"/>
      <c r="AC139" s="613"/>
      <c r="AD139" s="494"/>
      <c r="AE139" s="494"/>
      <c r="AF139" s="594"/>
      <c r="AG139" s="441"/>
      <c r="AH139" s="441"/>
    </row>
    <row r="140" spans="1:34">
      <c r="A140" s="441"/>
      <c r="B140" s="441"/>
      <c r="C140" s="441"/>
      <c r="D140" s="441"/>
      <c r="E140" s="441"/>
      <c r="F140" s="441"/>
      <c r="G140" s="441"/>
      <c r="H140" s="441"/>
      <c r="I140" s="441"/>
      <c r="J140" s="441"/>
      <c r="K140" s="441"/>
      <c r="L140" s="441"/>
      <c r="M140" s="609"/>
      <c r="N140" s="441"/>
      <c r="O140" s="441"/>
      <c r="P140" s="610"/>
      <c r="Q140" s="441"/>
      <c r="R140" s="441"/>
      <c r="S140" s="611"/>
      <c r="T140" s="441"/>
      <c r="U140" s="441"/>
      <c r="V140" s="611"/>
      <c r="W140" s="494"/>
      <c r="X140" s="494"/>
      <c r="Y140" s="612"/>
      <c r="Z140" s="441"/>
      <c r="AA140" s="494"/>
      <c r="AB140" s="494"/>
      <c r="AC140" s="613"/>
      <c r="AD140" s="494"/>
      <c r="AE140" s="494"/>
      <c r="AF140" s="594"/>
      <c r="AG140" s="441"/>
      <c r="AH140" s="441"/>
    </row>
    <row r="141" spans="1:34">
      <c r="A141" s="441"/>
      <c r="B141" s="441"/>
      <c r="C141" s="441"/>
      <c r="D141" s="441"/>
      <c r="E141" s="441"/>
      <c r="F141" s="441"/>
      <c r="G141" s="441"/>
      <c r="H141" s="441"/>
      <c r="I141" s="441"/>
      <c r="J141" s="441"/>
      <c r="K141" s="441"/>
      <c r="L141" s="441"/>
      <c r="M141" s="609"/>
      <c r="N141" s="441"/>
      <c r="O141" s="441"/>
      <c r="P141" s="610"/>
      <c r="Q141" s="441"/>
      <c r="R141" s="441"/>
      <c r="S141" s="611"/>
      <c r="T141" s="441"/>
      <c r="U141" s="441"/>
      <c r="V141" s="611"/>
      <c r="W141" s="494"/>
      <c r="X141" s="494"/>
      <c r="Y141" s="612"/>
      <c r="Z141" s="441"/>
      <c r="AA141" s="494"/>
      <c r="AB141" s="494"/>
      <c r="AC141" s="613"/>
      <c r="AD141" s="494"/>
      <c r="AE141" s="494"/>
      <c r="AF141" s="594"/>
      <c r="AG141" s="441"/>
      <c r="AH141" s="441"/>
    </row>
    <row r="142" spans="1:34">
      <c r="A142" s="441"/>
      <c r="B142" s="441"/>
      <c r="C142" s="441"/>
      <c r="D142" s="441"/>
      <c r="E142" s="441"/>
      <c r="F142" s="441"/>
      <c r="G142" s="441"/>
      <c r="H142" s="441"/>
      <c r="I142" s="441"/>
      <c r="J142" s="441"/>
      <c r="K142" s="441"/>
      <c r="L142" s="441"/>
      <c r="M142" s="609"/>
      <c r="N142" s="441"/>
      <c r="O142" s="441"/>
      <c r="P142" s="610"/>
      <c r="Q142" s="441"/>
      <c r="R142" s="441"/>
      <c r="S142" s="611"/>
      <c r="T142" s="441"/>
      <c r="U142" s="441"/>
      <c r="V142" s="611"/>
      <c r="W142" s="494"/>
      <c r="X142" s="494"/>
      <c r="Y142" s="612"/>
      <c r="Z142" s="441"/>
      <c r="AA142" s="494"/>
      <c r="AB142" s="494"/>
      <c r="AC142" s="613"/>
      <c r="AD142" s="494"/>
      <c r="AE142" s="494"/>
      <c r="AF142" s="594"/>
      <c r="AG142" s="441"/>
      <c r="AH142" s="441"/>
    </row>
    <row r="143" spans="1:34">
      <c r="A143" s="441"/>
      <c r="B143" s="441"/>
      <c r="C143" s="441"/>
      <c r="D143" s="441"/>
      <c r="E143" s="441"/>
      <c r="F143" s="441"/>
      <c r="G143" s="441"/>
      <c r="H143" s="441"/>
      <c r="I143" s="441"/>
      <c r="J143" s="441"/>
      <c r="K143" s="441"/>
      <c r="L143" s="441"/>
      <c r="M143" s="609"/>
      <c r="N143" s="441"/>
      <c r="O143" s="441"/>
      <c r="P143" s="610"/>
      <c r="Q143" s="441"/>
      <c r="R143" s="441"/>
      <c r="S143" s="611"/>
      <c r="T143" s="441"/>
      <c r="U143" s="441"/>
      <c r="V143" s="611"/>
      <c r="W143" s="494"/>
      <c r="X143" s="494"/>
      <c r="Y143" s="612"/>
      <c r="Z143" s="441"/>
      <c r="AA143" s="494"/>
      <c r="AB143" s="494"/>
      <c r="AC143" s="613"/>
      <c r="AD143" s="494"/>
      <c r="AE143" s="494"/>
      <c r="AF143" s="594"/>
      <c r="AG143" s="441"/>
      <c r="AH143" s="441"/>
    </row>
    <row r="144" spans="1:34">
      <c r="A144" s="441"/>
      <c r="B144" s="441"/>
      <c r="C144" s="441"/>
      <c r="D144" s="441"/>
      <c r="E144" s="441"/>
      <c r="F144" s="441"/>
      <c r="G144" s="441"/>
      <c r="H144" s="441"/>
      <c r="I144" s="441"/>
      <c r="J144" s="441"/>
      <c r="K144" s="441"/>
      <c r="L144" s="441"/>
      <c r="M144" s="609"/>
      <c r="N144" s="441"/>
      <c r="O144" s="441"/>
      <c r="P144" s="610"/>
      <c r="Q144" s="441"/>
      <c r="R144" s="441"/>
      <c r="S144" s="611"/>
      <c r="T144" s="441"/>
      <c r="U144" s="441"/>
      <c r="V144" s="611"/>
      <c r="W144" s="494"/>
      <c r="X144" s="494"/>
      <c r="Y144" s="612"/>
      <c r="Z144" s="441"/>
      <c r="AA144" s="494"/>
      <c r="AB144" s="494"/>
      <c r="AC144" s="613"/>
      <c r="AD144" s="494"/>
      <c r="AE144" s="494"/>
      <c r="AF144" s="594"/>
      <c r="AG144" s="441"/>
      <c r="AH144" s="441"/>
    </row>
    <row r="145" spans="1:34">
      <c r="A145" s="441"/>
      <c r="B145" s="441"/>
      <c r="C145" s="441"/>
      <c r="D145" s="441"/>
      <c r="E145" s="441"/>
      <c r="F145" s="441"/>
      <c r="G145" s="441"/>
      <c r="H145" s="441"/>
      <c r="I145" s="441"/>
      <c r="J145" s="441"/>
      <c r="K145" s="441"/>
      <c r="L145" s="441"/>
      <c r="M145" s="609"/>
      <c r="N145" s="441"/>
      <c r="O145" s="441"/>
      <c r="P145" s="610"/>
      <c r="Q145" s="441"/>
      <c r="R145" s="441"/>
      <c r="S145" s="611"/>
      <c r="T145" s="441"/>
      <c r="U145" s="441"/>
      <c r="V145" s="611"/>
      <c r="W145" s="494"/>
      <c r="X145" s="494"/>
      <c r="Y145" s="612"/>
      <c r="Z145" s="441"/>
      <c r="AA145" s="494"/>
      <c r="AB145" s="494"/>
      <c r="AC145" s="613"/>
      <c r="AD145" s="494"/>
      <c r="AE145" s="494"/>
      <c r="AF145" s="594"/>
      <c r="AG145" s="441"/>
      <c r="AH145" s="441"/>
    </row>
    <row r="146" spans="1:34">
      <c r="A146" s="441"/>
      <c r="B146" s="441"/>
      <c r="C146" s="441"/>
      <c r="D146" s="441"/>
      <c r="E146" s="441"/>
      <c r="F146" s="441"/>
      <c r="G146" s="441"/>
      <c r="H146" s="441"/>
      <c r="I146" s="441"/>
      <c r="J146" s="441"/>
      <c r="K146" s="441"/>
      <c r="L146" s="441"/>
      <c r="M146" s="609"/>
      <c r="N146" s="441"/>
      <c r="O146" s="441"/>
      <c r="P146" s="610"/>
      <c r="Q146" s="441"/>
      <c r="R146" s="441"/>
      <c r="S146" s="611"/>
      <c r="T146" s="441"/>
      <c r="U146" s="441"/>
      <c r="V146" s="611"/>
      <c r="W146" s="494"/>
      <c r="X146" s="494"/>
      <c r="Y146" s="612"/>
      <c r="Z146" s="441"/>
      <c r="AA146" s="494"/>
      <c r="AB146" s="494"/>
      <c r="AC146" s="613"/>
      <c r="AD146" s="494"/>
      <c r="AE146" s="494"/>
      <c r="AF146" s="594"/>
      <c r="AG146" s="441"/>
      <c r="AH146" s="441"/>
    </row>
    <row r="147" spans="1:34">
      <c r="A147" s="441"/>
      <c r="B147" s="441"/>
      <c r="C147" s="441"/>
      <c r="D147" s="441"/>
      <c r="E147" s="441"/>
      <c r="F147" s="441"/>
      <c r="G147" s="441"/>
      <c r="H147" s="441"/>
      <c r="I147" s="441"/>
      <c r="J147" s="441"/>
      <c r="K147" s="441"/>
      <c r="L147" s="441"/>
      <c r="M147" s="609"/>
      <c r="N147" s="441"/>
      <c r="O147" s="441"/>
      <c r="P147" s="610"/>
      <c r="Q147" s="441"/>
      <c r="R147" s="441"/>
      <c r="S147" s="611"/>
      <c r="T147" s="441"/>
      <c r="U147" s="441"/>
      <c r="V147" s="611"/>
      <c r="W147" s="494"/>
      <c r="X147" s="494"/>
      <c r="Y147" s="612"/>
      <c r="Z147" s="441"/>
      <c r="AA147" s="494"/>
      <c r="AB147" s="494"/>
      <c r="AC147" s="613"/>
      <c r="AD147" s="494"/>
      <c r="AE147" s="494"/>
      <c r="AF147" s="594"/>
      <c r="AG147" s="441"/>
      <c r="AH147" s="441"/>
    </row>
    <row r="148" spans="1:34">
      <c r="A148" s="441"/>
      <c r="B148" s="441"/>
      <c r="C148" s="441"/>
      <c r="D148" s="441"/>
      <c r="E148" s="441"/>
      <c r="F148" s="441"/>
      <c r="G148" s="441"/>
      <c r="H148" s="441"/>
      <c r="I148" s="441"/>
      <c r="J148" s="441"/>
      <c r="K148" s="441"/>
      <c r="L148" s="441"/>
      <c r="M148" s="609"/>
      <c r="N148" s="441"/>
      <c r="O148" s="441"/>
      <c r="P148" s="610"/>
      <c r="Q148" s="441"/>
      <c r="R148" s="441"/>
      <c r="S148" s="611"/>
      <c r="T148" s="441"/>
      <c r="U148" s="441"/>
      <c r="V148" s="611"/>
      <c r="W148" s="494"/>
      <c r="X148" s="494"/>
      <c r="Y148" s="612"/>
      <c r="Z148" s="441"/>
      <c r="AA148" s="494"/>
      <c r="AB148" s="494"/>
      <c r="AC148" s="613"/>
      <c r="AD148" s="494"/>
      <c r="AE148" s="494"/>
      <c r="AF148" s="594"/>
      <c r="AG148" s="441"/>
      <c r="AH148" s="441"/>
    </row>
    <row r="149" spans="1:34">
      <c r="A149" s="441"/>
      <c r="B149" s="441"/>
      <c r="C149" s="441"/>
      <c r="D149" s="441"/>
      <c r="E149" s="441"/>
      <c r="F149" s="441"/>
      <c r="G149" s="441"/>
      <c r="H149" s="441"/>
      <c r="I149" s="441"/>
      <c r="J149" s="441"/>
      <c r="K149" s="441"/>
      <c r="L149" s="441"/>
      <c r="M149" s="609"/>
      <c r="N149" s="441"/>
      <c r="O149" s="441"/>
      <c r="P149" s="610"/>
      <c r="Q149" s="441"/>
      <c r="R149" s="441"/>
      <c r="S149" s="611"/>
      <c r="T149" s="441"/>
      <c r="U149" s="441"/>
      <c r="V149" s="611"/>
      <c r="W149" s="494"/>
      <c r="X149" s="494"/>
      <c r="Y149" s="612"/>
      <c r="Z149" s="441"/>
      <c r="AA149" s="494"/>
      <c r="AB149" s="494"/>
      <c r="AC149" s="613"/>
      <c r="AD149" s="494"/>
      <c r="AE149" s="494"/>
      <c r="AF149" s="594"/>
      <c r="AG149" s="441"/>
      <c r="AH149" s="441"/>
    </row>
    <row r="150" spans="1:34">
      <c r="A150" s="441"/>
      <c r="B150" s="441"/>
      <c r="C150" s="441"/>
      <c r="D150" s="441"/>
      <c r="E150" s="441"/>
      <c r="F150" s="441"/>
      <c r="G150" s="441"/>
      <c r="H150" s="441"/>
      <c r="I150" s="441"/>
      <c r="J150" s="441"/>
      <c r="K150" s="441"/>
      <c r="L150" s="441"/>
      <c r="M150" s="609"/>
      <c r="N150" s="441"/>
      <c r="O150" s="441"/>
      <c r="P150" s="610"/>
      <c r="Q150" s="441"/>
      <c r="R150" s="441"/>
      <c r="S150" s="611"/>
      <c r="T150" s="441"/>
      <c r="U150" s="441"/>
      <c r="V150" s="611"/>
      <c r="W150" s="494"/>
      <c r="X150" s="494"/>
      <c r="Y150" s="612"/>
      <c r="Z150" s="441"/>
      <c r="AA150" s="494"/>
      <c r="AB150" s="494"/>
      <c r="AC150" s="613"/>
      <c r="AD150" s="494"/>
      <c r="AE150" s="494"/>
      <c r="AF150" s="594"/>
      <c r="AG150" s="441"/>
      <c r="AH150" s="441"/>
    </row>
    <row r="151" spans="1:34">
      <c r="A151" s="441"/>
      <c r="B151" s="441"/>
      <c r="C151" s="441"/>
      <c r="D151" s="441"/>
      <c r="E151" s="441"/>
      <c r="F151" s="441"/>
      <c r="G151" s="441"/>
      <c r="H151" s="441"/>
      <c r="I151" s="441"/>
      <c r="J151" s="441"/>
      <c r="K151" s="441"/>
      <c r="L151" s="441"/>
      <c r="M151" s="609"/>
      <c r="N151" s="441"/>
      <c r="O151" s="441"/>
      <c r="P151" s="610"/>
      <c r="Q151" s="441"/>
      <c r="R151" s="441"/>
      <c r="S151" s="611"/>
      <c r="T151" s="441"/>
      <c r="U151" s="441"/>
      <c r="V151" s="611"/>
      <c r="W151" s="494"/>
      <c r="X151" s="494"/>
      <c r="Y151" s="612"/>
      <c r="Z151" s="441"/>
      <c r="AA151" s="494"/>
      <c r="AB151" s="494"/>
      <c r="AC151" s="613"/>
      <c r="AD151" s="494"/>
      <c r="AE151" s="494"/>
      <c r="AF151" s="594"/>
      <c r="AG151" s="441"/>
      <c r="AH151" s="441"/>
    </row>
    <row r="152" spans="1:34">
      <c r="A152" s="441"/>
      <c r="B152" s="441"/>
      <c r="C152" s="441"/>
      <c r="D152" s="441"/>
      <c r="E152" s="441"/>
      <c r="F152" s="441"/>
      <c r="G152" s="441"/>
      <c r="H152" s="441"/>
      <c r="I152" s="441"/>
      <c r="J152" s="441"/>
      <c r="K152" s="441"/>
      <c r="L152" s="441"/>
      <c r="M152" s="609"/>
      <c r="N152" s="441"/>
      <c r="O152" s="441"/>
      <c r="P152" s="610"/>
      <c r="Q152" s="441"/>
      <c r="R152" s="441"/>
      <c r="S152" s="611"/>
      <c r="T152" s="441"/>
      <c r="U152" s="441"/>
      <c r="V152" s="611"/>
      <c r="W152" s="494"/>
      <c r="X152" s="494"/>
      <c r="Y152" s="612"/>
      <c r="Z152" s="441"/>
      <c r="AA152" s="494"/>
      <c r="AB152" s="494"/>
      <c r="AC152" s="613"/>
      <c r="AD152" s="494"/>
      <c r="AE152" s="494"/>
      <c r="AF152" s="594"/>
      <c r="AG152" s="441"/>
      <c r="AH152" s="441"/>
    </row>
    <row r="153" spans="1:34">
      <c r="A153" s="441"/>
      <c r="B153" s="441"/>
      <c r="C153" s="441"/>
      <c r="D153" s="441"/>
      <c r="E153" s="441"/>
      <c r="F153" s="441"/>
      <c r="G153" s="441"/>
      <c r="H153" s="441"/>
      <c r="I153" s="441"/>
      <c r="J153" s="441"/>
      <c r="K153" s="441"/>
      <c r="L153" s="441"/>
      <c r="M153" s="609"/>
      <c r="N153" s="441"/>
      <c r="O153" s="441"/>
      <c r="P153" s="610"/>
      <c r="Q153" s="441"/>
      <c r="R153" s="441"/>
      <c r="S153" s="611"/>
      <c r="T153" s="441"/>
      <c r="U153" s="441"/>
      <c r="V153" s="611"/>
      <c r="W153" s="494"/>
      <c r="X153" s="494"/>
      <c r="Y153" s="612"/>
      <c r="Z153" s="441"/>
      <c r="AA153" s="494"/>
      <c r="AB153" s="494"/>
      <c r="AC153" s="613"/>
      <c r="AD153" s="494"/>
      <c r="AE153" s="494"/>
      <c r="AF153" s="594"/>
      <c r="AG153" s="441"/>
      <c r="AH153" s="441"/>
    </row>
    <row r="154" spans="1:34">
      <c r="A154" s="441"/>
      <c r="B154" s="441"/>
      <c r="C154" s="441"/>
      <c r="D154" s="441"/>
      <c r="E154" s="441"/>
      <c r="F154" s="441"/>
      <c r="G154" s="441"/>
      <c r="H154" s="441"/>
      <c r="I154" s="441"/>
      <c r="J154" s="441"/>
      <c r="K154" s="441"/>
      <c r="L154" s="441"/>
      <c r="M154" s="609"/>
      <c r="N154" s="441"/>
      <c r="O154" s="441"/>
      <c r="P154" s="610"/>
      <c r="Q154" s="441"/>
      <c r="R154" s="441"/>
      <c r="S154" s="611"/>
      <c r="T154" s="441"/>
      <c r="U154" s="441"/>
      <c r="V154" s="611"/>
      <c r="W154" s="494"/>
      <c r="X154" s="494"/>
      <c r="Y154" s="612"/>
      <c r="Z154" s="441"/>
      <c r="AA154" s="494"/>
      <c r="AB154" s="494"/>
      <c r="AC154" s="613"/>
      <c r="AD154" s="494"/>
      <c r="AE154" s="494"/>
      <c r="AF154" s="594"/>
      <c r="AG154" s="441"/>
      <c r="AH154" s="441"/>
    </row>
    <row r="155" spans="1:34">
      <c r="A155" s="441"/>
      <c r="B155" s="441"/>
      <c r="C155" s="441"/>
      <c r="D155" s="441"/>
      <c r="E155" s="441"/>
      <c r="F155" s="441"/>
      <c r="G155" s="441"/>
      <c r="H155" s="441"/>
      <c r="I155" s="441"/>
      <c r="J155" s="441"/>
      <c r="K155" s="441"/>
      <c r="L155" s="441"/>
      <c r="M155" s="609"/>
      <c r="N155" s="441"/>
      <c r="O155" s="441"/>
      <c r="P155" s="610"/>
      <c r="Q155" s="441"/>
      <c r="R155" s="441"/>
      <c r="S155" s="611"/>
      <c r="T155" s="441"/>
      <c r="U155" s="441"/>
      <c r="V155" s="611"/>
      <c r="W155" s="494"/>
      <c r="X155" s="494"/>
      <c r="Y155" s="612"/>
      <c r="Z155" s="441"/>
      <c r="AA155" s="494"/>
      <c r="AB155" s="494"/>
      <c r="AC155" s="613"/>
      <c r="AD155" s="494"/>
      <c r="AE155" s="494"/>
      <c r="AF155" s="594"/>
      <c r="AG155" s="441"/>
      <c r="AH155" s="441"/>
    </row>
    <row r="156" spans="1:34">
      <c r="A156" s="441"/>
      <c r="B156" s="441"/>
      <c r="C156" s="441"/>
      <c r="D156" s="441"/>
      <c r="E156" s="441"/>
      <c r="F156" s="441"/>
      <c r="G156" s="441"/>
      <c r="H156" s="441"/>
      <c r="I156" s="441"/>
      <c r="J156" s="441"/>
      <c r="K156" s="441"/>
      <c r="L156" s="441"/>
      <c r="M156" s="609"/>
      <c r="N156" s="441"/>
      <c r="O156" s="441"/>
      <c r="P156" s="610"/>
      <c r="Q156" s="441"/>
      <c r="R156" s="441"/>
      <c r="S156" s="611"/>
      <c r="T156" s="441"/>
      <c r="U156" s="441"/>
      <c r="V156" s="611"/>
      <c r="W156" s="494"/>
      <c r="X156" s="494"/>
      <c r="Y156" s="612"/>
      <c r="Z156" s="441"/>
      <c r="AA156" s="494"/>
      <c r="AB156" s="494"/>
      <c r="AC156" s="613"/>
      <c r="AD156" s="494"/>
      <c r="AE156" s="494"/>
      <c r="AF156" s="594"/>
      <c r="AG156" s="441"/>
      <c r="AH156" s="441"/>
    </row>
    <row r="157" spans="1:34">
      <c r="A157" s="441"/>
      <c r="B157" s="441"/>
      <c r="C157" s="441"/>
      <c r="D157" s="441"/>
      <c r="E157" s="441"/>
      <c r="F157" s="441"/>
      <c r="G157" s="441"/>
      <c r="H157" s="441"/>
      <c r="I157" s="441"/>
      <c r="J157" s="441"/>
      <c r="K157" s="441"/>
      <c r="L157" s="441"/>
      <c r="M157" s="609"/>
      <c r="N157" s="441"/>
      <c r="O157" s="441"/>
      <c r="P157" s="610"/>
      <c r="Q157" s="441"/>
      <c r="R157" s="441"/>
      <c r="S157" s="611"/>
      <c r="T157" s="441"/>
      <c r="U157" s="441"/>
      <c r="V157" s="611"/>
      <c r="W157" s="494"/>
      <c r="X157" s="494"/>
      <c r="Y157" s="612"/>
      <c r="Z157" s="441"/>
      <c r="AA157" s="494"/>
      <c r="AB157" s="494"/>
      <c r="AC157" s="613"/>
      <c r="AD157" s="494"/>
      <c r="AE157" s="494"/>
      <c r="AF157" s="594"/>
      <c r="AG157" s="441"/>
      <c r="AH157" s="441"/>
    </row>
    <row r="158" spans="1:34">
      <c r="A158" s="441"/>
      <c r="B158" s="441"/>
      <c r="C158" s="441"/>
      <c r="D158" s="441"/>
      <c r="E158" s="441"/>
      <c r="F158" s="441"/>
      <c r="G158" s="441"/>
      <c r="H158" s="441"/>
      <c r="I158" s="441"/>
      <c r="J158" s="441"/>
      <c r="K158" s="441"/>
      <c r="L158" s="441"/>
      <c r="M158" s="609"/>
      <c r="N158" s="441"/>
      <c r="O158" s="441"/>
      <c r="P158" s="610"/>
      <c r="Q158" s="441"/>
      <c r="R158" s="441"/>
      <c r="S158" s="611"/>
      <c r="T158" s="441"/>
      <c r="U158" s="441"/>
      <c r="V158" s="611"/>
      <c r="W158" s="494"/>
      <c r="X158" s="494"/>
      <c r="Y158" s="612"/>
      <c r="Z158" s="441"/>
      <c r="AA158" s="494"/>
      <c r="AB158" s="494"/>
      <c r="AC158" s="613"/>
      <c r="AD158" s="494"/>
      <c r="AE158" s="494"/>
      <c r="AF158" s="594"/>
      <c r="AG158" s="441"/>
      <c r="AH158" s="441"/>
    </row>
    <row r="159" spans="1:34">
      <c r="A159" s="441"/>
      <c r="B159" s="441"/>
      <c r="C159" s="441"/>
      <c r="D159" s="441"/>
      <c r="E159" s="441"/>
      <c r="F159" s="441"/>
      <c r="G159" s="441"/>
      <c r="H159" s="441"/>
      <c r="I159" s="441"/>
      <c r="J159" s="441"/>
      <c r="K159" s="441"/>
      <c r="L159" s="441"/>
      <c r="M159" s="609"/>
      <c r="N159" s="441"/>
      <c r="O159" s="441"/>
      <c r="P159" s="610"/>
      <c r="Q159" s="441"/>
      <c r="R159" s="441"/>
      <c r="S159" s="611"/>
      <c r="T159" s="441"/>
      <c r="U159" s="441"/>
      <c r="V159" s="611"/>
      <c r="W159" s="494"/>
      <c r="X159" s="494"/>
      <c r="Y159" s="612"/>
      <c r="Z159" s="441"/>
      <c r="AA159" s="494"/>
      <c r="AB159" s="494"/>
      <c r="AC159" s="613"/>
      <c r="AD159" s="494"/>
      <c r="AE159" s="494"/>
      <c r="AF159" s="594"/>
      <c r="AG159" s="441"/>
      <c r="AH159" s="441"/>
    </row>
    <row r="160" spans="1:34">
      <c r="A160" s="441"/>
      <c r="B160" s="441"/>
      <c r="C160" s="441"/>
      <c r="D160" s="441"/>
      <c r="E160" s="441"/>
      <c r="F160" s="441"/>
      <c r="G160" s="441"/>
      <c r="H160" s="441"/>
      <c r="I160" s="441"/>
      <c r="J160" s="441"/>
      <c r="K160" s="441"/>
      <c r="L160" s="441"/>
      <c r="M160" s="609"/>
      <c r="N160" s="441"/>
      <c r="O160" s="441"/>
      <c r="P160" s="610"/>
      <c r="Q160" s="441"/>
      <c r="R160" s="441"/>
      <c r="S160" s="611"/>
      <c r="T160" s="441"/>
      <c r="U160" s="441"/>
      <c r="V160" s="611"/>
      <c r="W160" s="494"/>
      <c r="X160" s="494"/>
      <c r="Y160" s="612"/>
      <c r="Z160" s="441"/>
      <c r="AA160" s="494"/>
      <c r="AB160" s="494"/>
      <c r="AC160" s="613"/>
      <c r="AD160" s="494"/>
      <c r="AE160" s="494"/>
      <c r="AF160" s="594"/>
      <c r="AG160" s="441"/>
      <c r="AH160" s="441"/>
    </row>
    <row r="161" spans="1:34">
      <c r="A161" s="441"/>
      <c r="B161" s="441"/>
      <c r="C161" s="441"/>
      <c r="D161" s="441"/>
      <c r="E161" s="441"/>
      <c r="F161" s="441"/>
      <c r="G161" s="441"/>
      <c r="H161" s="441"/>
      <c r="I161" s="441"/>
      <c r="J161" s="441"/>
      <c r="K161" s="441"/>
      <c r="L161" s="441"/>
      <c r="M161" s="609"/>
      <c r="N161" s="441"/>
      <c r="O161" s="441"/>
      <c r="P161" s="610"/>
      <c r="Q161" s="441"/>
      <c r="R161" s="441"/>
      <c r="S161" s="611"/>
      <c r="T161" s="441"/>
      <c r="U161" s="441"/>
      <c r="V161" s="611"/>
      <c r="W161" s="494"/>
      <c r="X161" s="494"/>
      <c r="Y161" s="612"/>
      <c r="Z161" s="441"/>
      <c r="AA161" s="494"/>
      <c r="AB161" s="494"/>
      <c r="AC161" s="613"/>
      <c r="AD161" s="494"/>
      <c r="AE161" s="494"/>
      <c r="AF161" s="594"/>
      <c r="AG161" s="441"/>
      <c r="AH161" s="441"/>
    </row>
    <row r="162" spans="1:34">
      <c r="A162" s="441"/>
      <c r="B162" s="441"/>
      <c r="C162" s="441"/>
      <c r="D162" s="441"/>
      <c r="E162" s="441"/>
      <c r="F162" s="441"/>
      <c r="G162" s="441"/>
      <c r="H162" s="441"/>
      <c r="I162" s="441"/>
      <c r="J162" s="441"/>
      <c r="K162" s="441"/>
      <c r="L162" s="441"/>
      <c r="M162" s="609"/>
      <c r="N162" s="441"/>
      <c r="O162" s="441"/>
      <c r="P162" s="610"/>
      <c r="Q162" s="441"/>
      <c r="R162" s="441"/>
      <c r="S162" s="611"/>
      <c r="T162" s="441"/>
      <c r="U162" s="441"/>
      <c r="V162" s="611"/>
      <c r="W162" s="494"/>
      <c r="X162" s="494"/>
      <c r="Y162" s="612"/>
      <c r="Z162" s="441"/>
      <c r="AA162" s="494"/>
      <c r="AB162" s="494"/>
      <c r="AC162" s="613"/>
      <c r="AD162" s="494"/>
      <c r="AE162" s="494"/>
      <c r="AF162" s="594"/>
      <c r="AG162" s="441"/>
      <c r="AH162" s="441"/>
    </row>
    <row r="163" spans="1:34">
      <c r="A163" s="441"/>
      <c r="B163" s="441"/>
      <c r="C163" s="441"/>
      <c r="D163" s="441"/>
      <c r="E163" s="441"/>
      <c r="F163" s="441"/>
      <c r="G163" s="441"/>
      <c r="H163" s="441"/>
      <c r="I163" s="441"/>
      <c r="J163" s="441"/>
      <c r="K163" s="441"/>
      <c r="L163" s="441"/>
      <c r="M163" s="609"/>
      <c r="N163" s="441"/>
      <c r="O163" s="441"/>
      <c r="P163" s="610"/>
      <c r="Q163" s="441"/>
      <c r="R163" s="441"/>
      <c r="S163" s="611"/>
      <c r="T163" s="441"/>
      <c r="U163" s="441"/>
      <c r="V163" s="611"/>
      <c r="W163" s="494"/>
      <c r="X163" s="494"/>
      <c r="Y163" s="612"/>
      <c r="Z163" s="441"/>
      <c r="AA163" s="494"/>
      <c r="AB163" s="494"/>
      <c r="AC163" s="613"/>
      <c r="AD163" s="494"/>
      <c r="AE163" s="494"/>
      <c r="AF163" s="594"/>
      <c r="AG163" s="441"/>
      <c r="AH163" s="441"/>
    </row>
    <row r="164" spans="1:34">
      <c r="A164" s="441"/>
      <c r="B164" s="441"/>
      <c r="C164" s="441"/>
      <c r="D164" s="441"/>
      <c r="E164" s="441"/>
      <c r="F164" s="441"/>
      <c r="G164" s="441"/>
      <c r="H164" s="441"/>
      <c r="I164" s="441"/>
      <c r="J164" s="441"/>
      <c r="K164" s="441"/>
      <c r="L164" s="441"/>
      <c r="M164" s="609"/>
      <c r="N164" s="441"/>
      <c r="O164" s="441"/>
      <c r="P164" s="610"/>
      <c r="Q164" s="441"/>
      <c r="R164" s="441"/>
      <c r="S164" s="611"/>
      <c r="T164" s="441"/>
      <c r="U164" s="441"/>
      <c r="V164" s="611"/>
      <c r="W164" s="494"/>
      <c r="X164" s="494"/>
      <c r="Y164" s="612"/>
      <c r="Z164" s="441"/>
      <c r="AA164" s="494"/>
      <c r="AB164" s="494"/>
      <c r="AC164" s="613"/>
      <c r="AD164" s="494"/>
      <c r="AE164" s="494"/>
      <c r="AF164" s="594"/>
      <c r="AG164" s="441"/>
      <c r="AH164" s="441"/>
    </row>
    <row r="165" spans="1:34">
      <c r="A165" s="441"/>
      <c r="B165" s="441"/>
      <c r="C165" s="441"/>
      <c r="D165" s="441"/>
      <c r="E165" s="441"/>
      <c r="F165" s="441"/>
      <c r="G165" s="441"/>
      <c r="H165" s="441"/>
      <c r="I165" s="441"/>
      <c r="J165" s="441"/>
      <c r="K165" s="441"/>
      <c r="L165" s="441"/>
      <c r="M165" s="609"/>
      <c r="N165" s="441"/>
      <c r="O165" s="441"/>
      <c r="P165" s="610"/>
      <c r="Q165" s="441"/>
      <c r="R165" s="441"/>
      <c r="S165" s="611"/>
      <c r="T165" s="441"/>
      <c r="U165" s="441"/>
      <c r="V165" s="611"/>
      <c r="W165" s="494"/>
      <c r="X165" s="494"/>
      <c r="Y165" s="612"/>
      <c r="Z165" s="441"/>
      <c r="AA165" s="494"/>
      <c r="AB165" s="494"/>
      <c r="AC165" s="613"/>
      <c r="AD165" s="494"/>
      <c r="AE165" s="494"/>
      <c r="AF165" s="594"/>
      <c r="AG165" s="441"/>
      <c r="AH165" s="441"/>
    </row>
    <row r="166" spans="1:34">
      <c r="A166" s="441"/>
      <c r="B166" s="441"/>
      <c r="C166" s="441"/>
      <c r="D166" s="441"/>
      <c r="E166" s="441"/>
      <c r="F166" s="441"/>
      <c r="G166" s="441"/>
      <c r="H166" s="441"/>
      <c r="I166" s="441"/>
      <c r="J166" s="441"/>
      <c r="K166" s="441"/>
      <c r="L166" s="441"/>
      <c r="M166" s="609"/>
      <c r="N166" s="441"/>
      <c r="O166" s="441"/>
      <c r="P166" s="610"/>
      <c r="Q166" s="441"/>
      <c r="R166" s="441"/>
      <c r="S166" s="611"/>
      <c r="T166" s="441"/>
      <c r="U166" s="441"/>
      <c r="V166" s="611"/>
      <c r="W166" s="494"/>
      <c r="X166" s="494"/>
      <c r="Y166" s="612"/>
      <c r="Z166" s="441"/>
      <c r="AA166" s="494"/>
      <c r="AB166" s="494"/>
      <c r="AC166" s="613"/>
      <c r="AD166" s="494"/>
      <c r="AE166" s="494"/>
      <c r="AF166" s="594"/>
      <c r="AG166" s="441"/>
      <c r="AH166" s="441"/>
    </row>
    <row r="167" spans="1:34">
      <c r="A167" s="441"/>
      <c r="B167" s="441"/>
      <c r="C167" s="441"/>
      <c r="D167" s="441"/>
      <c r="E167" s="441"/>
      <c r="F167" s="441"/>
      <c r="G167" s="441"/>
      <c r="H167" s="441"/>
      <c r="I167" s="441"/>
      <c r="J167" s="441"/>
      <c r="K167" s="441"/>
      <c r="L167" s="441"/>
      <c r="M167" s="609"/>
      <c r="N167" s="441"/>
      <c r="O167" s="441"/>
      <c r="P167" s="610"/>
      <c r="Q167" s="441"/>
      <c r="R167" s="441"/>
      <c r="S167" s="611"/>
      <c r="T167" s="441"/>
      <c r="U167" s="441"/>
      <c r="V167" s="611"/>
      <c r="W167" s="494"/>
      <c r="X167" s="494"/>
      <c r="Y167" s="612"/>
      <c r="Z167" s="441"/>
      <c r="AA167" s="494"/>
      <c r="AB167" s="494"/>
      <c r="AC167" s="613"/>
      <c r="AD167" s="494"/>
      <c r="AE167" s="494"/>
      <c r="AF167" s="594"/>
      <c r="AG167" s="441"/>
      <c r="AH167" s="441"/>
    </row>
    <row r="168" spans="1:34">
      <c r="A168" s="441"/>
      <c r="B168" s="441"/>
      <c r="C168" s="441"/>
      <c r="D168" s="441"/>
      <c r="E168" s="441"/>
      <c r="F168" s="441"/>
      <c r="G168" s="441"/>
      <c r="H168" s="441"/>
      <c r="I168" s="441"/>
      <c r="J168" s="441"/>
      <c r="K168" s="441"/>
      <c r="L168" s="441"/>
      <c r="M168" s="609"/>
      <c r="N168" s="441"/>
      <c r="O168" s="441"/>
      <c r="P168" s="610"/>
      <c r="Q168" s="441"/>
      <c r="R168" s="441"/>
      <c r="S168" s="611"/>
      <c r="T168" s="441"/>
      <c r="U168" s="441"/>
      <c r="V168" s="611"/>
      <c r="W168" s="494"/>
      <c r="X168" s="494"/>
      <c r="Y168" s="612"/>
      <c r="Z168" s="441"/>
      <c r="AA168" s="494"/>
      <c r="AB168" s="494"/>
      <c r="AC168" s="613"/>
      <c r="AD168" s="494"/>
      <c r="AE168" s="494"/>
      <c r="AF168" s="594"/>
      <c r="AG168" s="441"/>
      <c r="AH168" s="441"/>
    </row>
    <row r="169" spans="1:34">
      <c r="A169" s="441"/>
      <c r="B169" s="441"/>
      <c r="C169" s="441"/>
      <c r="D169" s="441"/>
      <c r="E169" s="441"/>
      <c r="F169" s="441"/>
      <c r="G169" s="441"/>
      <c r="H169" s="441"/>
      <c r="I169" s="441"/>
      <c r="J169" s="441"/>
      <c r="K169" s="441"/>
      <c r="L169" s="441"/>
      <c r="M169" s="609"/>
      <c r="N169" s="441"/>
      <c r="O169" s="441"/>
      <c r="P169" s="610"/>
      <c r="Q169" s="441"/>
      <c r="R169" s="441"/>
      <c r="S169" s="611"/>
      <c r="T169" s="441"/>
      <c r="U169" s="441"/>
      <c r="V169" s="611"/>
      <c r="W169" s="494"/>
      <c r="X169" s="494"/>
      <c r="Y169" s="612"/>
      <c r="Z169" s="441"/>
      <c r="AA169" s="494"/>
      <c r="AB169" s="494"/>
      <c r="AC169" s="613"/>
      <c r="AD169" s="494"/>
      <c r="AE169" s="494"/>
      <c r="AF169" s="594"/>
      <c r="AG169" s="441"/>
      <c r="AH169" s="441"/>
    </row>
    <row r="170" spans="1:34">
      <c r="A170" s="441"/>
      <c r="B170" s="441"/>
      <c r="C170" s="441"/>
      <c r="D170" s="441"/>
      <c r="E170" s="441"/>
      <c r="F170" s="441"/>
      <c r="G170" s="441"/>
      <c r="H170" s="441"/>
      <c r="I170" s="441"/>
      <c r="J170" s="441"/>
      <c r="K170" s="441"/>
      <c r="L170" s="441"/>
      <c r="M170" s="609"/>
      <c r="N170" s="441"/>
      <c r="O170" s="441"/>
      <c r="P170" s="610"/>
      <c r="Q170" s="441"/>
      <c r="R170" s="441"/>
      <c r="S170" s="611"/>
      <c r="T170" s="441"/>
      <c r="U170" s="441"/>
      <c r="V170" s="611"/>
      <c r="W170" s="494"/>
      <c r="X170" s="494"/>
      <c r="Y170" s="612"/>
      <c r="Z170" s="441"/>
      <c r="AA170" s="494"/>
      <c r="AB170" s="494"/>
      <c r="AC170" s="613"/>
      <c r="AD170" s="494"/>
      <c r="AE170" s="494"/>
      <c r="AF170" s="594"/>
      <c r="AG170" s="441"/>
      <c r="AH170" s="441"/>
    </row>
    <row r="171" spans="1:34">
      <c r="A171" s="441"/>
      <c r="B171" s="441"/>
      <c r="C171" s="441"/>
      <c r="D171" s="441"/>
      <c r="E171" s="441"/>
      <c r="F171" s="441"/>
      <c r="G171" s="441"/>
      <c r="H171" s="441"/>
      <c r="I171" s="441"/>
      <c r="J171" s="441"/>
      <c r="K171" s="441"/>
      <c r="L171" s="441"/>
      <c r="M171" s="609"/>
      <c r="N171" s="441"/>
      <c r="O171" s="441"/>
      <c r="P171" s="610"/>
      <c r="Q171" s="441"/>
      <c r="R171" s="441"/>
      <c r="S171" s="611"/>
      <c r="T171" s="441"/>
      <c r="U171" s="441"/>
      <c r="V171" s="611"/>
      <c r="W171" s="494"/>
      <c r="X171" s="494"/>
      <c r="Y171" s="612"/>
      <c r="Z171" s="441"/>
      <c r="AA171" s="494"/>
      <c r="AB171" s="494"/>
      <c r="AC171" s="613"/>
      <c r="AD171" s="494"/>
      <c r="AE171" s="494"/>
      <c r="AF171" s="594"/>
      <c r="AG171" s="441"/>
      <c r="AH171" s="441"/>
    </row>
    <row r="172" spans="1:34">
      <c r="A172" s="441"/>
      <c r="B172" s="441"/>
      <c r="C172" s="441"/>
      <c r="D172" s="441"/>
      <c r="E172" s="441"/>
      <c r="F172" s="441"/>
      <c r="G172" s="441"/>
      <c r="H172" s="441"/>
      <c r="I172" s="441"/>
      <c r="J172" s="441"/>
      <c r="K172" s="441"/>
      <c r="L172" s="441"/>
      <c r="M172" s="609"/>
      <c r="N172" s="441"/>
      <c r="O172" s="441"/>
      <c r="P172" s="610"/>
      <c r="Q172" s="441"/>
      <c r="R172" s="441"/>
      <c r="S172" s="611"/>
      <c r="T172" s="441"/>
      <c r="U172" s="441"/>
      <c r="V172" s="611"/>
      <c r="W172" s="494"/>
      <c r="X172" s="494"/>
      <c r="Y172" s="612"/>
      <c r="Z172" s="441"/>
      <c r="AA172" s="494"/>
      <c r="AB172" s="494"/>
      <c r="AC172" s="613"/>
      <c r="AD172" s="494"/>
      <c r="AE172" s="494"/>
      <c r="AF172" s="594"/>
      <c r="AG172" s="441"/>
      <c r="AH172" s="441"/>
    </row>
    <row r="173" spans="1:34">
      <c r="A173" s="441"/>
      <c r="B173" s="441"/>
      <c r="C173" s="441"/>
      <c r="D173" s="441"/>
      <c r="E173" s="441"/>
      <c r="F173" s="441"/>
      <c r="G173" s="441"/>
      <c r="H173" s="441"/>
      <c r="I173" s="441"/>
      <c r="J173" s="441"/>
      <c r="K173" s="441"/>
      <c r="L173" s="441"/>
      <c r="M173" s="609"/>
      <c r="N173" s="441"/>
      <c r="O173" s="441"/>
      <c r="P173" s="610"/>
      <c r="Q173" s="441"/>
      <c r="R173" s="441"/>
      <c r="S173" s="611"/>
      <c r="T173" s="441"/>
      <c r="U173" s="441"/>
      <c r="V173" s="611"/>
      <c r="W173" s="494"/>
      <c r="X173" s="494"/>
      <c r="Y173" s="612"/>
      <c r="Z173" s="441"/>
      <c r="AA173" s="494"/>
      <c r="AB173" s="494"/>
      <c r="AC173" s="613"/>
      <c r="AD173" s="494"/>
      <c r="AE173" s="494"/>
      <c r="AF173" s="594"/>
      <c r="AG173" s="441"/>
      <c r="AH173" s="441"/>
    </row>
    <row r="174" spans="1:34">
      <c r="A174" s="441"/>
      <c r="B174" s="441"/>
      <c r="C174" s="441"/>
      <c r="D174" s="441"/>
      <c r="E174" s="441"/>
      <c r="F174" s="441"/>
      <c r="G174" s="441"/>
      <c r="H174" s="441"/>
      <c r="I174" s="441"/>
      <c r="J174" s="441"/>
      <c r="K174" s="441"/>
      <c r="L174" s="441"/>
      <c r="M174" s="609"/>
      <c r="N174" s="441"/>
      <c r="O174" s="441"/>
      <c r="P174" s="610"/>
      <c r="Q174" s="441"/>
      <c r="R174" s="441"/>
      <c r="S174" s="611"/>
      <c r="T174" s="441"/>
      <c r="U174" s="441"/>
      <c r="V174" s="611"/>
      <c r="W174" s="494"/>
      <c r="X174" s="494"/>
      <c r="Y174" s="612"/>
      <c r="Z174" s="441"/>
      <c r="AA174" s="494"/>
      <c r="AB174" s="494"/>
      <c r="AC174" s="613"/>
      <c r="AD174" s="494"/>
      <c r="AE174" s="494"/>
      <c r="AF174" s="594"/>
      <c r="AG174" s="441"/>
      <c r="AH174" s="441"/>
    </row>
    <row r="175" spans="1:34">
      <c r="A175" s="441"/>
      <c r="B175" s="441"/>
      <c r="C175" s="441"/>
      <c r="D175" s="441"/>
      <c r="E175" s="441"/>
      <c r="F175" s="441"/>
      <c r="G175" s="441"/>
      <c r="H175" s="441"/>
      <c r="I175" s="441"/>
      <c r="J175" s="441"/>
      <c r="K175" s="441"/>
      <c r="L175" s="441"/>
      <c r="M175" s="609"/>
      <c r="N175" s="441"/>
      <c r="O175" s="441"/>
      <c r="P175" s="610"/>
      <c r="Q175" s="441"/>
      <c r="R175" s="441"/>
      <c r="S175" s="611"/>
      <c r="T175" s="441"/>
      <c r="U175" s="441"/>
      <c r="V175" s="611"/>
      <c r="W175" s="494"/>
      <c r="X175" s="494"/>
      <c r="Y175" s="612"/>
      <c r="Z175" s="441"/>
      <c r="AA175" s="494"/>
      <c r="AB175" s="494"/>
      <c r="AC175" s="613"/>
      <c r="AD175" s="494"/>
      <c r="AE175" s="494"/>
      <c r="AF175" s="594"/>
      <c r="AG175" s="441"/>
      <c r="AH175" s="441"/>
    </row>
    <row r="176" spans="1:34">
      <c r="A176" s="441"/>
      <c r="B176" s="441"/>
      <c r="C176" s="441"/>
      <c r="D176" s="441"/>
      <c r="E176" s="441"/>
      <c r="F176" s="441"/>
      <c r="G176" s="441"/>
      <c r="H176" s="441"/>
      <c r="I176" s="441"/>
      <c r="J176" s="441"/>
      <c r="K176" s="441"/>
      <c r="L176" s="441"/>
      <c r="M176" s="609"/>
      <c r="N176" s="441"/>
      <c r="O176" s="441"/>
      <c r="P176" s="610"/>
      <c r="Q176" s="441"/>
      <c r="R176" s="441"/>
      <c r="S176" s="611"/>
      <c r="T176" s="441"/>
      <c r="U176" s="441"/>
      <c r="V176" s="611"/>
      <c r="W176" s="494"/>
      <c r="X176" s="494"/>
      <c r="Y176" s="612"/>
      <c r="Z176" s="441"/>
      <c r="AA176" s="494"/>
      <c r="AB176" s="494"/>
      <c r="AC176" s="613"/>
      <c r="AD176" s="494"/>
      <c r="AE176" s="494"/>
      <c r="AF176" s="594"/>
      <c r="AG176" s="441"/>
      <c r="AH176" s="441"/>
    </row>
    <row r="177" spans="1:34">
      <c r="A177" s="441"/>
      <c r="B177" s="441"/>
      <c r="C177" s="441"/>
      <c r="D177" s="441"/>
      <c r="E177" s="441"/>
      <c r="F177" s="441"/>
      <c r="G177" s="441"/>
      <c r="H177" s="441"/>
      <c r="I177" s="441"/>
      <c r="J177" s="441"/>
      <c r="K177" s="441"/>
      <c r="L177" s="441"/>
      <c r="M177" s="609"/>
      <c r="N177" s="441"/>
      <c r="O177" s="441"/>
      <c r="P177" s="610"/>
      <c r="Q177" s="441"/>
      <c r="R177" s="441"/>
      <c r="S177" s="611"/>
      <c r="T177" s="441"/>
      <c r="U177" s="441"/>
      <c r="V177" s="611"/>
      <c r="W177" s="494"/>
      <c r="X177" s="494"/>
      <c r="Y177" s="612"/>
      <c r="Z177" s="441"/>
      <c r="AA177" s="494"/>
      <c r="AB177" s="494"/>
      <c r="AC177" s="613"/>
      <c r="AD177" s="494"/>
      <c r="AE177" s="494"/>
      <c r="AF177" s="594"/>
      <c r="AG177" s="441"/>
      <c r="AH177" s="441"/>
    </row>
    <row r="178" spans="1:34">
      <c r="A178" s="441"/>
      <c r="B178" s="441"/>
      <c r="C178" s="441"/>
      <c r="D178" s="441"/>
      <c r="E178" s="441"/>
      <c r="F178" s="441"/>
      <c r="G178" s="441"/>
      <c r="H178" s="441"/>
      <c r="I178" s="441"/>
      <c r="J178" s="441"/>
      <c r="K178" s="441"/>
      <c r="L178" s="441"/>
      <c r="M178" s="609"/>
      <c r="N178" s="441"/>
      <c r="O178" s="441"/>
      <c r="P178" s="610"/>
      <c r="Q178" s="441"/>
      <c r="R178" s="441"/>
      <c r="S178" s="611"/>
      <c r="T178" s="441"/>
      <c r="U178" s="441"/>
      <c r="V178" s="611"/>
      <c r="W178" s="494"/>
      <c r="X178" s="494"/>
      <c r="Y178" s="612"/>
      <c r="Z178" s="441"/>
      <c r="AA178" s="494"/>
      <c r="AB178" s="494"/>
      <c r="AC178" s="613"/>
      <c r="AD178" s="494"/>
      <c r="AE178" s="494"/>
      <c r="AF178" s="594"/>
      <c r="AG178" s="441"/>
      <c r="AH178" s="441"/>
    </row>
    <row r="179" spans="1:34">
      <c r="A179" s="441"/>
      <c r="B179" s="441"/>
      <c r="C179" s="441"/>
      <c r="D179" s="441"/>
      <c r="E179" s="441"/>
      <c r="F179" s="441"/>
      <c r="G179" s="441"/>
      <c r="H179" s="441"/>
      <c r="I179" s="441"/>
      <c r="J179" s="441"/>
      <c r="K179" s="441"/>
      <c r="L179" s="441"/>
      <c r="M179" s="609"/>
      <c r="N179" s="441"/>
      <c r="O179" s="441"/>
      <c r="P179" s="610"/>
      <c r="Q179" s="441"/>
      <c r="R179" s="441"/>
      <c r="S179" s="611"/>
      <c r="T179" s="441"/>
      <c r="U179" s="441"/>
      <c r="V179" s="611"/>
      <c r="W179" s="494"/>
      <c r="X179" s="494"/>
      <c r="Y179" s="612"/>
      <c r="Z179" s="441"/>
      <c r="AA179" s="494"/>
      <c r="AB179" s="494"/>
      <c r="AC179" s="613"/>
      <c r="AD179" s="494"/>
      <c r="AE179" s="494"/>
      <c r="AF179" s="594"/>
      <c r="AG179" s="441"/>
      <c r="AH179" s="441"/>
    </row>
    <row r="180" spans="1:34">
      <c r="A180" s="441"/>
      <c r="B180" s="441"/>
      <c r="C180" s="441"/>
      <c r="D180" s="441"/>
      <c r="E180" s="441"/>
      <c r="F180" s="441"/>
      <c r="G180" s="441"/>
      <c r="H180" s="441"/>
      <c r="I180" s="441"/>
      <c r="J180" s="441"/>
      <c r="K180" s="441"/>
      <c r="L180" s="441"/>
      <c r="M180" s="609"/>
      <c r="N180" s="441"/>
      <c r="O180" s="441"/>
      <c r="P180" s="610"/>
      <c r="Q180" s="441"/>
      <c r="R180" s="441"/>
      <c r="S180" s="611"/>
      <c r="T180" s="441"/>
      <c r="U180" s="441"/>
      <c r="V180" s="611"/>
      <c r="W180" s="494"/>
      <c r="X180" s="494"/>
      <c r="Y180" s="612"/>
      <c r="Z180" s="441"/>
      <c r="AA180" s="494"/>
      <c r="AB180" s="494"/>
      <c r="AC180" s="613"/>
      <c r="AD180" s="494"/>
      <c r="AE180" s="494"/>
      <c r="AF180" s="594"/>
      <c r="AG180" s="441"/>
      <c r="AH180" s="441"/>
    </row>
    <row r="181" spans="1:34">
      <c r="A181" s="441"/>
      <c r="B181" s="441"/>
      <c r="C181" s="441"/>
      <c r="D181" s="441"/>
      <c r="E181" s="441"/>
      <c r="F181" s="441"/>
      <c r="G181" s="441"/>
      <c r="H181" s="441"/>
      <c r="I181" s="441"/>
      <c r="J181" s="441"/>
      <c r="K181" s="441"/>
      <c r="L181" s="441"/>
      <c r="M181" s="609"/>
      <c r="N181" s="441"/>
      <c r="O181" s="441"/>
      <c r="P181" s="610"/>
      <c r="Q181" s="441"/>
      <c r="R181" s="441"/>
      <c r="S181" s="611"/>
      <c r="T181" s="441"/>
      <c r="U181" s="441"/>
      <c r="V181" s="611"/>
      <c r="W181" s="494"/>
      <c r="X181" s="494"/>
      <c r="Y181" s="612"/>
      <c r="Z181" s="441"/>
      <c r="AA181" s="494"/>
      <c r="AB181" s="494"/>
      <c r="AC181" s="613"/>
      <c r="AD181" s="494"/>
      <c r="AE181" s="494"/>
      <c r="AF181" s="594"/>
      <c r="AG181" s="441"/>
      <c r="AH181" s="441"/>
    </row>
    <row r="182" spans="1:34">
      <c r="A182" s="441"/>
      <c r="B182" s="441"/>
      <c r="C182" s="441"/>
      <c r="D182" s="441"/>
      <c r="E182" s="441"/>
      <c r="F182" s="441"/>
      <c r="G182" s="441"/>
      <c r="H182" s="441"/>
      <c r="I182" s="441"/>
      <c r="J182" s="441"/>
      <c r="K182" s="441"/>
      <c r="L182" s="441"/>
      <c r="M182" s="609"/>
      <c r="N182" s="441"/>
      <c r="O182" s="441"/>
      <c r="P182" s="610"/>
      <c r="Q182" s="441"/>
      <c r="R182" s="441"/>
      <c r="S182" s="611"/>
      <c r="T182" s="441"/>
      <c r="U182" s="441"/>
      <c r="V182" s="611"/>
      <c r="W182" s="494"/>
      <c r="X182" s="494"/>
      <c r="Y182" s="612"/>
      <c r="Z182" s="441"/>
      <c r="AA182" s="494"/>
      <c r="AB182" s="494"/>
      <c r="AC182" s="613"/>
      <c r="AD182" s="494"/>
      <c r="AE182" s="494"/>
      <c r="AF182" s="594"/>
      <c r="AG182" s="441"/>
      <c r="AH182" s="441"/>
    </row>
    <row r="183" spans="1:34">
      <c r="A183" s="441"/>
      <c r="B183" s="441"/>
      <c r="C183" s="441"/>
      <c r="D183" s="441"/>
      <c r="E183" s="441"/>
      <c r="F183" s="441"/>
      <c r="G183" s="441"/>
      <c r="H183" s="441"/>
      <c r="I183" s="441"/>
      <c r="J183" s="441"/>
      <c r="K183" s="441"/>
      <c r="L183" s="441"/>
      <c r="M183" s="609"/>
      <c r="N183" s="441"/>
      <c r="O183" s="441"/>
      <c r="P183" s="610"/>
      <c r="Q183" s="441"/>
      <c r="R183" s="441"/>
      <c r="S183" s="611"/>
      <c r="T183" s="441"/>
      <c r="U183" s="441"/>
      <c r="V183" s="611"/>
      <c r="W183" s="494"/>
      <c r="X183" s="494"/>
      <c r="Y183" s="612"/>
      <c r="Z183" s="441"/>
      <c r="AA183" s="494"/>
      <c r="AB183" s="494"/>
      <c r="AC183" s="613"/>
      <c r="AD183" s="494"/>
      <c r="AE183" s="494"/>
      <c r="AF183" s="594"/>
      <c r="AG183" s="441"/>
      <c r="AH183" s="441"/>
    </row>
    <row r="184" spans="1:34">
      <c r="A184" s="441"/>
      <c r="B184" s="441"/>
      <c r="C184" s="441"/>
      <c r="D184" s="441"/>
      <c r="E184" s="441"/>
      <c r="F184" s="441"/>
      <c r="G184" s="441"/>
      <c r="H184" s="441"/>
      <c r="I184" s="441"/>
      <c r="J184" s="441"/>
      <c r="K184" s="441"/>
      <c r="L184" s="441"/>
      <c r="M184" s="609"/>
      <c r="N184" s="441"/>
      <c r="O184" s="441"/>
      <c r="P184" s="610"/>
      <c r="Q184" s="441"/>
      <c r="R184" s="441"/>
      <c r="S184" s="611"/>
      <c r="T184" s="441"/>
      <c r="U184" s="441"/>
      <c r="V184" s="611"/>
      <c r="W184" s="494"/>
      <c r="X184" s="494"/>
      <c r="Y184" s="612"/>
      <c r="Z184" s="441"/>
      <c r="AA184" s="494"/>
      <c r="AB184" s="494"/>
      <c r="AC184" s="613"/>
      <c r="AD184" s="494"/>
      <c r="AE184" s="494"/>
      <c r="AF184" s="594"/>
      <c r="AG184" s="441"/>
      <c r="AH184" s="441"/>
    </row>
    <row r="185" spans="1:34">
      <c r="A185" s="441"/>
      <c r="B185" s="441"/>
      <c r="C185" s="441"/>
      <c r="D185" s="441"/>
      <c r="E185" s="441"/>
      <c r="F185" s="441"/>
      <c r="G185" s="441"/>
      <c r="H185" s="441"/>
      <c r="I185" s="441"/>
      <c r="J185" s="441"/>
      <c r="K185" s="441"/>
      <c r="L185" s="441"/>
      <c r="M185" s="609"/>
      <c r="N185" s="441"/>
      <c r="O185" s="441"/>
      <c r="P185" s="610"/>
      <c r="Q185" s="441"/>
      <c r="R185" s="441"/>
      <c r="S185" s="611"/>
      <c r="T185" s="441"/>
      <c r="U185" s="441"/>
      <c r="V185" s="611"/>
      <c r="W185" s="494"/>
      <c r="X185" s="494"/>
      <c r="Y185" s="612"/>
      <c r="Z185" s="441"/>
      <c r="AA185" s="494"/>
      <c r="AB185" s="494"/>
      <c r="AC185" s="613"/>
      <c r="AD185" s="494"/>
      <c r="AE185" s="494"/>
      <c r="AF185" s="594"/>
      <c r="AG185" s="441"/>
      <c r="AH185" s="441"/>
    </row>
  </sheetData>
  <mergeCells count="32">
    <mergeCell ref="A104:AG104"/>
    <mergeCell ref="A109:AH109"/>
    <mergeCell ref="A118:AH118"/>
    <mergeCell ref="A121:AH121"/>
    <mergeCell ref="A5:AG5"/>
    <mergeCell ref="B58:F58"/>
    <mergeCell ref="C59:F59"/>
    <mergeCell ref="B60:AG60"/>
    <mergeCell ref="C81:E81"/>
    <mergeCell ref="A83:AG83"/>
    <mergeCell ref="AH1:AH3"/>
    <mergeCell ref="G2:G3"/>
    <mergeCell ref="H2:H3"/>
    <mergeCell ref="I2:I3"/>
    <mergeCell ref="J2:J3"/>
    <mergeCell ref="K2:M2"/>
    <mergeCell ref="AD2:AF2"/>
    <mergeCell ref="G1:J1"/>
    <mergeCell ref="K1:S1"/>
    <mergeCell ref="Z1:Z3"/>
    <mergeCell ref="AG1:AG3"/>
    <mergeCell ref="N2:P2"/>
    <mergeCell ref="Q2:S2"/>
    <mergeCell ref="T2:V2"/>
    <mergeCell ref="W2:Y2"/>
    <mergeCell ref="AA2:AC2"/>
    <mergeCell ref="F1:F3"/>
    <mergeCell ref="A1:A3"/>
    <mergeCell ref="B1:B3"/>
    <mergeCell ref="C1:C3"/>
    <mergeCell ref="D1:D3"/>
    <mergeCell ref="E1:E3"/>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601"/>
  <sheetViews>
    <sheetView topLeftCell="J133" workbookViewId="0">
      <selection activeCell="R139" sqref="R139"/>
    </sheetView>
  </sheetViews>
  <sheetFormatPr defaultColWidth="8.85546875" defaultRowHeight="15"/>
  <cols>
    <col min="1" max="1" width="4.85546875" customWidth="1"/>
    <col min="2" max="2" width="17.7109375" customWidth="1"/>
    <col min="3" max="3" width="23.7109375" customWidth="1"/>
    <col min="4" max="4" width="39.42578125" customWidth="1"/>
    <col min="5" max="5" width="21.28515625" customWidth="1"/>
    <col min="6" max="6" width="22" customWidth="1"/>
    <col min="7" max="7" width="25" customWidth="1"/>
    <col min="8" max="8" width="22.7109375" customWidth="1"/>
    <col min="9" max="9" width="16.140625" customWidth="1"/>
    <col min="10" max="10" width="12.5703125" customWidth="1"/>
    <col min="11" max="11" width="14.42578125" customWidth="1"/>
    <col min="12" max="12" width="15" customWidth="1"/>
    <col min="13" max="13" width="18.140625" style="973" customWidth="1"/>
    <col min="14" max="15" width="15.42578125" customWidth="1"/>
    <col min="16" max="16" width="23.28515625" style="974" customWidth="1"/>
    <col min="17" max="17" width="14.85546875" customWidth="1"/>
    <col min="18" max="21" width="14.7109375" customWidth="1"/>
    <col min="22" max="24" width="18.140625" style="975" customWidth="1"/>
    <col min="25" max="25" width="18.140625" style="976" customWidth="1"/>
    <col min="26" max="27" width="18.140625" style="975" customWidth="1"/>
    <col min="28" max="28" width="18.140625" style="977" customWidth="1"/>
    <col min="29" max="30" width="18.140625" style="975" customWidth="1"/>
    <col min="31" max="31" width="18.140625" style="948" customWidth="1"/>
    <col min="32" max="32" width="15.42578125" customWidth="1"/>
    <col min="33" max="33" width="23.28515625" customWidth="1"/>
    <col min="34" max="34" width="31" customWidth="1"/>
    <col min="36" max="36" width="17.42578125" customWidth="1"/>
  </cols>
  <sheetData>
    <row r="1" spans="1:34" ht="32.25" customHeight="1">
      <c r="A1" s="1463" t="s">
        <v>0</v>
      </c>
      <c r="B1" s="1585" t="s">
        <v>1</v>
      </c>
      <c r="C1" s="1585" t="s">
        <v>2</v>
      </c>
      <c r="D1" s="1585" t="s">
        <v>3</v>
      </c>
      <c r="E1" s="1585" t="s">
        <v>4</v>
      </c>
      <c r="F1" s="1585" t="s">
        <v>5</v>
      </c>
      <c r="G1" s="1586" t="s">
        <v>6</v>
      </c>
      <c r="H1" s="1586"/>
      <c r="I1" s="1586"/>
      <c r="J1" s="1586"/>
      <c r="K1" s="1590" t="s">
        <v>7</v>
      </c>
      <c r="L1" s="1591"/>
      <c r="M1" s="1591"/>
      <c r="N1" s="1591"/>
      <c r="O1" s="1591"/>
      <c r="P1" s="1591"/>
      <c r="Q1" s="1591"/>
      <c r="R1" s="1591"/>
      <c r="S1" s="1591"/>
      <c r="T1" s="1591"/>
      <c r="U1" s="1591"/>
      <c r="V1" s="1591"/>
      <c r="W1" s="1591"/>
      <c r="X1" s="1591"/>
      <c r="Y1" s="1591"/>
      <c r="Z1" s="1591"/>
      <c r="AA1" s="1591"/>
      <c r="AB1" s="1591"/>
      <c r="AC1" s="1591"/>
      <c r="AD1" s="1591"/>
      <c r="AE1" s="1592"/>
      <c r="AF1" s="1593" t="s">
        <v>8</v>
      </c>
      <c r="AG1" s="1585" t="s">
        <v>9</v>
      </c>
      <c r="AH1" s="1582" t="s">
        <v>10</v>
      </c>
    </row>
    <row r="2" spans="1:34" ht="37.5" customHeight="1">
      <c r="A2" s="1463"/>
      <c r="B2" s="1585"/>
      <c r="C2" s="1585"/>
      <c r="D2" s="1585"/>
      <c r="E2" s="1585"/>
      <c r="F2" s="1585"/>
      <c r="G2" s="1585" t="s">
        <v>11</v>
      </c>
      <c r="H2" s="1585" t="s">
        <v>12</v>
      </c>
      <c r="I2" s="1585" t="s">
        <v>13</v>
      </c>
      <c r="J2" s="1585" t="s">
        <v>14</v>
      </c>
      <c r="K2" s="1586" t="s">
        <v>601</v>
      </c>
      <c r="L2" s="1586"/>
      <c r="M2" s="1586"/>
      <c r="N2" s="1586" t="s">
        <v>602</v>
      </c>
      <c r="O2" s="1586"/>
      <c r="P2" s="1586"/>
      <c r="Q2" s="1586" t="s">
        <v>603</v>
      </c>
      <c r="R2" s="1586"/>
      <c r="S2" s="1586"/>
      <c r="T2" s="1587" t="s">
        <v>15</v>
      </c>
      <c r="U2" s="1588"/>
      <c r="V2" s="1589"/>
      <c r="W2" s="1587" t="s">
        <v>16</v>
      </c>
      <c r="X2" s="1588"/>
      <c r="Y2" s="1589"/>
      <c r="Z2" s="1587" t="s">
        <v>17</v>
      </c>
      <c r="AA2" s="1588"/>
      <c r="AB2" s="1589"/>
      <c r="AC2" s="1587" t="s">
        <v>462</v>
      </c>
      <c r="AD2" s="1588"/>
      <c r="AE2" s="1589"/>
      <c r="AF2" s="1593"/>
      <c r="AG2" s="1585"/>
      <c r="AH2" s="1583"/>
    </row>
    <row r="3" spans="1:34" ht="21" hidden="1" customHeight="1">
      <c r="A3" s="1463"/>
      <c r="B3" s="1585"/>
      <c r="C3" s="1585"/>
      <c r="D3" s="1585"/>
      <c r="E3" s="1585"/>
      <c r="F3" s="1585"/>
      <c r="G3" s="1585"/>
      <c r="H3" s="1585"/>
      <c r="I3" s="1585"/>
      <c r="J3" s="1585"/>
      <c r="K3" s="1321" t="s">
        <v>18</v>
      </c>
      <c r="L3" s="1321" t="s">
        <v>19</v>
      </c>
      <c r="M3" s="621" t="s">
        <v>20</v>
      </c>
      <c r="N3" s="1321" t="s">
        <v>18</v>
      </c>
      <c r="O3" s="1321" t="s">
        <v>19</v>
      </c>
      <c r="P3" s="622" t="s">
        <v>20</v>
      </c>
      <c r="Q3" s="1321" t="s">
        <v>18</v>
      </c>
      <c r="R3" s="1321" t="s">
        <v>19</v>
      </c>
      <c r="S3" s="623" t="s">
        <v>20</v>
      </c>
      <c r="T3" s="1321" t="s">
        <v>18</v>
      </c>
      <c r="U3" s="1321" t="s">
        <v>19</v>
      </c>
      <c r="V3" s="623" t="s">
        <v>20</v>
      </c>
      <c r="W3" s="1321" t="s">
        <v>18</v>
      </c>
      <c r="X3" s="1321" t="s">
        <v>19</v>
      </c>
      <c r="Y3" s="624" t="s">
        <v>20</v>
      </c>
      <c r="Z3" s="1321" t="s">
        <v>18</v>
      </c>
      <c r="AA3" s="1321" t="s">
        <v>19</v>
      </c>
      <c r="AB3" s="625" t="s">
        <v>20</v>
      </c>
      <c r="AC3" s="1321" t="s">
        <v>18</v>
      </c>
      <c r="AD3" s="1321" t="s">
        <v>19</v>
      </c>
      <c r="AE3" s="626" t="s">
        <v>20</v>
      </c>
      <c r="AF3" s="1593"/>
      <c r="AG3" s="1585"/>
      <c r="AH3" s="1584"/>
    </row>
    <row r="4" spans="1:34" ht="58.5" customHeight="1">
      <c r="A4" s="109"/>
      <c r="B4" s="110">
        <v>1</v>
      </c>
      <c r="C4" s="110">
        <v>2</v>
      </c>
      <c r="D4" s="110">
        <v>3</v>
      </c>
      <c r="E4" s="110">
        <v>4</v>
      </c>
      <c r="F4" s="110">
        <v>5</v>
      </c>
      <c r="G4" s="110">
        <v>6.1</v>
      </c>
      <c r="H4" s="110">
        <v>6.2</v>
      </c>
      <c r="I4" s="110">
        <v>6.3</v>
      </c>
      <c r="J4" s="110">
        <v>6.4</v>
      </c>
      <c r="K4" s="111" t="s">
        <v>21</v>
      </c>
      <c r="L4" s="111" t="s">
        <v>22</v>
      </c>
      <c r="M4" s="112" t="s">
        <v>23</v>
      </c>
      <c r="N4" s="111" t="s">
        <v>24</v>
      </c>
      <c r="O4" s="111" t="s">
        <v>25</v>
      </c>
      <c r="P4" s="113" t="s">
        <v>26</v>
      </c>
      <c r="Q4" s="111" t="s">
        <v>27</v>
      </c>
      <c r="R4" s="111" t="s">
        <v>28</v>
      </c>
      <c r="S4" s="115" t="s">
        <v>29</v>
      </c>
      <c r="T4" s="111"/>
      <c r="U4" s="111"/>
      <c r="V4" s="115"/>
      <c r="W4" s="316"/>
      <c r="X4" s="316"/>
      <c r="Y4" s="627"/>
      <c r="Z4" s="316"/>
      <c r="AA4" s="316"/>
      <c r="AB4" s="628"/>
      <c r="AC4" s="316"/>
      <c r="AD4" s="316"/>
      <c r="AE4" s="629"/>
      <c r="AF4" s="110">
        <v>8</v>
      </c>
      <c r="AG4" s="110">
        <v>9</v>
      </c>
      <c r="AH4" s="110">
        <v>10</v>
      </c>
    </row>
    <row r="5" spans="1:34" ht="33" customHeight="1">
      <c r="A5" s="1566" t="s">
        <v>1390</v>
      </c>
      <c r="B5" s="1567"/>
      <c r="C5" s="1567"/>
      <c r="D5" s="1567"/>
      <c r="E5" s="1567"/>
      <c r="F5" s="1567"/>
      <c r="G5" s="1567"/>
      <c r="H5" s="1567"/>
      <c r="I5" s="1567"/>
      <c r="J5" s="1567"/>
      <c r="K5" s="1567"/>
      <c r="L5" s="1567"/>
      <c r="M5" s="1567"/>
      <c r="N5" s="1567"/>
      <c r="O5" s="1567"/>
      <c r="P5" s="1567"/>
      <c r="Q5" s="1567"/>
      <c r="R5" s="1567"/>
      <c r="S5" s="1567"/>
      <c r="T5" s="1567"/>
      <c r="U5" s="1567"/>
      <c r="V5" s="1567"/>
      <c r="W5" s="1567"/>
      <c r="X5" s="1567"/>
      <c r="Y5" s="1567"/>
      <c r="Z5" s="1567"/>
      <c r="AA5" s="1567"/>
      <c r="AB5" s="1567"/>
      <c r="AC5" s="1567"/>
      <c r="AD5" s="1567"/>
      <c r="AE5" s="1567"/>
      <c r="AF5" s="1567"/>
      <c r="AG5" s="1567"/>
      <c r="AH5" s="1568"/>
    </row>
    <row r="6" spans="1:34" ht="111.75" customHeight="1">
      <c r="A6" s="630">
        <v>1</v>
      </c>
      <c r="B6" s="631" t="s">
        <v>1391</v>
      </c>
      <c r="C6" s="632" t="s">
        <v>1392</v>
      </c>
      <c r="D6" s="633" t="s">
        <v>1393</v>
      </c>
      <c r="E6" s="631" t="s">
        <v>1394</v>
      </c>
      <c r="F6" s="634" t="s">
        <v>1395</v>
      </c>
      <c r="G6" s="635">
        <v>517116</v>
      </c>
      <c r="H6" s="636"/>
      <c r="I6" s="637"/>
      <c r="J6" s="637"/>
      <c r="K6" s="638" t="s">
        <v>1396</v>
      </c>
      <c r="L6" s="639" t="s">
        <v>75</v>
      </c>
      <c r="M6" s="640">
        <v>517116</v>
      </c>
      <c r="N6" s="641" t="s">
        <v>123</v>
      </c>
      <c r="O6" s="641"/>
      <c r="P6" s="642"/>
      <c r="Q6" s="641"/>
      <c r="R6" s="641"/>
      <c r="S6" s="643"/>
      <c r="T6" s="644"/>
      <c r="U6" s="644"/>
      <c r="V6" s="643"/>
      <c r="W6" s="645"/>
      <c r="X6" s="645"/>
      <c r="Y6" s="637"/>
      <c r="Z6" s="645"/>
      <c r="AA6" s="645"/>
      <c r="AB6" s="646"/>
      <c r="AC6" s="645"/>
      <c r="AD6" s="645"/>
      <c r="AE6" s="647"/>
      <c r="AF6" s="636" t="s">
        <v>1397</v>
      </c>
      <c r="AG6" s="637"/>
      <c r="AH6" s="648"/>
    </row>
    <row r="7" spans="1:34" ht="185.25" customHeight="1">
      <c r="A7" s="109">
        <v>2</v>
      </c>
      <c r="B7" s="632" t="s">
        <v>1398</v>
      </c>
      <c r="C7" s="632" t="s">
        <v>1399</v>
      </c>
      <c r="D7" s="631" t="s">
        <v>1400</v>
      </c>
      <c r="E7" s="649" t="s">
        <v>1401</v>
      </c>
      <c r="F7" s="634" t="s">
        <v>1402</v>
      </c>
      <c r="G7" s="635">
        <v>238818</v>
      </c>
      <c r="H7" s="650"/>
      <c r="I7" s="650"/>
      <c r="J7" s="650"/>
      <c r="K7" s="638" t="s">
        <v>36</v>
      </c>
      <c r="L7" s="638" t="s">
        <v>243</v>
      </c>
      <c r="M7" s="640">
        <v>238818</v>
      </c>
      <c r="N7" s="638"/>
      <c r="O7" s="651" t="s">
        <v>123</v>
      </c>
      <c r="P7" s="652"/>
      <c r="Q7" s="638"/>
      <c r="R7" s="651"/>
      <c r="S7" s="653"/>
      <c r="T7" s="654"/>
      <c r="U7" s="654"/>
      <c r="V7" s="653"/>
      <c r="W7" s="655"/>
      <c r="X7" s="655"/>
      <c r="Y7" s="656"/>
      <c r="Z7" s="655"/>
      <c r="AA7" s="655"/>
      <c r="AB7" s="657"/>
      <c r="AC7" s="655"/>
      <c r="AD7" s="655"/>
      <c r="AE7" s="658"/>
      <c r="AF7" s="636" t="s">
        <v>1397</v>
      </c>
      <c r="AG7" s="650"/>
      <c r="AH7" s="648"/>
    </row>
    <row r="8" spans="1:34" ht="195">
      <c r="A8" s="630">
        <v>3</v>
      </c>
      <c r="B8" s="659" t="s">
        <v>1403</v>
      </c>
      <c r="C8" s="659" t="s">
        <v>1404</v>
      </c>
      <c r="D8" s="631" t="s">
        <v>1405</v>
      </c>
      <c r="E8" s="660" t="s">
        <v>1406</v>
      </c>
      <c r="F8" s="634" t="s">
        <v>1402</v>
      </c>
      <c r="G8" s="635">
        <v>74454</v>
      </c>
      <c r="H8" s="650"/>
      <c r="I8" s="650"/>
      <c r="J8" s="650"/>
      <c r="K8" s="638" t="s">
        <v>78</v>
      </c>
      <c r="L8" s="651" t="s">
        <v>37</v>
      </c>
      <c r="M8" s="640">
        <v>74454</v>
      </c>
      <c r="N8" s="638"/>
      <c r="O8" s="651" t="s">
        <v>123</v>
      </c>
      <c r="P8" s="652"/>
      <c r="Q8" s="638"/>
      <c r="R8" s="651"/>
      <c r="S8" s="653"/>
      <c r="T8" s="654"/>
      <c r="U8" s="654"/>
      <c r="V8" s="653"/>
      <c r="W8" s="655"/>
      <c r="X8" s="655"/>
      <c r="Y8" s="656"/>
      <c r="Z8" s="655"/>
      <c r="AA8" s="655"/>
      <c r="AB8" s="657"/>
      <c r="AC8" s="655"/>
      <c r="AD8" s="655"/>
      <c r="AE8" s="658"/>
      <c r="AF8" s="636" t="s">
        <v>1397</v>
      </c>
      <c r="AG8" s="650"/>
      <c r="AH8" s="648"/>
    </row>
    <row r="9" spans="1:34" ht="345.75" customHeight="1">
      <c r="A9" s="109">
        <v>4</v>
      </c>
      <c r="B9" s="632" t="s">
        <v>1407</v>
      </c>
      <c r="C9" s="632" t="s">
        <v>1408</v>
      </c>
      <c r="D9" s="631" t="s">
        <v>1409</v>
      </c>
      <c r="E9" s="631" t="s">
        <v>1410</v>
      </c>
      <c r="F9" s="634" t="s">
        <v>1402</v>
      </c>
      <c r="G9" s="661">
        <v>544998</v>
      </c>
      <c r="H9" s="650"/>
      <c r="I9" s="650"/>
      <c r="J9" s="650"/>
      <c r="K9" s="662" t="s">
        <v>78</v>
      </c>
      <c r="L9" s="639" t="s">
        <v>1411</v>
      </c>
      <c r="M9" s="663">
        <v>544998</v>
      </c>
      <c r="N9" s="662"/>
      <c r="O9" s="639" t="s">
        <v>123</v>
      </c>
      <c r="P9" s="664"/>
      <c r="Q9" s="662"/>
      <c r="R9" s="639"/>
      <c r="S9" s="665"/>
      <c r="T9" s="666"/>
      <c r="U9" s="666"/>
      <c r="V9" s="665"/>
      <c r="W9" s="667"/>
      <c r="X9" s="667"/>
      <c r="Y9" s="668"/>
      <c r="Z9" s="667"/>
      <c r="AA9" s="667"/>
      <c r="AB9" s="669"/>
      <c r="AC9" s="667"/>
      <c r="AD9" s="667"/>
      <c r="AE9" s="670"/>
      <c r="AF9" s="636" t="s">
        <v>1397</v>
      </c>
      <c r="AG9" s="650"/>
      <c r="AH9" s="648"/>
    </row>
    <row r="10" spans="1:34" ht="109.5" customHeight="1">
      <c r="A10" s="630">
        <v>5</v>
      </c>
      <c r="B10" s="632" t="s">
        <v>1412</v>
      </c>
      <c r="C10" s="632" t="s">
        <v>1392</v>
      </c>
      <c r="D10" s="631" t="s">
        <v>1413</v>
      </c>
      <c r="E10" s="631" t="s">
        <v>1394</v>
      </c>
      <c r="F10" s="634" t="s">
        <v>1414</v>
      </c>
      <c r="G10" s="661">
        <v>121599</v>
      </c>
      <c r="H10" s="650"/>
      <c r="I10" s="650"/>
      <c r="J10" s="650"/>
      <c r="K10" s="638" t="s">
        <v>51</v>
      </c>
      <c r="L10" s="639" t="s">
        <v>1411</v>
      </c>
      <c r="M10" s="663">
        <v>121599</v>
      </c>
      <c r="N10" s="671"/>
      <c r="O10" s="672"/>
      <c r="P10" s="673"/>
      <c r="Q10" s="671"/>
      <c r="R10" s="671"/>
      <c r="S10" s="674"/>
      <c r="T10" s="675"/>
      <c r="U10" s="675"/>
      <c r="V10" s="674"/>
      <c r="W10" s="676"/>
      <c r="X10" s="676"/>
      <c r="Y10" s="677"/>
      <c r="Z10" s="676"/>
      <c r="AA10" s="676"/>
      <c r="AB10" s="678"/>
      <c r="AC10" s="676"/>
      <c r="AD10" s="676"/>
      <c r="AE10" s="679"/>
      <c r="AF10" s="636" t="s">
        <v>1397</v>
      </c>
      <c r="AG10" s="650"/>
      <c r="AH10" s="680"/>
    </row>
    <row r="11" spans="1:34" ht="138.75" customHeight="1">
      <c r="A11" s="109">
        <v>6</v>
      </c>
      <c r="B11" s="681" t="s">
        <v>1415</v>
      </c>
      <c r="C11" s="681" t="s">
        <v>1416</v>
      </c>
      <c r="D11" s="681" t="s">
        <v>1417</v>
      </c>
      <c r="E11" s="681" t="s">
        <v>1418</v>
      </c>
      <c r="F11" s="681" t="s">
        <v>1419</v>
      </c>
      <c r="G11" s="682">
        <v>308488</v>
      </c>
      <c r="H11" s="683"/>
      <c r="I11" s="683"/>
      <c r="J11" s="683"/>
      <c r="K11" s="683"/>
      <c r="L11" s="683"/>
      <c r="M11" s="684">
        <v>308488</v>
      </c>
      <c r="N11" s="685" t="s">
        <v>74</v>
      </c>
      <c r="O11" s="683" t="s">
        <v>67</v>
      </c>
      <c r="P11" s="686"/>
      <c r="Q11" s="683"/>
      <c r="R11" s="683"/>
      <c r="S11" s="687"/>
      <c r="T11" s="681"/>
      <c r="U11" s="681"/>
      <c r="V11" s="687"/>
      <c r="W11" s="385"/>
      <c r="X11" s="385"/>
      <c r="Y11" s="688"/>
      <c r="Z11" s="385"/>
      <c r="AA11" s="385"/>
      <c r="AB11" s="689"/>
      <c r="AC11" s="385"/>
      <c r="AD11" s="385"/>
      <c r="AE11" s="690"/>
      <c r="AF11" s="683" t="s">
        <v>1397</v>
      </c>
      <c r="AG11" s="683"/>
      <c r="AH11" s="683"/>
    </row>
    <row r="12" spans="1:34" s="314" customFormat="1" ht="113.25" customHeight="1">
      <c r="A12" s="630">
        <v>7</v>
      </c>
      <c r="B12" s="681" t="s">
        <v>1420</v>
      </c>
      <c r="C12" s="691" t="s">
        <v>1392</v>
      </c>
      <c r="D12" s="681" t="s">
        <v>1421</v>
      </c>
      <c r="E12" s="681" t="s">
        <v>1422</v>
      </c>
      <c r="F12" s="681" t="s">
        <v>1423</v>
      </c>
      <c r="G12" s="692">
        <v>474525</v>
      </c>
      <c r="H12" s="693">
        <v>24975</v>
      </c>
      <c r="I12" s="681"/>
      <c r="J12" s="681"/>
      <c r="K12" s="681"/>
      <c r="L12" s="681"/>
      <c r="M12" s="694"/>
      <c r="N12" s="695" t="s">
        <v>1424</v>
      </c>
      <c r="O12" s="695" t="s">
        <v>75</v>
      </c>
      <c r="P12" s="696">
        <v>499500</v>
      </c>
      <c r="Q12" s="697"/>
      <c r="R12" s="695"/>
      <c r="S12" s="385"/>
      <c r="T12" s="695"/>
      <c r="U12" s="695"/>
      <c r="V12" s="385"/>
      <c r="W12" s="385"/>
      <c r="X12" s="385"/>
      <c r="Y12" s="385"/>
      <c r="Z12" s="385"/>
      <c r="AA12" s="385"/>
      <c r="AB12" s="385"/>
      <c r="AC12" s="385"/>
      <c r="AD12" s="385"/>
      <c r="AE12" s="385"/>
      <c r="AF12" s="681" t="s">
        <v>1397</v>
      </c>
      <c r="AG12" s="681"/>
      <c r="AH12" s="681" t="s">
        <v>1425</v>
      </c>
    </row>
    <row r="13" spans="1:34" s="314" customFormat="1" ht="108.75" customHeight="1">
      <c r="A13" s="630">
        <v>8</v>
      </c>
      <c r="B13" s="681" t="s">
        <v>1415</v>
      </c>
      <c r="C13" s="681" t="s">
        <v>1416</v>
      </c>
      <c r="D13" s="681" t="s">
        <v>1426</v>
      </c>
      <c r="E13" s="681" t="s">
        <v>1418</v>
      </c>
      <c r="F13" s="681" t="s">
        <v>1419</v>
      </c>
      <c r="G13" s="692">
        <v>464443</v>
      </c>
      <c r="H13" s="693">
        <v>24445</v>
      </c>
      <c r="I13" s="681"/>
      <c r="J13" s="681"/>
      <c r="K13" s="681"/>
      <c r="L13" s="681"/>
      <c r="M13" s="694"/>
      <c r="N13" s="698" t="s">
        <v>1424</v>
      </c>
      <c r="O13" s="695" t="s">
        <v>67</v>
      </c>
      <c r="P13" s="692">
        <v>488888</v>
      </c>
      <c r="Q13" s="681"/>
      <c r="R13" s="681"/>
      <c r="S13" s="385"/>
      <c r="T13" s="681"/>
      <c r="U13" s="681"/>
      <c r="V13" s="385"/>
      <c r="W13" s="385"/>
      <c r="X13" s="385"/>
      <c r="Y13" s="385"/>
      <c r="Z13" s="385"/>
      <c r="AA13" s="385"/>
      <c r="AB13" s="385"/>
      <c r="AC13" s="385"/>
      <c r="AD13" s="385"/>
      <c r="AE13" s="385"/>
      <c r="AF13" s="681" t="s">
        <v>1397</v>
      </c>
      <c r="AG13" s="681"/>
      <c r="AH13" s="681" t="s">
        <v>1427</v>
      </c>
    </row>
    <row r="14" spans="1:34" s="314" customFormat="1" ht="89.25" customHeight="1">
      <c r="A14" s="1314">
        <v>9</v>
      </c>
      <c r="B14" s="681" t="s">
        <v>1428</v>
      </c>
      <c r="C14" s="681" t="s">
        <v>1399</v>
      </c>
      <c r="D14" s="681" t="s">
        <v>1429</v>
      </c>
      <c r="E14" s="681" t="s">
        <v>1430</v>
      </c>
      <c r="F14" s="681" t="s">
        <v>1419</v>
      </c>
      <c r="G14" s="692">
        <f>500000+349846-203013</f>
        <v>646833</v>
      </c>
      <c r="H14" s="693">
        <f>25000+178013</f>
        <v>203013</v>
      </c>
      <c r="I14" s="699"/>
      <c r="J14" s="697"/>
      <c r="K14" s="697"/>
      <c r="L14" s="697"/>
      <c r="M14" s="694"/>
      <c r="N14" s="409" t="s">
        <v>47</v>
      </c>
      <c r="O14" s="681" t="s">
        <v>59</v>
      </c>
      <c r="P14" s="692">
        <v>500000</v>
      </c>
      <c r="Q14" s="681" t="s">
        <v>78</v>
      </c>
      <c r="R14" s="681" t="s">
        <v>243</v>
      </c>
      <c r="S14" s="700">
        <v>349846</v>
      </c>
      <c r="T14" s="681"/>
      <c r="U14" s="681"/>
      <c r="V14" s="700"/>
      <c r="W14" s="700"/>
      <c r="X14" s="700"/>
      <c r="Y14" s="700"/>
      <c r="Z14" s="700"/>
      <c r="AA14" s="700"/>
      <c r="AB14" s="700"/>
      <c r="AC14" s="700"/>
      <c r="AD14" s="700"/>
      <c r="AE14" s="700"/>
      <c r="AF14" s="681" t="s">
        <v>1397</v>
      </c>
      <c r="AG14" s="681"/>
      <c r="AH14" s="681" t="s">
        <v>1431</v>
      </c>
    </row>
    <row r="15" spans="1:34" s="314" customFormat="1" ht="64.5" customHeight="1">
      <c r="A15" s="630">
        <v>10</v>
      </c>
      <c r="B15" s="681" t="s">
        <v>1238</v>
      </c>
      <c r="C15" s="681" t="s">
        <v>1408</v>
      </c>
      <c r="D15" s="681" t="s">
        <v>1432</v>
      </c>
      <c r="E15" s="681" t="s">
        <v>1433</v>
      </c>
      <c r="F15" s="681" t="s">
        <v>1419</v>
      </c>
      <c r="G15" s="692">
        <f>P15+V15-H15</f>
        <v>185105</v>
      </c>
      <c r="H15" s="693">
        <f>28489+356183</f>
        <v>384672</v>
      </c>
      <c r="I15" s="701"/>
      <c r="J15" s="702"/>
      <c r="K15" s="697"/>
      <c r="L15" s="697"/>
      <c r="M15" s="694"/>
      <c r="N15" s="698" t="s">
        <v>1424</v>
      </c>
      <c r="O15" s="695" t="s">
        <v>78</v>
      </c>
      <c r="P15" s="692">
        <v>569777</v>
      </c>
      <c r="Q15" s="681" t="s">
        <v>78</v>
      </c>
      <c r="R15" s="681" t="s">
        <v>37</v>
      </c>
      <c r="S15" s="692">
        <v>700000</v>
      </c>
      <c r="T15" s="681"/>
      <c r="U15" s="681"/>
      <c r="V15" s="692"/>
      <c r="W15" s="692"/>
      <c r="X15" s="692"/>
      <c r="Y15" s="692"/>
      <c r="Z15" s="692"/>
      <c r="AA15" s="692"/>
      <c r="AB15" s="692"/>
      <c r="AC15" s="692"/>
      <c r="AD15" s="692"/>
      <c r="AE15" s="692"/>
      <c r="AF15" s="681" t="s">
        <v>1397</v>
      </c>
      <c r="AG15" s="681"/>
      <c r="AH15" s="681" t="s">
        <v>1425</v>
      </c>
    </row>
    <row r="16" spans="1:34" s="314" customFormat="1" ht="93.75" customHeight="1">
      <c r="A16" s="1314">
        <v>11</v>
      </c>
      <c r="B16" s="681" t="s">
        <v>1428</v>
      </c>
      <c r="C16" s="681" t="s">
        <v>1434</v>
      </c>
      <c r="D16" s="681" t="s">
        <v>1435</v>
      </c>
      <c r="E16" s="681" t="s">
        <v>1436</v>
      </c>
      <c r="F16" s="681" t="s">
        <v>1419</v>
      </c>
      <c r="G16" s="692">
        <v>422748</v>
      </c>
      <c r="H16" s="693">
        <v>22250</v>
      </c>
      <c r="I16" s="681"/>
      <c r="J16" s="681"/>
      <c r="K16" s="697"/>
      <c r="L16" s="681"/>
      <c r="M16" s="694"/>
      <c r="N16" s="409" t="s">
        <v>47</v>
      </c>
      <c r="O16" s="681" t="s">
        <v>59</v>
      </c>
      <c r="P16" s="692">
        <v>444998</v>
      </c>
      <c r="Q16" s="681"/>
      <c r="R16" s="681"/>
      <c r="S16" s="692"/>
      <c r="T16" s="681"/>
      <c r="U16" s="681"/>
      <c r="V16" s="692"/>
      <c r="W16" s="692"/>
      <c r="X16" s="692"/>
      <c r="Y16" s="692"/>
      <c r="Z16" s="692"/>
      <c r="AA16" s="692"/>
      <c r="AB16" s="692"/>
      <c r="AC16" s="692"/>
      <c r="AD16" s="692"/>
      <c r="AE16" s="692"/>
      <c r="AF16" s="681" t="s">
        <v>1397</v>
      </c>
      <c r="AG16" s="681"/>
      <c r="AH16" s="681" t="s">
        <v>1437</v>
      </c>
    </row>
    <row r="17" spans="1:34" ht="129.75" customHeight="1">
      <c r="A17" s="630">
        <v>12</v>
      </c>
      <c r="B17" s="681" t="s">
        <v>1238</v>
      </c>
      <c r="C17" s="681" t="s">
        <v>1438</v>
      </c>
      <c r="D17" s="681" t="s">
        <v>1439</v>
      </c>
      <c r="E17" s="681" t="s">
        <v>1433</v>
      </c>
      <c r="F17" s="681" t="s">
        <v>1440</v>
      </c>
      <c r="G17" s="692">
        <v>343817</v>
      </c>
      <c r="H17" s="442">
        <v>356183</v>
      </c>
      <c r="I17" s="681"/>
      <c r="J17" s="681"/>
      <c r="K17" s="681"/>
      <c r="L17" s="681"/>
      <c r="M17" s="703"/>
      <c r="N17" s="681"/>
      <c r="O17" s="681"/>
      <c r="P17" s="704"/>
      <c r="Q17" s="681" t="s">
        <v>78</v>
      </c>
      <c r="R17" s="681" t="s">
        <v>243</v>
      </c>
      <c r="S17" s="705">
        <v>700000</v>
      </c>
      <c r="T17" s="681"/>
      <c r="U17" s="681"/>
      <c r="V17" s="705"/>
      <c r="W17" s="692"/>
      <c r="X17" s="692"/>
      <c r="Y17" s="682"/>
      <c r="Z17" s="692"/>
      <c r="AA17" s="692"/>
      <c r="AB17" s="706"/>
      <c r="AC17" s="692"/>
      <c r="AD17" s="692"/>
      <c r="AE17" s="707"/>
      <c r="AF17" s="681" t="s">
        <v>1397</v>
      </c>
      <c r="AG17" s="691"/>
      <c r="AH17" s="681"/>
    </row>
    <row r="18" spans="1:34" ht="148.5" customHeight="1">
      <c r="A18" s="109">
        <v>13</v>
      </c>
      <c r="B18" s="681" t="s">
        <v>1238</v>
      </c>
      <c r="C18" s="681" t="s">
        <v>1438</v>
      </c>
      <c r="D18" s="681" t="s">
        <v>1441</v>
      </c>
      <c r="E18" s="681" t="s">
        <v>1433</v>
      </c>
      <c r="F18" s="681" t="s">
        <v>1442</v>
      </c>
      <c r="G18" s="708">
        <v>245600</v>
      </c>
      <c r="H18" s="708">
        <v>254400</v>
      </c>
      <c r="I18" s="681"/>
      <c r="J18" s="681"/>
      <c r="K18" s="681"/>
      <c r="L18" s="681"/>
      <c r="M18" s="703"/>
      <c r="N18" s="681"/>
      <c r="O18" s="681"/>
      <c r="P18" s="704"/>
      <c r="Q18" s="681" t="s">
        <v>75</v>
      </c>
      <c r="R18" s="681" t="s">
        <v>59</v>
      </c>
      <c r="S18" s="709">
        <v>500000</v>
      </c>
      <c r="T18" s="710"/>
      <c r="U18" s="710"/>
      <c r="V18" s="709"/>
      <c r="W18" s="711"/>
      <c r="X18" s="711"/>
      <c r="Y18" s="712"/>
      <c r="Z18" s="711"/>
      <c r="AA18" s="711"/>
      <c r="AB18" s="713"/>
      <c r="AC18" s="711"/>
      <c r="AD18" s="711"/>
      <c r="AE18" s="714"/>
      <c r="AF18" s="681" t="s">
        <v>1397</v>
      </c>
      <c r="AG18" s="691"/>
      <c r="AH18" s="715" t="s">
        <v>1443</v>
      </c>
    </row>
    <row r="19" spans="1:34" ht="157.5" customHeight="1">
      <c r="A19" s="630">
        <v>14</v>
      </c>
      <c r="B19" s="681" t="s">
        <v>1415</v>
      </c>
      <c r="C19" s="681" t="s">
        <v>1416</v>
      </c>
      <c r="D19" s="681" t="s">
        <v>1444</v>
      </c>
      <c r="E19" s="681" t="s">
        <v>1445</v>
      </c>
      <c r="F19" s="681" t="s">
        <v>1446</v>
      </c>
      <c r="G19" s="692">
        <v>98233</v>
      </c>
      <c r="H19" s="442">
        <v>101767</v>
      </c>
      <c r="I19" s="681"/>
      <c r="J19" s="681"/>
      <c r="K19" s="681"/>
      <c r="L19" s="681"/>
      <c r="M19" s="703"/>
      <c r="N19" s="681"/>
      <c r="O19" s="681"/>
      <c r="P19" s="704"/>
      <c r="Q19" s="681" t="s">
        <v>75</v>
      </c>
      <c r="R19" s="681" t="s">
        <v>243</v>
      </c>
      <c r="S19" s="709">
        <v>200000</v>
      </c>
      <c r="T19" s="710"/>
      <c r="U19" s="710"/>
      <c r="V19" s="709"/>
      <c r="W19" s="711"/>
      <c r="X19" s="711"/>
      <c r="Y19" s="712"/>
      <c r="Z19" s="711"/>
      <c r="AA19" s="711"/>
      <c r="AB19" s="713"/>
      <c r="AC19" s="711"/>
      <c r="AD19" s="711"/>
      <c r="AE19" s="714"/>
      <c r="AF19" s="681" t="s">
        <v>1397</v>
      </c>
      <c r="AG19" s="691"/>
      <c r="AH19" s="681"/>
    </row>
    <row r="20" spans="1:34" ht="138" customHeight="1">
      <c r="A20" s="630">
        <v>15</v>
      </c>
      <c r="B20" s="681" t="s">
        <v>1238</v>
      </c>
      <c r="C20" s="716" t="s">
        <v>1447</v>
      </c>
      <c r="D20" s="681" t="s">
        <v>1448</v>
      </c>
      <c r="E20" s="681" t="s">
        <v>1433</v>
      </c>
      <c r="F20" s="681" t="s">
        <v>1449</v>
      </c>
      <c r="G20" s="708">
        <v>322723</v>
      </c>
      <c r="H20" s="708">
        <v>494331</v>
      </c>
      <c r="I20" s="124"/>
      <c r="J20" s="124"/>
      <c r="K20" s="124"/>
      <c r="L20" s="124"/>
      <c r="M20" s="717"/>
      <c r="N20" s="124"/>
      <c r="O20" s="701"/>
      <c r="P20" s="718"/>
      <c r="Q20" s="681" t="s">
        <v>78</v>
      </c>
      <c r="R20" s="681" t="s">
        <v>75</v>
      </c>
      <c r="S20" s="719">
        <v>817054</v>
      </c>
      <c r="T20" s="710"/>
      <c r="U20" s="710"/>
      <c r="V20" s="719"/>
      <c r="W20" s="720"/>
      <c r="X20" s="720"/>
      <c r="Y20" s="721"/>
      <c r="Z20" s="720"/>
      <c r="AA20" s="720"/>
      <c r="AB20" s="722"/>
      <c r="AC20" s="720"/>
      <c r="AD20" s="720"/>
      <c r="AE20" s="723"/>
      <c r="AF20" s="681" t="s">
        <v>1397</v>
      </c>
      <c r="AG20" s="691"/>
      <c r="AH20" s="715" t="s">
        <v>1450</v>
      </c>
    </row>
    <row r="21" spans="1:34" ht="177.75" customHeight="1">
      <c r="A21" s="109">
        <v>16</v>
      </c>
      <c r="B21" s="659" t="s">
        <v>1403</v>
      </c>
      <c r="C21" s="659" t="s">
        <v>1404</v>
      </c>
      <c r="D21" s="631" t="s">
        <v>1451</v>
      </c>
      <c r="E21" s="660" t="s">
        <v>1406</v>
      </c>
      <c r="F21" s="634" t="s">
        <v>1402</v>
      </c>
      <c r="G21" s="692">
        <v>39293</v>
      </c>
      <c r="H21" s="124">
        <v>40707</v>
      </c>
      <c r="I21" s="124"/>
      <c r="J21" s="124"/>
      <c r="K21" s="124"/>
      <c r="L21" s="124"/>
      <c r="M21" s="717"/>
      <c r="N21" s="124"/>
      <c r="O21" s="701"/>
      <c r="P21" s="718"/>
      <c r="Q21" s="681" t="s">
        <v>75</v>
      </c>
      <c r="R21" s="681" t="s">
        <v>67</v>
      </c>
      <c r="S21" s="705">
        <v>80000</v>
      </c>
      <c r="T21" s="681"/>
      <c r="U21" s="681"/>
      <c r="V21" s="705"/>
      <c r="W21" s="692"/>
      <c r="X21" s="692"/>
      <c r="Y21" s="682"/>
      <c r="Z21" s="692"/>
      <c r="AA21" s="692"/>
      <c r="AB21" s="706"/>
      <c r="AC21" s="692"/>
      <c r="AD21" s="692"/>
      <c r="AE21" s="707"/>
      <c r="AF21" s="681" t="s">
        <v>1397</v>
      </c>
      <c r="AG21" s="691"/>
      <c r="AH21" s="715"/>
    </row>
    <row r="22" spans="1:34" ht="138" customHeight="1">
      <c r="A22" s="630">
        <v>17</v>
      </c>
      <c r="B22" s="681" t="s">
        <v>1420</v>
      </c>
      <c r="C22" s="691" t="s">
        <v>1392</v>
      </c>
      <c r="D22" s="681" t="s">
        <v>1452</v>
      </c>
      <c r="E22" s="681" t="s">
        <v>1422</v>
      </c>
      <c r="F22" s="710" t="s">
        <v>1453</v>
      </c>
      <c r="G22" s="708">
        <v>294720</v>
      </c>
      <c r="H22" s="724">
        <v>305280</v>
      </c>
      <c r="I22" s="124"/>
      <c r="J22" s="124"/>
      <c r="K22" s="124"/>
      <c r="L22" s="124"/>
      <c r="M22" s="717"/>
      <c r="N22" s="124"/>
      <c r="O22" s="701"/>
      <c r="P22" s="718"/>
      <c r="Q22" s="681" t="s">
        <v>75</v>
      </c>
      <c r="R22" s="681" t="s">
        <v>59</v>
      </c>
      <c r="S22" s="725">
        <v>600000</v>
      </c>
      <c r="T22" s="681"/>
      <c r="U22" s="681"/>
      <c r="V22" s="726"/>
      <c r="W22" s="727"/>
      <c r="X22" s="727"/>
      <c r="Y22" s="728"/>
      <c r="Z22" s="727"/>
      <c r="AA22" s="727"/>
      <c r="AB22" s="729"/>
      <c r="AC22" s="727"/>
      <c r="AD22" s="727"/>
      <c r="AE22" s="730"/>
      <c r="AF22" s="681" t="s">
        <v>1397</v>
      </c>
      <c r="AG22" s="691"/>
      <c r="AH22" s="715"/>
    </row>
    <row r="23" spans="1:34" ht="150">
      <c r="A23" s="109">
        <v>18</v>
      </c>
      <c r="B23" s="731" t="s">
        <v>1428</v>
      </c>
      <c r="C23" s="731" t="s">
        <v>1434</v>
      </c>
      <c r="D23" s="732" t="s">
        <v>1454</v>
      </c>
      <c r="E23" s="733" t="s">
        <v>1455</v>
      </c>
      <c r="F23" s="734" t="s">
        <v>1456</v>
      </c>
      <c r="G23" s="735">
        <v>54128</v>
      </c>
      <c r="H23" s="736">
        <v>3000</v>
      </c>
      <c r="I23" s="124"/>
      <c r="J23" s="701"/>
      <c r="K23" s="701"/>
      <c r="L23" s="124"/>
      <c r="M23" s="717"/>
      <c r="N23" s="124"/>
      <c r="O23" s="124"/>
      <c r="P23" s="718"/>
      <c r="Q23" s="681" t="s">
        <v>37</v>
      </c>
      <c r="R23" s="681" t="s">
        <v>75</v>
      </c>
      <c r="S23" s="737">
        <v>57128</v>
      </c>
      <c r="T23" s="681"/>
      <c r="U23" s="681"/>
      <c r="V23" s="738"/>
      <c r="W23" s="727"/>
      <c r="X23" s="727"/>
      <c r="Y23" s="728"/>
      <c r="Z23" s="727"/>
      <c r="AA23" s="727"/>
      <c r="AB23" s="729"/>
      <c r="AC23" s="727"/>
      <c r="AD23" s="727"/>
      <c r="AE23" s="730"/>
      <c r="AF23" s="681" t="s">
        <v>1397</v>
      </c>
      <c r="AG23" s="691"/>
      <c r="AH23" s="681"/>
    </row>
    <row r="24" spans="1:34" ht="128.25" customHeight="1">
      <c r="A24" s="630">
        <v>19</v>
      </c>
      <c r="B24" s="681" t="s">
        <v>1238</v>
      </c>
      <c r="C24" s="716" t="s">
        <v>1447</v>
      </c>
      <c r="D24" s="739" t="s">
        <v>1457</v>
      </c>
      <c r="E24" s="681" t="s">
        <v>1433</v>
      </c>
      <c r="F24" s="740" t="s">
        <v>1458</v>
      </c>
      <c r="G24" s="741">
        <v>323000</v>
      </c>
      <c r="H24" s="741">
        <v>17000</v>
      </c>
      <c r="I24" s="124"/>
      <c r="J24" s="701"/>
      <c r="K24" s="701"/>
      <c r="L24" s="124"/>
      <c r="M24" s="717"/>
      <c r="N24" s="124"/>
      <c r="O24" s="124"/>
      <c r="P24" s="718"/>
      <c r="Q24" s="681" t="s">
        <v>75</v>
      </c>
      <c r="R24" s="681" t="s">
        <v>67</v>
      </c>
      <c r="S24" s="742">
        <v>340000</v>
      </c>
      <c r="T24" s="681"/>
      <c r="U24" s="681"/>
      <c r="V24" s="742"/>
      <c r="W24" s="727"/>
      <c r="X24" s="727"/>
      <c r="Y24" s="728"/>
      <c r="Z24" s="727"/>
      <c r="AA24" s="727"/>
      <c r="AB24" s="729"/>
      <c r="AC24" s="727"/>
      <c r="AD24" s="727"/>
      <c r="AE24" s="730"/>
      <c r="AF24" s="681" t="s">
        <v>1397</v>
      </c>
      <c r="AG24" s="691"/>
      <c r="AH24" s="681"/>
    </row>
    <row r="25" spans="1:34" ht="120" customHeight="1">
      <c r="A25" s="109">
        <v>20</v>
      </c>
      <c r="B25" s="681" t="s">
        <v>1238</v>
      </c>
      <c r="C25" s="716" t="s">
        <v>1447</v>
      </c>
      <c r="D25" s="739" t="s">
        <v>1459</v>
      </c>
      <c r="E25" s="681" t="s">
        <v>1433</v>
      </c>
      <c r="F25" s="734" t="s">
        <v>1456</v>
      </c>
      <c r="G25" s="741">
        <v>164350</v>
      </c>
      <c r="H25" s="741">
        <v>8650</v>
      </c>
      <c r="I25" s="124"/>
      <c r="J25" s="701"/>
      <c r="K25" s="701"/>
      <c r="L25" s="124"/>
      <c r="M25" s="717"/>
      <c r="N25" s="124"/>
      <c r="O25" s="124"/>
      <c r="P25" s="718"/>
      <c r="Q25" s="681" t="s">
        <v>75</v>
      </c>
      <c r="R25" s="681" t="s">
        <v>67</v>
      </c>
      <c r="S25" s="738">
        <v>173000</v>
      </c>
      <c r="T25" s="681"/>
      <c r="U25" s="681"/>
      <c r="V25" s="742"/>
      <c r="W25" s="727"/>
      <c r="X25" s="727"/>
      <c r="Y25" s="728"/>
      <c r="Z25" s="727"/>
      <c r="AA25" s="727"/>
      <c r="AB25" s="729"/>
      <c r="AC25" s="727"/>
      <c r="AD25" s="727"/>
      <c r="AE25" s="730"/>
      <c r="AF25" s="681" t="s">
        <v>1397</v>
      </c>
      <c r="AG25" s="691"/>
      <c r="AH25" s="681"/>
    </row>
    <row r="26" spans="1:34" ht="120" customHeight="1">
      <c r="A26" s="630">
        <v>21</v>
      </c>
      <c r="B26" s="681" t="s">
        <v>1238</v>
      </c>
      <c r="C26" s="716" t="s">
        <v>1447</v>
      </c>
      <c r="D26" s="681" t="s">
        <v>1448</v>
      </c>
      <c r="E26" s="681" t="s">
        <v>1433</v>
      </c>
      <c r="F26" s="681" t="s">
        <v>1449</v>
      </c>
      <c r="G26" s="708">
        <v>286658</v>
      </c>
      <c r="H26" s="708">
        <v>15087</v>
      </c>
      <c r="I26" s="124"/>
      <c r="J26" s="124"/>
      <c r="K26" s="124"/>
      <c r="L26" s="124"/>
      <c r="M26" s="743"/>
      <c r="N26" s="124"/>
      <c r="O26" s="701"/>
      <c r="P26" s="744"/>
      <c r="Q26" s="681"/>
      <c r="R26" s="681"/>
      <c r="S26" s="745"/>
      <c r="T26" s="710" t="s">
        <v>1460</v>
      </c>
      <c r="U26" s="710" t="s">
        <v>36</v>
      </c>
      <c r="V26" s="719">
        <v>301745</v>
      </c>
      <c r="W26" s="720"/>
      <c r="X26" s="720"/>
      <c r="Y26" s="721"/>
      <c r="Z26" s="720"/>
      <c r="AA26" s="720"/>
      <c r="AB26" s="722"/>
      <c r="AC26" s="720"/>
      <c r="AD26" s="720"/>
      <c r="AE26" s="723"/>
      <c r="AF26" s="681" t="s">
        <v>1461</v>
      </c>
      <c r="AG26" s="691"/>
      <c r="AH26" s="746" t="s">
        <v>1462</v>
      </c>
    </row>
    <row r="27" spans="1:34" ht="120" customHeight="1">
      <c r="A27" s="630">
        <v>22</v>
      </c>
      <c r="B27" s="681" t="s">
        <v>1420</v>
      </c>
      <c r="C27" s="691" t="s">
        <v>1392</v>
      </c>
      <c r="D27" s="681" t="s">
        <v>1452</v>
      </c>
      <c r="E27" s="681" t="s">
        <v>1422</v>
      </c>
      <c r="F27" s="710" t="s">
        <v>1453</v>
      </c>
      <c r="G27" s="708">
        <v>304000</v>
      </c>
      <c r="H27" s="724">
        <v>16000</v>
      </c>
      <c r="I27" s="124"/>
      <c r="J27" s="124"/>
      <c r="K27" s="124"/>
      <c r="L27" s="124"/>
      <c r="M27" s="743"/>
      <c r="N27" s="124"/>
      <c r="O27" s="701"/>
      <c r="P27" s="744"/>
      <c r="Q27" s="681"/>
      <c r="R27" s="681"/>
      <c r="S27" s="747"/>
      <c r="T27" s="681" t="s">
        <v>1460</v>
      </c>
      <c r="U27" s="681" t="s">
        <v>78</v>
      </c>
      <c r="V27" s="742">
        <v>320000</v>
      </c>
      <c r="W27" s="727"/>
      <c r="X27" s="727"/>
      <c r="Y27" s="728"/>
      <c r="Z27" s="727"/>
      <c r="AA27" s="727"/>
      <c r="AB27" s="729"/>
      <c r="AC27" s="727"/>
      <c r="AD27" s="727"/>
      <c r="AE27" s="730"/>
      <c r="AF27" s="681" t="s">
        <v>1461</v>
      </c>
      <c r="AG27" s="691"/>
      <c r="AH27" s="746" t="s">
        <v>1463</v>
      </c>
    </row>
    <row r="28" spans="1:34" ht="120" customHeight="1">
      <c r="A28" s="109">
        <v>23</v>
      </c>
      <c r="B28" s="681" t="s">
        <v>1238</v>
      </c>
      <c r="C28" s="681" t="s">
        <v>1438</v>
      </c>
      <c r="D28" s="681" t="s">
        <v>1441</v>
      </c>
      <c r="E28" s="681" t="s">
        <v>1433</v>
      </c>
      <c r="F28" s="681" t="s">
        <v>1442</v>
      </c>
      <c r="G28" s="708">
        <v>557309</v>
      </c>
      <c r="H28" s="708">
        <v>29332</v>
      </c>
      <c r="I28" s="681"/>
      <c r="J28" s="681"/>
      <c r="K28" s="681"/>
      <c r="L28" s="681"/>
      <c r="M28" s="694"/>
      <c r="N28" s="681"/>
      <c r="O28" s="681"/>
      <c r="P28" s="748"/>
      <c r="Q28" s="681"/>
      <c r="R28" s="681"/>
      <c r="S28" s="749"/>
      <c r="T28" s="710" t="s">
        <v>1460</v>
      </c>
      <c r="U28" s="710" t="s">
        <v>47</v>
      </c>
      <c r="V28" s="750">
        <v>586641</v>
      </c>
      <c r="W28" s="749"/>
      <c r="X28" s="749"/>
      <c r="Y28" s="751"/>
      <c r="Z28" s="749"/>
      <c r="AA28" s="749"/>
      <c r="AB28" s="752"/>
      <c r="AC28" s="749"/>
      <c r="AD28" s="749"/>
      <c r="AE28" s="753"/>
      <c r="AF28" s="681" t="s">
        <v>1461</v>
      </c>
      <c r="AG28" s="691"/>
      <c r="AH28" s="746" t="s">
        <v>1464</v>
      </c>
    </row>
    <row r="29" spans="1:34" ht="120" customHeight="1">
      <c r="A29" s="630">
        <v>24</v>
      </c>
      <c r="B29" s="754" t="s">
        <v>1465</v>
      </c>
      <c r="C29" s="755" t="s">
        <v>1466</v>
      </c>
      <c r="D29" s="756" t="s">
        <v>1467</v>
      </c>
      <c r="E29" s="757" t="s">
        <v>1468</v>
      </c>
      <c r="F29" s="681" t="s">
        <v>1419</v>
      </c>
      <c r="G29" s="741">
        <v>675000</v>
      </c>
      <c r="H29" s="741">
        <v>325000</v>
      </c>
      <c r="I29" s="124"/>
      <c r="J29" s="701"/>
      <c r="K29" s="701"/>
      <c r="L29" s="124"/>
      <c r="M29" s="758"/>
      <c r="N29" s="124"/>
      <c r="O29" s="124"/>
      <c r="P29" s="758"/>
      <c r="Q29" s="681"/>
      <c r="R29" s="681"/>
      <c r="S29" s="759"/>
      <c r="T29" s="681" t="s">
        <v>47</v>
      </c>
      <c r="U29" s="681" t="s">
        <v>59</v>
      </c>
      <c r="V29" s="760">
        <v>500000</v>
      </c>
      <c r="W29" s="761" t="s">
        <v>1460</v>
      </c>
      <c r="X29" s="761" t="s">
        <v>47</v>
      </c>
      <c r="Y29" s="762">
        <v>500000</v>
      </c>
      <c r="Z29" s="761"/>
      <c r="AA29" s="761"/>
      <c r="AB29" s="763"/>
      <c r="AC29" s="761"/>
      <c r="AD29" s="761"/>
      <c r="AE29" s="764"/>
      <c r="AF29" s="681" t="s">
        <v>1461</v>
      </c>
      <c r="AG29" s="691"/>
      <c r="AH29" s="765" t="s">
        <v>1469</v>
      </c>
    </row>
    <row r="30" spans="1:34" ht="120" customHeight="1">
      <c r="A30" s="109">
        <v>25</v>
      </c>
      <c r="B30" s="681" t="s">
        <v>1238</v>
      </c>
      <c r="C30" s="681" t="s">
        <v>1408</v>
      </c>
      <c r="D30" s="681" t="s">
        <v>1432</v>
      </c>
      <c r="E30" s="681" t="s">
        <v>1433</v>
      </c>
      <c r="F30" s="681" t="s">
        <v>1419</v>
      </c>
      <c r="G30" s="692">
        <v>156000</v>
      </c>
      <c r="H30" s="693">
        <v>244000</v>
      </c>
      <c r="I30" s="701"/>
      <c r="J30" s="702"/>
      <c r="K30" s="697"/>
      <c r="L30" s="697"/>
      <c r="M30" s="694"/>
      <c r="N30" s="698"/>
      <c r="O30" s="695"/>
      <c r="P30" s="692"/>
      <c r="Q30" s="681"/>
      <c r="R30" s="681"/>
      <c r="S30" s="766"/>
      <c r="T30" s="681" t="s">
        <v>1460</v>
      </c>
      <c r="U30" s="681" t="s">
        <v>47</v>
      </c>
      <c r="V30" s="767">
        <v>400000</v>
      </c>
      <c r="W30" s="766"/>
      <c r="X30" s="766"/>
      <c r="Y30" s="768"/>
      <c r="Z30" s="766"/>
      <c r="AA30" s="766"/>
      <c r="AB30" s="769"/>
      <c r="AC30" s="766"/>
      <c r="AD30" s="766"/>
      <c r="AE30" s="770"/>
      <c r="AF30" s="681" t="s">
        <v>1461</v>
      </c>
      <c r="AG30" s="691"/>
      <c r="AH30" s="715"/>
    </row>
    <row r="31" spans="1:34" ht="120" customHeight="1">
      <c r="A31" s="630">
        <v>26</v>
      </c>
      <c r="B31" s="681" t="s">
        <v>1238</v>
      </c>
      <c r="C31" s="771" t="s">
        <v>1470</v>
      </c>
      <c r="D31" s="715" t="s">
        <v>1471</v>
      </c>
      <c r="E31" s="681" t="s">
        <v>1433</v>
      </c>
      <c r="F31" s="734" t="s">
        <v>1472</v>
      </c>
      <c r="G31" s="741">
        <v>110000</v>
      </c>
      <c r="H31" s="741">
        <v>90000</v>
      </c>
      <c r="I31" s="124"/>
      <c r="J31" s="701"/>
      <c r="K31" s="701"/>
      <c r="L31" s="124"/>
      <c r="M31" s="758"/>
      <c r="N31" s="124"/>
      <c r="O31" s="124"/>
      <c r="P31" s="758"/>
      <c r="Q31" s="681"/>
      <c r="R31" s="681"/>
      <c r="S31" s="772"/>
      <c r="T31" s="681" t="s">
        <v>36</v>
      </c>
      <c r="U31" s="681" t="s">
        <v>74</v>
      </c>
      <c r="V31" s="742">
        <v>200000</v>
      </c>
      <c r="W31" s="727"/>
      <c r="X31" s="727"/>
      <c r="Y31" s="728"/>
      <c r="Z31" s="727"/>
      <c r="AA31" s="727"/>
      <c r="AB31" s="729"/>
      <c r="AC31" s="727"/>
      <c r="AD31" s="727"/>
      <c r="AE31" s="730"/>
      <c r="AF31" s="681" t="s">
        <v>1461</v>
      </c>
      <c r="AG31" s="691"/>
      <c r="AH31" s="715"/>
    </row>
    <row r="32" spans="1:34" ht="120" customHeight="1">
      <c r="A32" s="109">
        <v>27</v>
      </c>
      <c r="B32" s="681" t="s">
        <v>1238</v>
      </c>
      <c r="C32" s="771" t="s">
        <v>1470</v>
      </c>
      <c r="D32" s="715" t="s">
        <v>1473</v>
      </c>
      <c r="E32" s="681" t="s">
        <v>1433</v>
      </c>
      <c r="F32" s="734" t="s">
        <v>1440</v>
      </c>
      <c r="G32" s="773">
        <v>620000</v>
      </c>
      <c r="H32" s="773">
        <v>300000</v>
      </c>
      <c r="I32" s="124"/>
      <c r="J32" s="701"/>
      <c r="K32" s="701"/>
      <c r="L32" s="124"/>
      <c r="M32" s="758"/>
      <c r="N32" s="124"/>
      <c r="O32" s="124"/>
      <c r="P32" s="758"/>
      <c r="Q32" s="681"/>
      <c r="R32" s="681"/>
      <c r="S32" s="761"/>
      <c r="T32" s="681" t="s">
        <v>1460</v>
      </c>
      <c r="U32" s="681" t="s">
        <v>74</v>
      </c>
      <c r="V32" s="760">
        <v>920000</v>
      </c>
      <c r="W32" s="761"/>
      <c r="X32" s="761"/>
      <c r="Y32" s="762"/>
      <c r="Z32" s="761"/>
      <c r="AA32" s="761"/>
      <c r="AB32" s="763"/>
      <c r="AC32" s="761"/>
      <c r="AD32" s="761"/>
      <c r="AE32" s="764"/>
      <c r="AF32" s="681" t="s">
        <v>1461</v>
      </c>
      <c r="AG32" s="691"/>
      <c r="AH32" s="715" t="s">
        <v>1474</v>
      </c>
    </row>
    <row r="33" spans="1:34" ht="120" customHeight="1">
      <c r="A33" s="630">
        <v>28</v>
      </c>
      <c r="B33" s="681" t="s">
        <v>1238</v>
      </c>
      <c r="C33" s="771" t="s">
        <v>1470</v>
      </c>
      <c r="D33" s="715" t="s">
        <v>1475</v>
      </c>
      <c r="E33" s="771" t="s">
        <v>1470</v>
      </c>
      <c r="F33" s="734" t="s">
        <v>1476</v>
      </c>
      <c r="G33" s="741">
        <v>399000</v>
      </c>
      <c r="H33" s="741">
        <v>481000</v>
      </c>
      <c r="I33" s="493"/>
      <c r="J33" s="774"/>
      <c r="K33" s="774"/>
      <c r="L33" s="493"/>
      <c r="M33" s="775"/>
      <c r="N33" s="493"/>
      <c r="O33" s="493"/>
      <c r="P33" s="775"/>
      <c r="Q33" s="442"/>
      <c r="R33" s="442"/>
      <c r="S33" s="727"/>
      <c r="T33" s="681" t="s">
        <v>36</v>
      </c>
      <c r="U33" s="681" t="s">
        <v>47</v>
      </c>
      <c r="V33" s="742">
        <v>880000</v>
      </c>
      <c r="W33" s="727"/>
      <c r="X33" s="727"/>
      <c r="Y33" s="728"/>
      <c r="Z33" s="727"/>
      <c r="AA33" s="727"/>
      <c r="AB33" s="729"/>
      <c r="AC33" s="727"/>
      <c r="AD33" s="727"/>
      <c r="AE33" s="730"/>
      <c r="AF33" s="681" t="s">
        <v>1461</v>
      </c>
      <c r="AG33" s="691"/>
      <c r="AH33" s="715" t="s">
        <v>1477</v>
      </c>
    </row>
    <row r="34" spans="1:34" ht="120" customHeight="1">
      <c r="A34" s="630">
        <v>29</v>
      </c>
      <c r="B34" s="754" t="s">
        <v>1465</v>
      </c>
      <c r="C34" s="755" t="s">
        <v>1466</v>
      </c>
      <c r="D34" s="756" t="s">
        <v>1478</v>
      </c>
      <c r="E34" s="757" t="s">
        <v>1468</v>
      </c>
      <c r="F34" s="681" t="s">
        <v>1419</v>
      </c>
      <c r="G34" s="741">
        <v>950000</v>
      </c>
      <c r="H34" s="741">
        <v>50000</v>
      </c>
      <c r="I34" s="493"/>
      <c r="J34" s="774"/>
      <c r="K34" s="774"/>
      <c r="L34" s="493"/>
      <c r="M34" s="775"/>
      <c r="N34" s="493"/>
      <c r="O34" s="493"/>
      <c r="P34" s="775"/>
      <c r="Q34" s="442"/>
      <c r="R34" s="442"/>
      <c r="S34" s="727"/>
      <c r="T34" s="681"/>
      <c r="U34" s="681"/>
      <c r="V34" s="742"/>
      <c r="W34" s="727" t="s">
        <v>36</v>
      </c>
      <c r="X34" s="727" t="s">
        <v>37</v>
      </c>
      <c r="Y34" s="728">
        <v>150411</v>
      </c>
      <c r="Z34" s="727"/>
      <c r="AA34" s="727"/>
      <c r="AB34" s="729"/>
      <c r="AC34" s="727"/>
      <c r="AD34" s="727"/>
      <c r="AE34" s="730"/>
      <c r="AF34" s="681"/>
      <c r="AG34" s="691"/>
      <c r="AH34" s="715"/>
    </row>
    <row r="35" spans="1:34" ht="120" customHeight="1">
      <c r="A35" s="109">
        <v>30</v>
      </c>
      <c r="B35" s="754" t="s">
        <v>1465</v>
      </c>
      <c r="C35" s="771" t="s">
        <v>1470</v>
      </c>
      <c r="D35" s="715" t="s">
        <v>1479</v>
      </c>
      <c r="E35" s="771" t="s">
        <v>1470</v>
      </c>
      <c r="F35" s="734" t="s">
        <v>1480</v>
      </c>
      <c r="G35" s="741">
        <v>760000</v>
      </c>
      <c r="H35" s="741">
        <v>40000</v>
      </c>
      <c r="I35" s="493"/>
      <c r="J35" s="774"/>
      <c r="K35" s="774"/>
      <c r="L35" s="493"/>
      <c r="M35" s="775"/>
      <c r="N35" s="493"/>
      <c r="O35" s="493"/>
      <c r="P35" s="775"/>
      <c r="Q35" s="442"/>
      <c r="R35" s="442"/>
      <c r="S35" s="727"/>
      <c r="T35" s="681"/>
      <c r="U35" s="681"/>
      <c r="V35" s="742"/>
      <c r="W35" s="727" t="s">
        <v>36</v>
      </c>
      <c r="X35" s="727" t="s">
        <v>74</v>
      </c>
      <c r="Y35" s="728">
        <v>800000</v>
      </c>
      <c r="Z35" s="727" t="s">
        <v>36</v>
      </c>
      <c r="AA35" s="727" t="s">
        <v>74</v>
      </c>
      <c r="AB35" s="729">
        <v>732085</v>
      </c>
      <c r="AC35" s="727"/>
      <c r="AD35" s="727"/>
      <c r="AE35" s="730"/>
      <c r="AF35" s="681"/>
      <c r="AG35" s="691"/>
      <c r="AH35" s="765" t="s">
        <v>1481</v>
      </c>
    </row>
    <row r="36" spans="1:34" ht="120" customHeight="1">
      <c r="A36" s="630">
        <v>31</v>
      </c>
      <c r="B36" s="754" t="s">
        <v>1465</v>
      </c>
      <c r="C36" s="771" t="s">
        <v>1470</v>
      </c>
      <c r="D36" s="715" t="s">
        <v>1482</v>
      </c>
      <c r="E36" s="771" t="s">
        <v>1470</v>
      </c>
      <c r="F36" s="734" t="s">
        <v>1483</v>
      </c>
      <c r="G36" s="741">
        <v>760000</v>
      </c>
      <c r="H36" s="741">
        <v>40000</v>
      </c>
      <c r="I36" s="493"/>
      <c r="J36" s="774"/>
      <c r="K36" s="774"/>
      <c r="L36" s="493"/>
      <c r="M36" s="775"/>
      <c r="N36" s="493"/>
      <c r="O36" s="493"/>
      <c r="P36" s="775"/>
      <c r="Q36" s="442"/>
      <c r="R36" s="442"/>
      <c r="S36" s="727"/>
      <c r="T36" s="681"/>
      <c r="U36" s="681"/>
      <c r="V36" s="742"/>
      <c r="W36" s="727" t="s">
        <v>36</v>
      </c>
      <c r="X36" s="727" t="s">
        <v>74</v>
      </c>
      <c r="Y36" s="728">
        <v>909590</v>
      </c>
      <c r="Z36" s="727" t="s">
        <v>36</v>
      </c>
      <c r="AA36" s="727" t="s">
        <v>47</v>
      </c>
      <c r="AB36" s="729">
        <v>790779</v>
      </c>
      <c r="AC36" s="727"/>
      <c r="AD36" s="727"/>
      <c r="AE36" s="730"/>
      <c r="AF36" s="681"/>
      <c r="AG36" s="691"/>
      <c r="AH36" s="765" t="s">
        <v>1484</v>
      </c>
    </row>
    <row r="37" spans="1:34" ht="120" customHeight="1">
      <c r="A37" s="109">
        <v>32</v>
      </c>
      <c r="B37" s="754" t="s">
        <v>1465</v>
      </c>
      <c r="C37" s="771" t="s">
        <v>1470</v>
      </c>
      <c r="D37" s="715" t="s">
        <v>1485</v>
      </c>
      <c r="E37" s="771" t="s">
        <v>1470</v>
      </c>
      <c r="F37" s="734" t="s">
        <v>1486</v>
      </c>
      <c r="G37" s="741">
        <v>1140000</v>
      </c>
      <c r="H37" s="741">
        <v>60000</v>
      </c>
      <c r="I37" s="493"/>
      <c r="J37" s="774"/>
      <c r="K37" s="774"/>
      <c r="L37" s="493"/>
      <c r="M37" s="775"/>
      <c r="N37" s="493"/>
      <c r="O37" s="493"/>
      <c r="P37" s="775"/>
      <c r="Q37" s="442"/>
      <c r="R37" s="442"/>
      <c r="S37" s="727"/>
      <c r="T37" s="681"/>
      <c r="U37" s="681"/>
      <c r="V37" s="742"/>
      <c r="W37" s="727" t="s">
        <v>36</v>
      </c>
      <c r="X37" s="727" t="s">
        <v>74</v>
      </c>
      <c r="Y37" s="728">
        <v>1350000</v>
      </c>
      <c r="Z37" s="727" t="s">
        <v>36</v>
      </c>
      <c r="AA37" s="727" t="s">
        <v>74</v>
      </c>
      <c r="AB37" s="729">
        <v>1607355</v>
      </c>
      <c r="AC37" s="727"/>
      <c r="AD37" s="727"/>
      <c r="AE37" s="730"/>
      <c r="AF37" s="681"/>
      <c r="AG37" s="691"/>
      <c r="AH37" s="765" t="s">
        <v>1487</v>
      </c>
    </row>
    <row r="38" spans="1:34" ht="157.5" customHeight="1">
      <c r="A38" s="630">
        <v>33</v>
      </c>
      <c r="B38" s="754" t="s">
        <v>1465</v>
      </c>
      <c r="C38" s="755" t="s">
        <v>1466</v>
      </c>
      <c r="D38" s="715" t="s">
        <v>1488</v>
      </c>
      <c r="E38" s="733" t="s">
        <v>1489</v>
      </c>
      <c r="F38" s="734" t="s">
        <v>1419</v>
      </c>
      <c r="G38" s="741">
        <v>570000</v>
      </c>
      <c r="H38" s="741">
        <v>30000</v>
      </c>
      <c r="I38" s="493"/>
      <c r="J38" s="774"/>
      <c r="K38" s="774"/>
      <c r="L38" s="493"/>
      <c r="M38" s="775"/>
      <c r="N38" s="493"/>
      <c r="O38" s="493"/>
      <c r="P38" s="775"/>
      <c r="Q38" s="442"/>
      <c r="R38" s="442"/>
      <c r="S38" s="727"/>
      <c r="T38" s="681"/>
      <c r="U38" s="681"/>
      <c r="V38" s="742"/>
      <c r="W38" s="727"/>
      <c r="X38" s="727"/>
      <c r="Y38" s="728"/>
      <c r="Z38" s="727"/>
      <c r="AA38" s="727"/>
      <c r="AB38" s="729"/>
      <c r="AC38" s="727"/>
      <c r="AD38" s="727"/>
      <c r="AE38" s="730"/>
      <c r="AF38" s="681"/>
      <c r="AG38" s="691"/>
      <c r="AH38" s="715"/>
    </row>
    <row r="39" spans="1:34" ht="120" customHeight="1">
      <c r="A39" s="109">
        <v>34</v>
      </c>
      <c r="B39" s="754" t="s">
        <v>1465</v>
      </c>
      <c r="C39" s="771" t="s">
        <v>1470</v>
      </c>
      <c r="D39" s="715" t="s">
        <v>1490</v>
      </c>
      <c r="E39" s="771" t="s">
        <v>1470</v>
      </c>
      <c r="F39" s="734" t="s">
        <v>1491</v>
      </c>
      <c r="G39" s="741">
        <v>855000</v>
      </c>
      <c r="H39" s="741">
        <v>45000</v>
      </c>
      <c r="I39" s="493"/>
      <c r="J39" s="774"/>
      <c r="K39" s="774"/>
      <c r="L39" s="493"/>
      <c r="M39" s="775"/>
      <c r="N39" s="493"/>
      <c r="O39" s="493"/>
      <c r="P39" s="775"/>
      <c r="Q39" s="442"/>
      <c r="R39" s="442"/>
      <c r="S39" s="727"/>
      <c r="T39" s="681"/>
      <c r="U39" s="681"/>
      <c r="V39" s="742"/>
      <c r="W39" s="727"/>
      <c r="X39" s="727"/>
      <c r="Y39" s="728"/>
      <c r="Z39" s="727"/>
      <c r="AA39" s="727"/>
      <c r="AB39" s="729"/>
      <c r="AC39" s="727"/>
      <c r="AD39" s="727"/>
      <c r="AE39" s="730"/>
      <c r="AF39" s="681"/>
      <c r="AG39" s="691"/>
      <c r="AH39" s="715"/>
    </row>
    <row r="40" spans="1:34" ht="120" customHeight="1">
      <c r="A40" s="630">
        <v>35</v>
      </c>
      <c r="B40" s="754" t="s">
        <v>1465</v>
      </c>
      <c r="C40" s="771" t="s">
        <v>1470</v>
      </c>
      <c r="D40" s="776" t="s">
        <v>1492</v>
      </c>
      <c r="E40" s="771" t="s">
        <v>1470</v>
      </c>
      <c r="F40" s="734" t="s">
        <v>1493</v>
      </c>
      <c r="G40" s="741">
        <v>950000</v>
      </c>
      <c r="H40" s="741">
        <v>50000</v>
      </c>
      <c r="I40" s="493"/>
      <c r="J40" s="774"/>
      <c r="K40" s="774"/>
      <c r="L40" s="493"/>
      <c r="M40" s="775"/>
      <c r="N40" s="493"/>
      <c r="O40" s="493"/>
      <c r="P40" s="775"/>
      <c r="Q40" s="442"/>
      <c r="R40" s="442"/>
      <c r="S40" s="727"/>
      <c r="T40" s="681"/>
      <c r="U40" s="681"/>
      <c r="V40" s="742"/>
      <c r="W40" s="727"/>
      <c r="X40" s="727"/>
      <c r="Y40" s="728"/>
      <c r="Z40" s="727"/>
      <c r="AA40" s="727"/>
      <c r="AB40" s="729">
        <v>1000000</v>
      </c>
      <c r="AC40" s="727"/>
      <c r="AD40" s="727"/>
      <c r="AE40" s="730">
        <v>500000</v>
      </c>
      <c r="AF40" s="681"/>
      <c r="AG40" s="777"/>
      <c r="AH40" s="765" t="s">
        <v>1494</v>
      </c>
    </row>
    <row r="41" spans="1:34" ht="120" customHeight="1">
      <c r="A41" s="630">
        <v>36</v>
      </c>
      <c r="B41" s="754" t="s">
        <v>1465</v>
      </c>
      <c r="C41" s="771" t="s">
        <v>1470</v>
      </c>
      <c r="D41" s="776" t="s">
        <v>1495</v>
      </c>
      <c r="E41" s="771" t="s">
        <v>1470</v>
      </c>
      <c r="F41" s="734" t="s">
        <v>1491</v>
      </c>
      <c r="G41" s="741">
        <v>285000</v>
      </c>
      <c r="H41" s="741">
        <v>15000</v>
      </c>
      <c r="I41" s="493"/>
      <c r="J41" s="774"/>
      <c r="K41" s="774"/>
      <c r="L41" s="493"/>
      <c r="M41" s="775"/>
      <c r="N41" s="493"/>
      <c r="O41" s="493"/>
      <c r="P41" s="775"/>
      <c r="Q41" s="442"/>
      <c r="R41" s="442"/>
      <c r="S41" s="727"/>
      <c r="T41" s="681"/>
      <c r="U41" s="681"/>
      <c r="V41" s="742"/>
      <c r="W41" s="727"/>
      <c r="X41" s="727"/>
      <c r="Y41" s="728"/>
      <c r="Z41" s="727"/>
      <c r="AA41" s="727"/>
      <c r="AB41" s="729">
        <v>300000</v>
      </c>
      <c r="AC41" s="727"/>
      <c r="AD41" s="727"/>
      <c r="AE41" s="730"/>
      <c r="AF41" s="681"/>
      <c r="AG41" s="691"/>
      <c r="AH41" s="715"/>
    </row>
    <row r="42" spans="1:34" ht="120" customHeight="1">
      <c r="A42" s="109">
        <v>37</v>
      </c>
      <c r="B42" s="754" t="s">
        <v>1465</v>
      </c>
      <c r="C42" s="755" t="s">
        <v>1466</v>
      </c>
      <c r="D42" s="778" t="s">
        <v>1496</v>
      </c>
      <c r="E42" s="757" t="s">
        <v>1468</v>
      </c>
      <c r="F42" s="734" t="s">
        <v>1419</v>
      </c>
      <c r="G42" s="741">
        <v>950000</v>
      </c>
      <c r="H42" s="741">
        <v>50000</v>
      </c>
      <c r="I42" s="493"/>
      <c r="J42" s="774"/>
      <c r="K42" s="774"/>
      <c r="L42" s="493"/>
      <c r="M42" s="775"/>
      <c r="N42" s="493"/>
      <c r="O42" s="493"/>
      <c r="P42" s="775"/>
      <c r="Q42" s="442"/>
      <c r="R42" s="442"/>
      <c r="S42" s="727"/>
      <c r="T42" s="681"/>
      <c r="U42" s="681"/>
      <c r="V42" s="742"/>
      <c r="W42" s="727"/>
      <c r="X42" s="727"/>
      <c r="Y42" s="728"/>
      <c r="Z42" s="727"/>
      <c r="AA42" s="727"/>
      <c r="AB42" s="729">
        <v>1000000</v>
      </c>
      <c r="AC42" s="727"/>
      <c r="AD42" s="727"/>
      <c r="AE42" s="730"/>
      <c r="AF42" s="681"/>
      <c r="AG42" s="691"/>
      <c r="AH42" s="715"/>
    </row>
    <row r="43" spans="1:34" ht="120" customHeight="1">
      <c r="A43" s="630">
        <v>38</v>
      </c>
      <c r="B43" s="754" t="s">
        <v>1465</v>
      </c>
      <c r="C43" s="771" t="s">
        <v>1470</v>
      </c>
      <c r="D43" s="778" t="s">
        <v>1497</v>
      </c>
      <c r="E43" s="771" t="s">
        <v>1470</v>
      </c>
      <c r="F43" s="734" t="s">
        <v>1446</v>
      </c>
      <c r="G43" s="741">
        <v>570000</v>
      </c>
      <c r="H43" s="741">
        <v>30000</v>
      </c>
      <c r="I43" s="493"/>
      <c r="J43" s="774"/>
      <c r="K43" s="774"/>
      <c r="L43" s="493"/>
      <c r="M43" s="775"/>
      <c r="N43" s="493"/>
      <c r="O43" s="493"/>
      <c r="P43" s="775"/>
      <c r="Q43" s="442"/>
      <c r="R43" s="442"/>
      <c r="S43" s="727"/>
      <c r="T43" s="681"/>
      <c r="U43" s="681"/>
      <c r="V43" s="742"/>
      <c r="W43" s="727"/>
      <c r="X43" s="727"/>
      <c r="Y43" s="728"/>
      <c r="Z43" s="727"/>
      <c r="AA43" s="727"/>
      <c r="AB43" s="729">
        <v>600000</v>
      </c>
      <c r="AC43" s="727"/>
      <c r="AD43" s="727"/>
      <c r="AE43" s="730"/>
      <c r="AF43" s="681"/>
      <c r="AG43" s="691"/>
      <c r="AH43" s="715"/>
    </row>
    <row r="44" spans="1:34" ht="120" customHeight="1">
      <c r="A44" s="109">
        <v>39</v>
      </c>
      <c r="B44" s="754" t="s">
        <v>1465</v>
      </c>
      <c r="C44" s="771" t="s">
        <v>1470</v>
      </c>
      <c r="D44" s="776" t="s">
        <v>1498</v>
      </c>
      <c r="E44" s="771" t="s">
        <v>1470</v>
      </c>
      <c r="F44" s="734" t="s">
        <v>1499</v>
      </c>
      <c r="G44" s="741">
        <v>475000</v>
      </c>
      <c r="H44" s="741">
        <v>25000</v>
      </c>
      <c r="I44" s="493"/>
      <c r="J44" s="774"/>
      <c r="K44" s="774"/>
      <c r="L44" s="493"/>
      <c r="M44" s="775"/>
      <c r="N44" s="493"/>
      <c r="O44" s="493"/>
      <c r="P44" s="775"/>
      <c r="Q44" s="442"/>
      <c r="R44" s="442"/>
      <c r="S44" s="727"/>
      <c r="T44" s="681"/>
      <c r="U44" s="681"/>
      <c r="V44" s="742"/>
      <c r="W44" s="727"/>
      <c r="X44" s="727"/>
      <c r="Y44" s="728"/>
      <c r="Z44" s="727"/>
      <c r="AA44" s="727"/>
      <c r="AB44" s="729">
        <v>500000</v>
      </c>
      <c r="AC44" s="727"/>
      <c r="AD44" s="727"/>
      <c r="AE44" s="730"/>
      <c r="AF44" s="681"/>
      <c r="AG44" s="691"/>
      <c r="AH44" s="715"/>
    </row>
    <row r="45" spans="1:34" ht="120" customHeight="1">
      <c r="A45" s="630">
        <v>40</v>
      </c>
      <c r="B45" s="754" t="s">
        <v>1465</v>
      </c>
      <c r="C45" s="754" t="s">
        <v>1465</v>
      </c>
      <c r="D45" s="778" t="s">
        <v>1500</v>
      </c>
      <c r="E45" s="660" t="s">
        <v>1501</v>
      </c>
      <c r="F45" s="734" t="s">
        <v>1502</v>
      </c>
      <c r="G45" s="741">
        <v>950000</v>
      </c>
      <c r="H45" s="741">
        <v>50000</v>
      </c>
      <c r="I45" s="493"/>
      <c r="J45" s="774"/>
      <c r="K45" s="774"/>
      <c r="L45" s="493"/>
      <c r="M45" s="775"/>
      <c r="N45" s="493"/>
      <c r="O45" s="493"/>
      <c r="P45" s="775"/>
      <c r="Q45" s="442"/>
      <c r="R45" s="442"/>
      <c r="S45" s="727"/>
      <c r="T45" s="681"/>
      <c r="U45" s="681"/>
      <c r="V45" s="742"/>
      <c r="W45" s="727"/>
      <c r="X45" s="727"/>
      <c r="Y45" s="728"/>
      <c r="Z45" s="727"/>
      <c r="AA45" s="727"/>
      <c r="AB45" s="729"/>
      <c r="AC45" s="727"/>
      <c r="AD45" s="727"/>
      <c r="AE45" s="730">
        <v>1000000</v>
      </c>
      <c r="AF45" s="681"/>
      <c r="AG45" s="691"/>
      <c r="AH45" s="715"/>
    </row>
    <row r="46" spans="1:34" ht="120" customHeight="1">
      <c r="A46" s="109">
        <v>41</v>
      </c>
      <c r="B46" s="754" t="s">
        <v>1465</v>
      </c>
      <c r="C46" s="771" t="s">
        <v>1470</v>
      </c>
      <c r="D46" s="778" t="s">
        <v>1503</v>
      </c>
      <c r="E46" s="771" t="s">
        <v>1470</v>
      </c>
      <c r="F46" s="734" t="s">
        <v>1440</v>
      </c>
      <c r="G46" s="741">
        <v>950000</v>
      </c>
      <c r="H46" s="741">
        <v>50000</v>
      </c>
      <c r="I46" s="493"/>
      <c r="J46" s="774"/>
      <c r="K46" s="774"/>
      <c r="L46" s="493"/>
      <c r="M46" s="775"/>
      <c r="N46" s="493"/>
      <c r="O46" s="493"/>
      <c r="P46" s="775"/>
      <c r="Q46" s="442"/>
      <c r="R46" s="442"/>
      <c r="S46" s="727"/>
      <c r="T46" s="681"/>
      <c r="U46" s="681"/>
      <c r="V46" s="742"/>
      <c r="W46" s="727"/>
      <c r="X46" s="727"/>
      <c r="Y46" s="728"/>
      <c r="Z46" s="727"/>
      <c r="AA46" s="727"/>
      <c r="AB46" s="729"/>
      <c r="AC46" s="727"/>
      <c r="AD46" s="727"/>
      <c r="AE46" s="730">
        <v>1000000</v>
      </c>
      <c r="AF46" s="681"/>
      <c r="AG46" s="691"/>
      <c r="AH46" s="715"/>
    </row>
    <row r="47" spans="1:34" ht="120" customHeight="1">
      <c r="A47" s="630">
        <v>42</v>
      </c>
      <c r="B47" s="754" t="s">
        <v>1465</v>
      </c>
      <c r="C47" s="771" t="s">
        <v>1470</v>
      </c>
      <c r="D47" s="778" t="s">
        <v>1504</v>
      </c>
      <c r="E47" s="771" t="s">
        <v>1470</v>
      </c>
      <c r="F47" s="734" t="s">
        <v>1505</v>
      </c>
      <c r="G47" s="741">
        <v>950000</v>
      </c>
      <c r="H47" s="741">
        <v>50000</v>
      </c>
      <c r="I47" s="493"/>
      <c r="J47" s="774"/>
      <c r="K47" s="774"/>
      <c r="L47" s="493"/>
      <c r="M47" s="775"/>
      <c r="N47" s="493"/>
      <c r="O47" s="493"/>
      <c r="P47" s="775"/>
      <c r="Q47" s="442"/>
      <c r="R47" s="442"/>
      <c r="S47" s="727"/>
      <c r="T47" s="681"/>
      <c r="U47" s="681"/>
      <c r="V47" s="742"/>
      <c r="W47" s="727"/>
      <c r="X47" s="727"/>
      <c r="Y47" s="728"/>
      <c r="Z47" s="727"/>
      <c r="AA47" s="727"/>
      <c r="AB47" s="729"/>
      <c r="AC47" s="727"/>
      <c r="AD47" s="727"/>
      <c r="AE47" s="730">
        <v>1000000</v>
      </c>
      <c r="AF47" s="681"/>
      <c r="AG47" s="691"/>
      <c r="AH47" s="715"/>
    </row>
    <row r="48" spans="1:34" ht="120" customHeight="1">
      <c r="A48" s="630">
        <v>43</v>
      </c>
      <c r="B48" s="754" t="s">
        <v>1465</v>
      </c>
      <c r="C48" s="771" t="s">
        <v>1470</v>
      </c>
      <c r="D48" s="778" t="s">
        <v>1506</v>
      </c>
      <c r="E48" s="771" t="s">
        <v>1470</v>
      </c>
      <c r="F48" s="734" t="s">
        <v>1507</v>
      </c>
      <c r="G48" s="741">
        <v>285000</v>
      </c>
      <c r="H48" s="741">
        <v>15000</v>
      </c>
      <c r="I48" s="493"/>
      <c r="J48" s="774"/>
      <c r="K48" s="774"/>
      <c r="L48" s="493"/>
      <c r="M48" s="775"/>
      <c r="N48" s="493"/>
      <c r="O48" s="493"/>
      <c r="P48" s="775"/>
      <c r="Q48" s="442"/>
      <c r="R48" s="442"/>
      <c r="S48" s="727"/>
      <c r="T48" s="681"/>
      <c r="U48" s="681"/>
      <c r="V48" s="742"/>
      <c r="W48" s="727"/>
      <c r="X48" s="727"/>
      <c r="Y48" s="728"/>
      <c r="Z48" s="727"/>
      <c r="AA48" s="727"/>
      <c r="AB48" s="729"/>
      <c r="AC48" s="727"/>
      <c r="AD48" s="727"/>
      <c r="AE48" s="730">
        <v>300000</v>
      </c>
      <c r="AF48" s="681"/>
      <c r="AG48" s="691"/>
      <c r="AH48" s="715"/>
    </row>
    <row r="49" spans="1:36" ht="129.75" customHeight="1">
      <c r="A49" s="109">
        <v>44</v>
      </c>
      <c r="B49" s="754" t="s">
        <v>1465</v>
      </c>
      <c r="C49" s="755" t="s">
        <v>1508</v>
      </c>
      <c r="D49" s="778" t="s">
        <v>1509</v>
      </c>
      <c r="E49" s="771" t="s">
        <v>1510</v>
      </c>
      <c r="F49" s="734" t="s">
        <v>1419</v>
      </c>
      <c r="G49" s="741">
        <v>950000</v>
      </c>
      <c r="H49" s="741">
        <v>50000</v>
      </c>
      <c r="I49" s="493"/>
      <c r="J49" s="774"/>
      <c r="K49" s="774"/>
      <c r="L49" s="493"/>
      <c r="M49" s="775"/>
      <c r="N49" s="493"/>
      <c r="O49" s="493"/>
      <c r="P49" s="775"/>
      <c r="Q49" s="442"/>
      <c r="R49" s="442"/>
      <c r="S49" s="727"/>
      <c r="T49" s="681"/>
      <c r="U49" s="681"/>
      <c r="V49" s="742"/>
      <c r="W49" s="727"/>
      <c r="X49" s="727"/>
      <c r="Y49" s="728"/>
      <c r="Z49" s="727"/>
      <c r="AA49" s="727"/>
      <c r="AB49" s="729"/>
      <c r="AC49" s="727"/>
      <c r="AD49" s="727"/>
      <c r="AE49" s="730">
        <v>1000000</v>
      </c>
      <c r="AF49" s="681"/>
      <c r="AG49" s="691"/>
      <c r="AH49" s="715"/>
    </row>
    <row r="50" spans="1:36" ht="120" customHeight="1">
      <c r="A50" s="630">
        <v>45</v>
      </c>
      <c r="B50" s="754" t="s">
        <v>1465</v>
      </c>
      <c r="C50" s="771" t="s">
        <v>1470</v>
      </c>
      <c r="D50" s="778" t="s">
        <v>1511</v>
      </c>
      <c r="E50" s="771" t="s">
        <v>1470</v>
      </c>
      <c r="F50" s="734" t="s">
        <v>1512</v>
      </c>
      <c r="G50" s="741">
        <v>1425000</v>
      </c>
      <c r="H50" s="741">
        <v>75000</v>
      </c>
      <c r="I50" s="493"/>
      <c r="J50" s="774"/>
      <c r="K50" s="774"/>
      <c r="L50" s="493"/>
      <c r="M50" s="775"/>
      <c r="N50" s="493"/>
      <c r="O50" s="493"/>
      <c r="P50" s="775"/>
      <c r="Q50" s="442"/>
      <c r="R50" s="442"/>
      <c r="S50" s="727"/>
      <c r="T50" s="681"/>
      <c r="U50" s="681"/>
      <c r="V50" s="742"/>
      <c r="W50" s="727"/>
      <c r="X50" s="727"/>
      <c r="Y50" s="728"/>
      <c r="Z50" s="727"/>
      <c r="AA50" s="727"/>
      <c r="AB50" s="729"/>
      <c r="AC50" s="727"/>
      <c r="AD50" s="727"/>
      <c r="AE50" s="730">
        <v>1500000</v>
      </c>
      <c r="AF50" s="681"/>
      <c r="AG50" s="691"/>
      <c r="AH50" s="715"/>
    </row>
    <row r="51" spans="1:36" ht="120" customHeight="1">
      <c r="A51" s="109">
        <v>46</v>
      </c>
      <c r="B51" s="754" t="s">
        <v>1465</v>
      </c>
      <c r="C51" s="771" t="s">
        <v>1470</v>
      </c>
      <c r="D51" s="778" t="s">
        <v>1513</v>
      </c>
      <c r="E51" s="771" t="s">
        <v>1470</v>
      </c>
      <c r="F51" s="734" t="s">
        <v>1507</v>
      </c>
      <c r="G51" s="741">
        <v>185240</v>
      </c>
      <c r="H51" s="741">
        <v>9750</v>
      </c>
      <c r="I51" s="493"/>
      <c r="J51" s="774"/>
      <c r="K51" s="774"/>
      <c r="L51" s="493"/>
      <c r="M51" s="775"/>
      <c r="N51" s="493"/>
      <c r="O51" s="493"/>
      <c r="P51" s="775"/>
      <c r="Q51" s="442"/>
      <c r="R51" s="442"/>
      <c r="S51" s="727"/>
      <c r="T51" s="681"/>
      <c r="U51" s="681"/>
      <c r="V51" s="742"/>
      <c r="W51" s="727"/>
      <c r="X51" s="727"/>
      <c r="Y51" s="728">
        <v>188036</v>
      </c>
      <c r="Z51" s="727"/>
      <c r="AA51" s="727"/>
      <c r="AB51" s="729"/>
      <c r="AC51" s="727"/>
      <c r="AD51" s="727"/>
      <c r="AE51" s="730">
        <v>194990</v>
      </c>
      <c r="AF51" s="681"/>
      <c r="AG51" s="691"/>
      <c r="AH51" s="715"/>
    </row>
    <row r="52" spans="1:36" ht="120" customHeight="1">
      <c r="A52" s="779">
        <v>47</v>
      </c>
      <c r="B52" s="754" t="s">
        <v>1465</v>
      </c>
      <c r="C52" s="771" t="s">
        <v>1470</v>
      </c>
      <c r="D52" s="778" t="s">
        <v>1514</v>
      </c>
      <c r="E52" s="771" t="s">
        <v>1470</v>
      </c>
      <c r="F52" s="734" t="s">
        <v>1515</v>
      </c>
      <c r="G52" s="741">
        <v>570000</v>
      </c>
      <c r="H52" s="741">
        <v>30000</v>
      </c>
      <c r="I52" s="493"/>
      <c r="J52" s="774"/>
      <c r="K52" s="774"/>
      <c r="L52" s="493"/>
      <c r="M52" s="775"/>
      <c r="N52" s="493"/>
      <c r="O52" s="493"/>
      <c r="P52" s="775"/>
      <c r="Q52" s="442"/>
      <c r="R52" s="442"/>
      <c r="S52" s="727"/>
      <c r="T52" s="681"/>
      <c r="U52" s="681"/>
      <c r="V52" s="742"/>
      <c r="W52" s="727"/>
      <c r="X52" s="727"/>
      <c r="Y52" s="728">
        <v>587135</v>
      </c>
      <c r="Z52" s="727"/>
      <c r="AA52" s="727"/>
      <c r="AB52" s="729"/>
      <c r="AC52" s="727"/>
      <c r="AD52" s="727"/>
      <c r="AE52" s="730">
        <v>600000</v>
      </c>
      <c r="AF52" s="681"/>
      <c r="AG52" s="691"/>
      <c r="AH52" s="715"/>
    </row>
    <row r="53" spans="1:36" ht="120" customHeight="1">
      <c r="A53" s="780">
        <v>48</v>
      </c>
      <c r="B53" s="781" t="s">
        <v>1516</v>
      </c>
      <c r="C53" s="782" t="s">
        <v>1517</v>
      </c>
      <c r="D53" s="783" t="s">
        <v>1518</v>
      </c>
      <c r="E53" s="782" t="s">
        <v>1519</v>
      </c>
      <c r="F53" s="784" t="s">
        <v>1502</v>
      </c>
      <c r="G53" s="785">
        <v>275620</v>
      </c>
      <c r="H53" s="785">
        <v>14507</v>
      </c>
      <c r="I53" s="503"/>
      <c r="J53" s="786"/>
      <c r="K53" s="786"/>
      <c r="L53" s="503"/>
      <c r="M53" s="787"/>
      <c r="N53" s="503"/>
      <c r="O53" s="503"/>
      <c r="P53" s="787"/>
      <c r="Q53" s="788"/>
      <c r="R53" s="788"/>
      <c r="S53" s="785"/>
      <c r="T53" s="789"/>
      <c r="U53" s="789"/>
      <c r="V53" s="785"/>
      <c r="W53" s="785" t="s">
        <v>47</v>
      </c>
      <c r="X53" s="785" t="s">
        <v>1520</v>
      </c>
      <c r="Y53" s="785">
        <v>290127</v>
      </c>
      <c r="Z53" s="785"/>
      <c r="AA53" s="785"/>
      <c r="AB53" s="785"/>
      <c r="AC53" s="785"/>
      <c r="AD53" s="785"/>
      <c r="AE53" s="785"/>
      <c r="AF53" s="789" t="s">
        <v>1397</v>
      </c>
      <c r="AG53" s="790"/>
      <c r="AH53" s="791"/>
    </row>
    <row r="54" spans="1:36" ht="120" customHeight="1">
      <c r="A54" s="779">
        <v>49</v>
      </c>
      <c r="B54" s="754" t="s">
        <v>1465</v>
      </c>
      <c r="C54" s="771" t="s">
        <v>1470</v>
      </c>
      <c r="D54" s="792" t="s">
        <v>1521</v>
      </c>
      <c r="E54" s="771" t="s">
        <v>1470</v>
      </c>
      <c r="F54" s="734" t="s">
        <v>1512</v>
      </c>
      <c r="G54" s="741">
        <v>170000</v>
      </c>
      <c r="H54" s="741">
        <v>19000</v>
      </c>
      <c r="I54" s="493">
        <v>151000</v>
      </c>
      <c r="J54" s="774"/>
      <c r="K54" s="774"/>
      <c r="L54" s="493"/>
      <c r="M54" s="775"/>
      <c r="N54" s="493"/>
      <c r="O54" s="493"/>
      <c r="P54" s="775"/>
      <c r="Q54" s="442"/>
      <c r="R54" s="442"/>
      <c r="S54" s="727"/>
      <c r="T54" s="681"/>
      <c r="U54" s="681"/>
      <c r="V54" s="742"/>
      <c r="W54" s="727" t="s">
        <v>78</v>
      </c>
      <c r="X54" s="727" t="s">
        <v>51</v>
      </c>
      <c r="Y54" s="728">
        <v>169090</v>
      </c>
      <c r="Z54" s="727"/>
      <c r="AA54" s="727"/>
      <c r="AB54" s="729"/>
      <c r="AC54" s="727"/>
      <c r="AD54" s="727"/>
      <c r="AE54" s="730"/>
      <c r="AF54" s="681" t="s">
        <v>1461</v>
      </c>
      <c r="AG54" s="691"/>
      <c r="AH54" s="715"/>
    </row>
    <row r="55" spans="1:36" ht="120" customHeight="1">
      <c r="A55" s="630"/>
      <c r="B55" s="754"/>
      <c r="C55" s="771"/>
      <c r="D55" s="778"/>
      <c r="E55" s="771"/>
      <c r="F55" s="734"/>
      <c r="G55" s="741"/>
      <c r="H55" s="741"/>
      <c r="I55" s="493"/>
      <c r="J55" s="774"/>
      <c r="K55" s="774"/>
      <c r="L55" s="493"/>
      <c r="M55" s="775"/>
      <c r="N55" s="493"/>
      <c r="O55" s="493"/>
      <c r="P55" s="775"/>
      <c r="Q55" s="442"/>
      <c r="R55" s="442"/>
      <c r="S55" s="727"/>
      <c r="T55" s="681"/>
      <c r="U55" s="681"/>
      <c r="V55" s="742"/>
      <c r="W55" s="727"/>
      <c r="X55" s="727"/>
      <c r="Y55" s="728"/>
      <c r="Z55" s="727"/>
      <c r="AA55" s="727"/>
      <c r="AB55" s="729"/>
      <c r="AC55" s="727"/>
      <c r="AD55" s="727"/>
      <c r="AE55" s="730"/>
      <c r="AF55" s="681"/>
      <c r="AG55" s="691"/>
      <c r="AH55" s="715"/>
    </row>
    <row r="56" spans="1:36" ht="42.75" customHeight="1">
      <c r="A56" s="109"/>
      <c r="B56" s="1569" t="s">
        <v>1522</v>
      </c>
      <c r="C56" s="1570"/>
      <c r="D56" s="1570"/>
      <c r="E56" s="1570"/>
      <c r="F56" s="1571"/>
      <c r="G56" s="793">
        <v>125308</v>
      </c>
      <c r="H56" s="794"/>
      <c r="I56" s="795"/>
      <c r="J56" s="124"/>
      <c r="K56" s="124"/>
      <c r="L56" s="701"/>
      <c r="M56" s="692">
        <v>125308</v>
      </c>
      <c r="N56" s="124"/>
      <c r="O56" s="701"/>
      <c r="P56" s="744"/>
      <c r="Q56" s="681"/>
      <c r="R56" s="681"/>
      <c r="S56" s="793"/>
      <c r="T56" s="681"/>
      <c r="U56" s="681"/>
      <c r="V56" s="796"/>
      <c r="W56" s="793"/>
      <c r="X56" s="793"/>
      <c r="Y56" s="797"/>
      <c r="Z56" s="793"/>
      <c r="AA56" s="793"/>
      <c r="AB56" s="798"/>
      <c r="AC56" s="793"/>
      <c r="AD56" s="793"/>
      <c r="AE56" s="799"/>
      <c r="AF56" s="681"/>
      <c r="AG56" s="800"/>
      <c r="AH56" s="697"/>
    </row>
    <row r="57" spans="1:36" ht="33.75" customHeight="1">
      <c r="A57" s="109"/>
      <c r="B57" s="1572" t="s">
        <v>98</v>
      </c>
      <c r="C57" s="1572"/>
      <c r="D57" s="1572"/>
      <c r="E57" s="1572"/>
      <c r="F57" s="1572"/>
      <c r="G57" s="801">
        <f>SUM(G6:G56)</f>
        <v>24094126</v>
      </c>
      <c r="H57" s="802">
        <f>SUM(H12:H56)</f>
        <v>4539349</v>
      </c>
      <c r="I57" s="701"/>
      <c r="J57" s="701"/>
      <c r="K57" s="701"/>
      <c r="L57" s="701"/>
      <c r="M57" s="801">
        <f>SUM(M6:M56)</f>
        <v>1930781</v>
      </c>
      <c r="N57" s="124"/>
      <c r="O57" s="701"/>
      <c r="P57" s="803">
        <f>P12+P13+P14+P15+P16</f>
        <v>2503163</v>
      </c>
      <c r="Q57" s="681"/>
      <c r="R57" s="681"/>
      <c r="S57" s="801">
        <f>SUM(S14:S56)</f>
        <v>4517028</v>
      </c>
      <c r="T57" s="681"/>
      <c r="U57" s="681"/>
      <c r="V57" s="804">
        <f>SUM(V26:V56)</f>
        <v>4108386</v>
      </c>
      <c r="W57" s="801"/>
      <c r="X57" s="801"/>
      <c r="Y57" s="805">
        <f>SUM(Y6:Y56)</f>
        <v>4944389</v>
      </c>
      <c r="Z57" s="801"/>
      <c r="AA57" s="801"/>
      <c r="AB57" s="806">
        <f>SUM(AB6:AB56)</f>
        <v>6530219</v>
      </c>
      <c r="AC57" s="801"/>
      <c r="AD57" s="801"/>
      <c r="AE57" s="807">
        <f>SUM(AE6:AE56)</f>
        <v>7094990</v>
      </c>
      <c r="AF57" s="681"/>
      <c r="AG57" s="808"/>
      <c r="AH57" s="697"/>
    </row>
    <row r="58" spans="1:36" ht="45" customHeight="1">
      <c r="A58" s="1573" t="s">
        <v>1523</v>
      </c>
      <c r="B58" s="1573"/>
      <c r="C58" s="1573"/>
      <c r="D58" s="1573"/>
      <c r="E58" s="1573"/>
      <c r="F58" s="1573"/>
      <c r="G58" s="1573"/>
      <c r="H58" s="1573"/>
      <c r="I58" s="1573"/>
      <c r="J58" s="1573"/>
      <c r="K58" s="1573"/>
      <c r="L58" s="1573"/>
      <c r="M58" s="1573"/>
      <c r="N58" s="1573"/>
      <c r="O58" s="1573"/>
      <c r="P58" s="1573"/>
      <c r="Q58" s="1573"/>
      <c r="R58" s="1573"/>
      <c r="S58" s="1573"/>
      <c r="T58" s="1573"/>
      <c r="U58" s="1573"/>
      <c r="V58" s="1573"/>
      <c r="W58" s="1573"/>
      <c r="X58" s="1573"/>
      <c r="Y58" s="1573"/>
      <c r="Z58" s="1573"/>
      <c r="AA58" s="1573"/>
      <c r="AB58" s="1573"/>
      <c r="AC58" s="1573"/>
      <c r="AD58" s="1573"/>
      <c r="AE58" s="1573"/>
      <c r="AF58" s="1573"/>
      <c r="AG58" s="1573"/>
      <c r="AH58" s="1573"/>
    </row>
    <row r="59" spans="1:36" ht="69" customHeight="1">
      <c r="A59" s="809">
        <v>1</v>
      </c>
      <c r="B59" s="810" t="s">
        <v>1238</v>
      </c>
      <c r="C59" s="811"/>
      <c r="D59" s="811"/>
      <c r="E59" s="811"/>
      <c r="F59" s="810" t="s">
        <v>1524</v>
      </c>
      <c r="G59" s="811"/>
      <c r="H59" s="812">
        <v>1783338</v>
      </c>
      <c r="I59" s="811"/>
      <c r="J59" s="811"/>
      <c r="K59" s="811"/>
      <c r="L59" s="811"/>
      <c r="M59" s="813"/>
      <c r="N59" s="811"/>
      <c r="O59" s="811"/>
      <c r="P59" s="814"/>
      <c r="Q59" s="815" t="s">
        <v>47</v>
      </c>
      <c r="R59" s="810" t="s">
        <v>59</v>
      </c>
      <c r="S59" s="816">
        <v>17833.38</v>
      </c>
      <c r="T59" s="810"/>
      <c r="U59" s="810"/>
      <c r="V59" s="816"/>
      <c r="W59" s="812"/>
      <c r="X59" s="812"/>
      <c r="Y59" s="817"/>
      <c r="Z59" s="812"/>
      <c r="AA59" s="812"/>
      <c r="AB59" s="818"/>
      <c r="AC59" s="812"/>
      <c r="AD59" s="812"/>
      <c r="AE59" s="819"/>
      <c r="AF59" s="810" t="s">
        <v>1397</v>
      </c>
      <c r="AG59" s="811"/>
      <c r="AH59" s="811"/>
      <c r="AJ59" s="820"/>
    </row>
    <row r="60" spans="1:36" ht="132.75" customHeight="1">
      <c r="A60" s="317">
        <v>2</v>
      </c>
      <c r="B60" s="757" t="s">
        <v>1238</v>
      </c>
      <c r="C60" s="132" t="s">
        <v>1525</v>
      </c>
      <c r="D60" s="681" t="s">
        <v>1526</v>
      </c>
      <c r="E60" s="681" t="s">
        <v>1433</v>
      </c>
      <c r="F60" s="757" t="s">
        <v>1524</v>
      </c>
      <c r="G60" s="159" t="s">
        <v>123</v>
      </c>
      <c r="H60" s="821">
        <f>V60+P60+M60</f>
        <v>94905</v>
      </c>
      <c r="I60" s="159"/>
      <c r="J60" s="159"/>
      <c r="K60" s="822" t="s">
        <v>47</v>
      </c>
      <c r="L60" s="757" t="s">
        <v>59</v>
      </c>
      <c r="M60" s="823">
        <v>30000</v>
      </c>
      <c r="N60" s="824" t="s">
        <v>36</v>
      </c>
      <c r="O60" s="695" t="s">
        <v>59</v>
      </c>
      <c r="P60" s="825">
        <v>64905</v>
      </c>
      <c r="Q60" s="822" t="s">
        <v>47</v>
      </c>
      <c r="R60" s="757" t="s">
        <v>59</v>
      </c>
      <c r="S60" s="826">
        <v>60000</v>
      </c>
      <c r="T60" s="757"/>
      <c r="U60" s="757"/>
      <c r="V60" s="826"/>
      <c r="W60" s="827" t="s">
        <v>47</v>
      </c>
      <c r="X60" s="827" t="s">
        <v>59</v>
      </c>
      <c r="Y60" s="828">
        <v>100000</v>
      </c>
      <c r="Z60" s="827"/>
      <c r="AA60" s="827"/>
      <c r="AB60" s="829"/>
      <c r="AC60" s="827"/>
      <c r="AD60" s="827"/>
      <c r="AE60" s="830"/>
      <c r="AF60" s="757" t="s">
        <v>1397</v>
      </c>
      <c r="AG60" s="159"/>
      <c r="AH60" s="831"/>
      <c r="AJ60" s="820"/>
    </row>
    <row r="61" spans="1:36" ht="129" customHeight="1">
      <c r="A61" s="809">
        <v>3</v>
      </c>
      <c r="B61" s="681" t="s">
        <v>1238</v>
      </c>
      <c r="C61" s="681" t="s">
        <v>1527</v>
      </c>
      <c r="D61" s="681" t="s">
        <v>1528</v>
      </c>
      <c r="E61" s="681" t="s">
        <v>1433</v>
      </c>
      <c r="F61" s="681" t="s">
        <v>1502</v>
      </c>
      <c r="G61" s="692"/>
      <c r="H61" s="832">
        <v>239010</v>
      </c>
      <c r="I61" s="681"/>
      <c r="J61" s="681"/>
      <c r="K61" s="681"/>
      <c r="L61" s="681"/>
      <c r="M61" s="833"/>
      <c r="N61" s="681" t="s">
        <v>36</v>
      </c>
      <c r="O61" s="681" t="s">
        <v>74</v>
      </c>
      <c r="P61" s="834">
        <v>239010</v>
      </c>
      <c r="Q61" s="681"/>
      <c r="R61" s="681"/>
      <c r="S61" s="835"/>
      <c r="T61" s="681"/>
      <c r="U61" s="681"/>
      <c r="V61" s="835"/>
      <c r="W61" s="836"/>
      <c r="X61" s="836"/>
      <c r="Y61" s="837"/>
      <c r="Z61" s="836"/>
      <c r="AA61" s="836"/>
      <c r="AB61" s="838"/>
      <c r="AC61" s="836"/>
      <c r="AD61" s="836"/>
      <c r="AE61" s="839"/>
      <c r="AF61" s="681" t="s">
        <v>1397</v>
      </c>
      <c r="AG61" s="691"/>
      <c r="AH61" s="681"/>
      <c r="AJ61" s="820"/>
    </row>
    <row r="62" spans="1:36" ht="123.75" customHeight="1">
      <c r="A62" s="317">
        <v>4</v>
      </c>
      <c r="B62" s="681" t="s">
        <v>1238</v>
      </c>
      <c r="C62" s="681" t="s">
        <v>1527</v>
      </c>
      <c r="D62" s="681" t="s">
        <v>1529</v>
      </c>
      <c r="E62" s="681" t="s">
        <v>1433</v>
      </c>
      <c r="F62" s="681" t="s">
        <v>1512</v>
      </c>
      <c r="G62" s="692"/>
      <c r="H62" s="840">
        <v>630123</v>
      </c>
      <c r="I62" s="124"/>
      <c r="J62" s="124"/>
      <c r="K62" s="124"/>
      <c r="L62" s="124"/>
      <c r="M62" s="841"/>
      <c r="N62" s="681" t="s">
        <v>47</v>
      </c>
      <c r="O62" s="681" t="s">
        <v>67</v>
      </c>
      <c r="P62" s="834">
        <v>630123</v>
      </c>
      <c r="Q62" s="681"/>
      <c r="R62" s="681"/>
      <c r="S62" s="835"/>
      <c r="T62" s="681"/>
      <c r="U62" s="681"/>
      <c r="V62" s="835"/>
      <c r="W62" s="836"/>
      <c r="X62" s="836"/>
      <c r="Y62" s="837"/>
      <c r="Z62" s="836"/>
      <c r="AA62" s="836"/>
      <c r="AB62" s="838"/>
      <c r="AC62" s="836"/>
      <c r="AD62" s="836"/>
      <c r="AE62" s="839"/>
      <c r="AF62" s="681" t="s">
        <v>1397</v>
      </c>
      <c r="AG62" s="691"/>
      <c r="AH62" s="681"/>
      <c r="AJ62" s="820"/>
    </row>
    <row r="63" spans="1:36" ht="138" customHeight="1">
      <c r="A63" s="809">
        <v>5</v>
      </c>
      <c r="B63" s="681" t="s">
        <v>1238</v>
      </c>
      <c r="C63" s="681" t="s">
        <v>1530</v>
      </c>
      <c r="D63" s="681" t="s">
        <v>1531</v>
      </c>
      <c r="E63" s="681" t="s">
        <v>1433</v>
      </c>
      <c r="F63" s="681" t="s">
        <v>1446</v>
      </c>
      <c r="G63" s="692"/>
      <c r="H63" s="842">
        <v>859141</v>
      </c>
      <c r="I63" s="681"/>
      <c r="J63" s="681"/>
      <c r="K63" s="681"/>
      <c r="L63" s="681"/>
      <c r="M63" s="833"/>
      <c r="N63" s="681" t="s">
        <v>36</v>
      </c>
      <c r="O63" s="681" t="s">
        <v>67</v>
      </c>
      <c r="P63" s="834">
        <v>859141</v>
      </c>
      <c r="Q63" s="681"/>
      <c r="R63" s="681"/>
      <c r="S63" s="835"/>
      <c r="T63" s="681"/>
      <c r="U63" s="681"/>
      <c r="V63" s="835"/>
      <c r="W63" s="836"/>
      <c r="X63" s="836"/>
      <c r="Y63" s="837"/>
      <c r="Z63" s="836"/>
      <c r="AA63" s="836"/>
      <c r="AB63" s="838"/>
      <c r="AC63" s="836"/>
      <c r="AD63" s="836"/>
      <c r="AE63" s="839"/>
      <c r="AF63" s="681" t="s">
        <v>1397</v>
      </c>
      <c r="AG63" s="681"/>
      <c r="AH63" s="681"/>
      <c r="AJ63" s="820"/>
    </row>
    <row r="64" spans="1:36" ht="80.25" customHeight="1">
      <c r="A64" s="317">
        <v>6</v>
      </c>
      <c r="B64" s="757" t="s">
        <v>1238</v>
      </c>
      <c r="C64" s="757" t="s">
        <v>1532</v>
      </c>
      <c r="D64" s="681" t="s">
        <v>1533</v>
      </c>
      <c r="E64" s="681" t="s">
        <v>1534</v>
      </c>
      <c r="F64" s="757" t="s">
        <v>1524</v>
      </c>
      <c r="G64" s="159"/>
      <c r="H64" s="821">
        <v>2402</v>
      </c>
      <c r="I64" s="159"/>
      <c r="J64" s="159"/>
      <c r="K64" s="695">
        <v>42054</v>
      </c>
      <c r="L64" s="695">
        <v>42060</v>
      </c>
      <c r="M64" s="823">
        <v>2402</v>
      </c>
      <c r="N64" s="159"/>
      <c r="O64" s="159"/>
      <c r="P64" s="843"/>
      <c r="Q64" s="159"/>
      <c r="R64" s="159"/>
      <c r="S64" s="844"/>
      <c r="T64" s="159"/>
      <c r="U64" s="159"/>
      <c r="V64" s="844"/>
      <c r="W64" s="845"/>
      <c r="X64" s="845"/>
      <c r="Y64" s="846"/>
      <c r="Z64" s="845"/>
      <c r="AA64" s="845"/>
      <c r="AB64" s="847"/>
      <c r="AC64" s="845"/>
      <c r="AD64" s="845"/>
      <c r="AE64" s="848"/>
      <c r="AF64" s="757" t="s">
        <v>1397</v>
      </c>
      <c r="AG64" s="159"/>
      <c r="AH64" s="159"/>
      <c r="AJ64" s="820"/>
    </row>
    <row r="65" spans="1:36" ht="144" customHeight="1">
      <c r="A65" s="809">
        <v>7</v>
      </c>
      <c r="B65" s="757" t="s">
        <v>1420</v>
      </c>
      <c r="C65" s="757" t="s">
        <v>1392</v>
      </c>
      <c r="D65" s="317" t="s">
        <v>1535</v>
      </c>
      <c r="E65" s="681" t="s">
        <v>1422</v>
      </c>
      <c r="F65" s="757" t="s">
        <v>1524</v>
      </c>
      <c r="G65" s="159"/>
      <c r="H65" s="821">
        <v>50841</v>
      </c>
      <c r="I65" s="159"/>
      <c r="J65" s="159"/>
      <c r="K65" s="317" t="s">
        <v>58</v>
      </c>
      <c r="L65" s="317" t="s">
        <v>59</v>
      </c>
      <c r="M65" s="823">
        <v>15741</v>
      </c>
      <c r="N65" s="849">
        <v>42447</v>
      </c>
      <c r="O65" s="849">
        <v>42729</v>
      </c>
      <c r="P65" s="850">
        <v>15100</v>
      </c>
      <c r="Q65" s="822" t="s">
        <v>58</v>
      </c>
      <c r="R65" s="822" t="s">
        <v>59</v>
      </c>
      <c r="S65" s="826">
        <v>20000</v>
      </c>
      <c r="T65" s="822"/>
      <c r="U65" s="822"/>
      <c r="V65" s="826"/>
      <c r="W65" s="827"/>
      <c r="X65" s="827"/>
      <c r="Y65" s="828"/>
      <c r="Z65" s="827"/>
      <c r="AA65" s="827"/>
      <c r="AB65" s="829"/>
      <c r="AC65" s="827"/>
      <c r="AD65" s="827"/>
      <c r="AE65" s="830"/>
      <c r="AF65" s="757" t="s">
        <v>1397</v>
      </c>
      <c r="AG65" s="851"/>
      <c r="AH65" s="831"/>
      <c r="AJ65" s="820"/>
    </row>
    <row r="66" spans="1:36" ht="110.25" customHeight="1">
      <c r="A66" s="317">
        <v>8</v>
      </c>
      <c r="B66" s="757" t="s">
        <v>1420</v>
      </c>
      <c r="C66" s="757" t="s">
        <v>1392</v>
      </c>
      <c r="D66" s="852" t="s">
        <v>1536</v>
      </c>
      <c r="E66" s="681" t="s">
        <v>1422</v>
      </c>
      <c r="F66" s="757" t="s">
        <v>1524</v>
      </c>
      <c r="G66" s="159"/>
      <c r="H66" s="821">
        <v>2500</v>
      </c>
      <c r="I66" s="159"/>
      <c r="J66" s="159"/>
      <c r="K66" s="822"/>
      <c r="L66" s="822"/>
      <c r="M66" s="853"/>
      <c r="N66" s="854" t="s">
        <v>47</v>
      </c>
      <c r="O66" s="854" t="s">
        <v>74</v>
      </c>
      <c r="P66" s="855">
        <v>2500</v>
      </c>
      <c r="Q66" s="822"/>
      <c r="R66" s="822"/>
      <c r="S66" s="856"/>
      <c r="T66" s="822"/>
      <c r="U66" s="822"/>
      <c r="V66" s="856"/>
      <c r="W66" s="857"/>
      <c r="X66" s="857"/>
      <c r="Y66" s="858"/>
      <c r="Z66" s="857"/>
      <c r="AA66" s="857"/>
      <c r="AB66" s="859"/>
      <c r="AC66" s="857"/>
      <c r="AD66" s="857"/>
      <c r="AE66" s="860"/>
      <c r="AF66" s="757" t="s">
        <v>1397</v>
      </c>
      <c r="AG66" s="159"/>
      <c r="AH66" s="159"/>
      <c r="AJ66" s="820"/>
    </row>
    <row r="67" spans="1:36" ht="168" customHeight="1">
      <c r="A67" s="809">
        <v>9</v>
      </c>
      <c r="B67" s="659" t="s">
        <v>1403</v>
      </c>
      <c r="C67" s="659" t="s">
        <v>1404</v>
      </c>
      <c r="D67" s="631" t="s">
        <v>1537</v>
      </c>
      <c r="E67" s="660" t="s">
        <v>1406</v>
      </c>
      <c r="F67" s="757" t="s">
        <v>1524</v>
      </c>
      <c r="G67" s="159"/>
      <c r="H67" s="861">
        <v>3443</v>
      </c>
      <c r="I67" s="862"/>
      <c r="J67" s="862"/>
      <c r="K67" s="863"/>
      <c r="L67" s="863"/>
      <c r="M67" s="864"/>
      <c r="N67" s="854">
        <v>42433</v>
      </c>
      <c r="O67" s="854">
        <v>42448</v>
      </c>
      <c r="P67" s="855">
        <v>3443</v>
      </c>
      <c r="Q67" s="863"/>
      <c r="R67" s="863"/>
      <c r="S67" s="865"/>
      <c r="T67" s="863"/>
      <c r="U67" s="863"/>
      <c r="V67" s="865"/>
      <c r="W67" s="866"/>
      <c r="X67" s="866"/>
      <c r="Y67" s="867"/>
      <c r="Z67" s="866"/>
      <c r="AA67" s="866"/>
      <c r="AB67" s="868"/>
      <c r="AC67" s="866"/>
      <c r="AD67" s="866"/>
      <c r="AE67" s="869"/>
      <c r="AF67" s="757" t="s">
        <v>1397</v>
      </c>
      <c r="AG67" s="862"/>
      <c r="AH67" s="862"/>
      <c r="AJ67" s="820"/>
    </row>
    <row r="68" spans="1:36" ht="138" customHeight="1">
      <c r="A68" s="317">
        <v>10</v>
      </c>
      <c r="B68" s="757" t="s">
        <v>1420</v>
      </c>
      <c r="C68" s="757" t="s">
        <v>1392</v>
      </c>
      <c r="D68" s="870" t="s">
        <v>1538</v>
      </c>
      <c r="E68" s="681" t="s">
        <v>1422</v>
      </c>
      <c r="F68" s="757" t="s">
        <v>1524</v>
      </c>
      <c r="G68" s="159"/>
      <c r="H68" s="861">
        <v>42.37</v>
      </c>
      <c r="I68" s="159"/>
      <c r="J68" s="159"/>
      <c r="K68" s="822"/>
      <c r="L68" s="822"/>
      <c r="M68" s="853"/>
      <c r="N68" s="854">
        <v>42433</v>
      </c>
      <c r="O68" s="854">
        <v>42071</v>
      </c>
      <c r="P68" s="855">
        <v>42.37</v>
      </c>
      <c r="Q68" s="822"/>
      <c r="R68" s="822"/>
      <c r="S68" s="856"/>
      <c r="T68" s="822"/>
      <c r="U68" s="822"/>
      <c r="V68" s="856"/>
      <c r="W68" s="857"/>
      <c r="X68" s="857"/>
      <c r="Y68" s="858"/>
      <c r="Z68" s="857"/>
      <c r="AA68" s="857"/>
      <c r="AB68" s="859"/>
      <c r="AC68" s="857"/>
      <c r="AD68" s="857"/>
      <c r="AE68" s="860"/>
      <c r="AF68" s="757" t="s">
        <v>1397</v>
      </c>
      <c r="AG68" s="159"/>
      <c r="AH68" s="159"/>
      <c r="AJ68" s="820"/>
    </row>
    <row r="69" spans="1:36" ht="210.75" customHeight="1">
      <c r="A69" s="809">
        <v>11</v>
      </c>
      <c r="B69" s="659" t="s">
        <v>1403</v>
      </c>
      <c r="C69" s="659" t="s">
        <v>1404</v>
      </c>
      <c r="D69" s="631" t="s">
        <v>1539</v>
      </c>
      <c r="E69" s="660" t="s">
        <v>1406</v>
      </c>
      <c r="F69" s="757" t="s">
        <v>1524</v>
      </c>
      <c r="G69" s="159"/>
      <c r="H69" s="861">
        <v>1500</v>
      </c>
      <c r="I69" s="159"/>
      <c r="J69" s="159"/>
      <c r="K69" s="822"/>
      <c r="L69" s="822"/>
      <c r="M69" s="853"/>
      <c r="N69" s="854">
        <v>42429</v>
      </c>
      <c r="O69" s="854">
        <v>42444</v>
      </c>
      <c r="P69" s="855">
        <v>1500</v>
      </c>
      <c r="Q69" s="822"/>
      <c r="R69" s="822"/>
      <c r="S69" s="856"/>
      <c r="T69" s="822"/>
      <c r="U69" s="822"/>
      <c r="V69" s="856"/>
      <c r="W69" s="857"/>
      <c r="X69" s="857"/>
      <c r="Y69" s="858"/>
      <c r="Z69" s="857"/>
      <c r="AA69" s="857"/>
      <c r="AB69" s="859"/>
      <c r="AC69" s="857"/>
      <c r="AD69" s="857"/>
      <c r="AE69" s="860"/>
      <c r="AF69" s="757" t="s">
        <v>1397</v>
      </c>
      <c r="AG69" s="159"/>
      <c r="AH69" s="159"/>
      <c r="AJ69" s="820"/>
    </row>
    <row r="70" spans="1:36" ht="105" customHeight="1">
      <c r="A70" s="317">
        <v>12</v>
      </c>
      <c r="B70" s="681"/>
      <c r="C70" s="681"/>
      <c r="D70" s="871" t="s">
        <v>1540</v>
      </c>
      <c r="E70" s="681"/>
      <c r="F70" s="681" t="s">
        <v>1524</v>
      </c>
      <c r="G70" s="125"/>
      <c r="H70" s="872">
        <v>5380</v>
      </c>
      <c r="I70" s="873"/>
      <c r="J70" s="873"/>
      <c r="K70" s="874"/>
      <c r="L70" s="874"/>
      <c r="M70" s="866"/>
      <c r="N70" s="875">
        <v>42446</v>
      </c>
      <c r="O70" s="875">
        <v>42598</v>
      </c>
      <c r="P70" s="872">
        <v>5380</v>
      </c>
      <c r="Q70" s="317"/>
      <c r="R70" s="317"/>
      <c r="S70" s="857"/>
      <c r="T70" s="317"/>
      <c r="U70" s="317"/>
      <c r="V70" s="857"/>
      <c r="W70" s="857"/>
      <c r="X70" s="857"/>
      <c r="Y70" s="857"/>
      <c r="Z70" s="857"/>
      <c r="AA70" s="857"/>
      <c r="AB70" s="857"/>
      <c r="AC70" s="857"/>
      <c r="AD70" s="857"/>
      <c r="AE70" s="857"/>
      <c r="AF70" s="681"/>
      <c r="AG70" s="125"/>
      <c r="AH70" s="125"/>
      <c r="AJ70" s="820"/>
    </row>
    <row r="71" spans="1:36" ht="107.25" customHeight="1">
      <c r="A71" s="809">
        <v>13</v>
      </c>
      <c r="B71" s="681" t="s">
        <v>1420</v>
      </c>
      <c r="C71" s="691" t="s">
        <v>1392</v>
      </c>
      <c r="D71" s="631" t="s">
        <v>1541</v>
      </c>
      <c r="E71" s="681" t="s">
        <v>1422</v>
      </c>
      <c r="F71" s="681" t="s">
        <v>1524</v>
      </c>
      <c r="G71" s="125"/>
      <c r="H71" s="872">
        <v>56400</v>
      </c>
      <c r="I71" s="873"/>
      <c r="J71" s="873"/>
      <c r="K71" s="874"/>
      <c r="L71" s="874"/>
      <c r="M71" s="866"/>
      <c r="N71" s="875">
        <v>42517</v>
      </c>
      <c r="O71" s="875">
        <v>42577</v>
      </c>
      <c r="P71" s="872">
        <v>56400</v>
      </c>
      <c r="Q71" s="317"/>
      <c r="R71" s="317"/>
      <c r="S71" s="857"/>
      <c r="T71" s="317"/>
      <c r="U71" s="317"/>
      <c r="V71" s="857"/>
      <c r="W71" s="857"/>
      <c r="X71" s="857"/>
      <c r="Y71" s="857"/>
      <c r="Z71" s="857"/>
      <c r="AA71" s="857"/>
      <c r="AB71" s="857"/>
      <c r="AC71" s="857"/>
      <c r="AD71" s="857"/>
      <c r="AE71" s="857"/>
      <c r="AF71" s="681"/>
      <c r="AG71" s="125"/>
      <c r="AH71" s="876"/>
      <c r="AJ71" s="820"/>
    </row>
    <row r="72" spans="1:36" ht="111.75" customHeight="1">
      <c r="A72" s="317">
        <v>14</v>
      </c>
      <c r="B72" s="681" t="s">
        <v>1428</v>
      </c>
      <c r="C72" s="681" t="s">
        <v>1434</v>
      </c>
      <c r="D72" s="317" t="s">
        <v>1542</v>
      </c>
      <c r="E72" s="681" t="s">
        <v>1436</v>
      </c>
      <c r="F72" s="681" t="s">
        <v>1524</v>
      </c>
      <c r="G72" s="125"/>
      <c r="H72" s="877">
        <f>M72+P72+V72</f>
        <v>29158</v>
      </c>
      <c r="I72" s="125"/>
      <c r="J72" s="125"/>
      <c r="K72" s="317" t="s">
        <v>1460</v>
      </c>
      <c r="L72" s="317" t="s">
        <v>59</v>
      </c>
      <c r="M72" s="877">
        <v>14761</v>
      </c>
      <c r="N72" s="875" t="s">
        <v>36</v>
      </c>
      <c r="O72" s="875" t="s">
        <v>59</v>
      </c>
      <c r="P72" s="872">
        <v>14397</v>
      </c>
      <c r="Q72" s="317" t="s">
        <v>1460</v>
      </c>
      <c r="R72" s="317" t="s">
        <v>59</v>
      </c>
      <c r="S72" s="877">
        <v>18000</v>
      </c>
      <c r="T72" s="317"/>
      <c r="U72" s="317"/>
      <c r="V72" s="877"/>
      <c r="W72" s="877" t="s">
        <v>1460</v>
      </c>
      <c r="X72" s="877" t="s">
        <v>59</v>
      </c>
      <c r="Y72" s="877">
        <v>18000</v>
      </c>
      <c r="Z72" s="877"/>
      <c r="AA72" s="877"/>
      <c r="AB72" s="877"/>
      <c r="AC72" s="877"/>
      <c r="AD72" s="877"/>
      <c r="AE72" s="877"/>
      <c r="AF72" s="681" t="s">
        <v>1397</v>
      </c>
      <c r="AG72" s="125"/>
      <c r="AH72" s="878"/>
      <c r="AJ72" s="820"/>
    </row>
    <row r="73" spans="1:36" ht="110.25" customHeight="1">
      <c r="A73" s="809">
        <v>15</v>
      </c>
      <c r="B73" s="632" t="s">
        <v>1398</v>
      </c>
      <c r="C73" s="632" t="s">
        <v>1399</v>
      </c>
      <c r="D73" s="879" t="s">
        <v>1543</v>
      </c>
      <c r="E73" s="649" t="s">
        <v>1401</v>
      </c>
      <c r="F73" s="681" t="s">
        <v>1524</v>
      </c>
      <c r="G73" s="125"/>
      <c r="H73" s="877">
        <v>13999</v>
      </c>
      <c r="I73" s="125"/>
      <c r="J73" s="125"/>
      <c r="K73" s="317"/>
      <c r="L73" s="317"/>
      <c r="M73" s="877"/>
      <c r="N73" s="875" t="s">
        <v>1544</v>
      </c>
      <c r="O73" s="875">
        <v>42695</v>
      </c>
      <c r="P73" s="872">
        <v>13999</v>
      </c>
      <c r="Q73" s="317"/>
      <c r="R73" s="317"/>
      <c r="S73" s="877"/>
      <c r="T73" s="317"/>
      <c r="U73" s="317"/>
      <c r="V73" s="877"/>
      <c r="W73" s="877"/>
      <c r="X73" s="877"/>
      <c r="Y73" s="877"/>
      <c r="Z73" s="877"/>
      <c r="AA73" s="877"/>
      <c r="AB73" s="877"/>
      <c r="AC73" s="877"/>
      <c r="AD73" s="877"/>
      <c r="AE73" s="877"/>
      <c r="AF73" s="681"/>
      <c r="AG73" s="125"/>
      <c r="AH73" s="878"/>
      <c r="AJ73" s="820"/>
    </row>
    <row r="74" spans="1:36" ht="138" customHeight="1">
      <c r="A74" s="317">
        <v>16</v>
      </c>
      <c r="B74" s="681" t="s">
        <v>1415</v>
      </c>
      <c r="C74" s="681" t="s">
        <v>1416</v>
      </c>
      <c r="D74" s="880" t="s">
        <v>1545</v>
      </c>
      <c r="E74" s="681" t="s">
        <v>1546</v>
      </c>
      <c r="F74" s="681" t="s">
        <v>1524</v>
      </c>
      <c r="G74" s="125"/>
      <c r="H74" s="877">
        <v>32733</v>
      </c>
      <c r="I74" s="125"/>
      <c r="J74" s="125"/>
      <c r="K74" s="317"/>
      <c r="L74" s="317"/>
      <c r="M74" s="877"/>
      <c r="N74" s="875" t="s">
        <v>1547</v>
      </c>
      <c r="O74" s="875">
        <v>42499</v>
      </c>
      <c r="P74" s="872">
        <v>32733</v>
      </c>
      <c r="Q74" s="317"/>
      <c r="R74" s="317"/>
      <c r="S74" s="877"/>
      <c r="T74" s="317"/>
      <c r="U74" s="317"/>
      <c r="V74" s="877"/>
      <c r="W74" s="877"/>
      <c r="X74" s="877"/>
      <c r="Y74" s="877"/>
      <c r="Z74" s="877"/>
      <c r="AA74" s="877"/>
      <c r="AB74" s="877"/>
      <c r="AC74" s="877"/>
      <c r="AD74" s="877"/>
      <c r="AE74" s="877"/>
      <c r="AF74" s="681"/>
      <c r="AG74" s="125"/>
      <c r="AH74" s="878"/>
      <c r="AJ74" s="820"/>
    </row>
    <row r="75" spans="1:36" ht="120.75" customHeight="1">
      <c r="A75" s="809">
        <v>17</v>
      </c>
      <c r="B75" s="681" t="s">
        <v>1238</v>
      </c>
      <c r="C75" s="681" t="s">
        <v>1527</v>
      </c>
      <c r="D75" s="881" t="s">
        <v>1548</v>
      </c>
      <c r="E75" s="681" t="s">
        <v>1433</v>
      </c>
      <c r="F75" s="681" t="s">
        <v>1524</v>
      </c>
      <c r="G75" s="125"/>
      <c r="H75" s="877">
        <v>28461</v>
      </c>
      <c r="I75" s="125"/>
      <c r="J75" s="125"/>
      <c r="K75" s="317"/>
      <c r="L75" s="317"/>
      <c r="M75" s="877"/>
      <c r="N75" s="875">
        <v>42452</v>
      </c>
      <c r="O75" s="875">
        <v>42602</v>
      </c>
      <c r="P75" s="872">
        <v>28461</v>
      </c>
      <c r="Q75" s="317"/>
      <c r="R75" s="317"/>
      <c r="S75" s="877"/>
      <c r="T75" s="317"/>
      <c r="U75" s="317"/>
      <c r="V75" s="877"/>
      <c r="W75" s="877"/>
      <c r="X75" s="877"/>
      <c r="Y75" s="877"/>
      <c r="Z75" s="877"/>
      <c r="AA75" s="877"/>
      <c r="AB75" s="877"/>
      <c r="AC75" s="877"/>
      <c r="AD75" s="877"/>
      <c r="AE75" s="877"/>
      <c r="AF75" s="681"/>
      <c r="AG75" s="125"/>
      <c r="AH75" s="878"/>
      <c r="AJ75" s="820"/>
    </row>
    <row r="76" spans="1:36" ht="172.5" customHeight="1">
      <c r="A76" s="317">
        <v>18</v>
      </c>
      <c r="B76" s="681" t="s">
        <v>1415</v>
      </c>
      <c r="C76" s="681" t="s">
        <v>1416</v>
      </c>
      <c r="D76" s="681" t="s">
        <v>1426</v>
      </c>
      <c r="E76" s="681" t="s">
        <v>1418</v>
      </c>
      <c r="F76" s="681" t="s">
        <v>1524</v>
      </c>
      <c r="G76" s="125"/>
      <c r="H76" s="877">
        <v>23825</v>
      </c>
      <c r="I76" s="125"/>
      <c r="J76" s="125"/>
      <c r="K76" s="317"/>
      <c r="L76" s="317"/>
      <c r="M76" s="877"/>
      <c r="N76" s="875">
        <v>42454</v>
      </c>
      <c r="O76" s="875"/>
      <c r="P76" s="872">
        <v>23825</v>
      </c>
      <c r="Q76" s="317"/>
      <c r="R76" s="317"/>
      <c r="S76" s="877"/>
      <c r="T76" s="317"/>
      <c r="U76" s="317"/>
      <c r="V76" s="877"/>
      <c r="W76" s="877"/>
      <c r="X76" s="877"/>
      <c r="Y76" s="877"/>
      <c r="Z76" s="877"/>
      <c r="AA76" s="877"/>
      <c r="AB76" s="877"/>
      <c r="AC76" s="877"/>
      <c r="AD76" s="877"/>
      <c r="AE76" s="877"/>
      <c r="AF76" s="681"/>
      <c r="AG76" s="125"/>
      <c r="AH76" s="878"/>
      <c r="AJ76" s="820"/>
    </row>
    <row r="77" spans="1:36" ht="111.75" customHeight="1">
      <c r="A77" s="809">
        <v>19</v>
      </c>
      <c r="B77" s="681" t="s">
        <v>1420</v>
      </c>
      <c r="C77" s="691" t="s">
        <v>1392</v>
      </c>
      <c r="D77" s="681" t="s">
        <v>1421</v>
      </c>
      <c r="E77" s="681" t="s">
        <v>1422</v>
      </c>
      <c r="F77" s="681" t="s">
        <v>1423</v>
      </c>
      <c r="G77" s="125"/>
      <c r="H77" s="877">
        <v>24954</v>
      </c>
      <c r="I77" s="125"/>
      <c r="J77" s="125"/>
      <c r="K77" s="317"/>
      <c r="L77" s="317"/>
      <c r="M77" s="877"/>
      <c r="N77" s="875">
        <v>42460</v>
      </c>
      <c r="O77" s="875">
        <v>42624</v>
      </c>
      <c r="P77" s="872">
        <v>24954</v>
      </c>
      <c r="Q77" s="317"/>
      <c r="R77" s="317"/>
      <c r="S77" s="877"/>
      <c r="T77" s="317"/>
      <c r="U77" s="317"/>
      <c r="V77" s="877"/>
      <c r="W77" s="877"/>
      <c r="X77" s="877"/>
      <c r="Y77" s="877"/>
      <c r="Z77" s="877"/>
      <c r="AA77" s="877"/>
      <c r="AB77" s="877"/>
      <c r="AC77" s="877"/>
      <c r="AD77" s="877"/>
      <c r="AE77" s="877"/>
      <c r="AF77" s="681"/>
      <c r="AG77" s="125"/>
      <c r="AH77" s="878"/>
      <c r="AJ77" s="820"/>
    </row>
    <row r="78" spans="1:36" ht="111.75" customHeight="1">
      <c r="A78" s="317">
        <v>20</v>
      </c>
      <c r="B78" s="681" t="s">
        <v>1428</v>
      </c>
      <c r="C78" s="681" t="s">
        <v>1399</v>
      </c>
      <c r="D78" s="681" t="s">
        <v>1429</v>
      </c>
      <c r="E78" s="681" t="s">
        <v>1430</v>
      </c>
      <c r="F78" s="681" t="s">
        <v>1419</v>
      </c>
      <c r="G78" s="125"/>
      <c r="H78" s="877">
        <v>25000</v>
      </c>
      <c r="I78" s="125"/>
      <c r="J78" s="125"/>
      <c r="K78" s="317"/>
      <c r="L78" s="317"/>
      <c r="M78" s="877"/>
      <c r="N78" s="875">
        <v>43268</v>
      </c>
      <c r="O78" s="875"/>
      <c r="P78" s="872">
        <v>25000</v>
      </c>
      <c r="Q78" s="317"/>
      <c r="R78" s="317"/>
      <c r="S78" s="877"/>
      <c r="T78" s="317"/>
      <c r="U78" s="317"/>
      <c r="V78" s="877"/>
      <c r="W78" s="877"/>
      <c r="X78" s="877"/>
      <c r="Y78" s="877"/>
      <c r="Z78" s="877"/>
      <c r="AA78" s="877"/>
      <c r="AB78" s="877"/>
      <c r="AC78" s="877"/>
      <c r="AD78" s="877"/>
      <c r="AE78" s="877"/>
      <c r="AF78" s="681"/>
      <c r="AG78" s="125"/>
      <c r="AH78" s="878"/>
      <c r="AJ78" s="820"/>
    </row>
    <row r="79" spans="1:36" ht="111.75" customHeight="1">
      <c r="A79" s="809">
        <v>21</v>
      </c>
      <c r="B79" s="681" t="s">
        <v>1428</v>
      </c>
      <c r="C79" s="681" t="s">
        <v>1434</v>
      </c>
      <c r="D79" s="681" t="s">
        <v>1435</v>
      </c>
      <c r="E79" s="681" t="s">
        <v>1436</v>
      </c>
      <c r="F79" s="681" t="s">
        <v>1419</v>
      </c>
      <c r="G79" s="125"/>
      <c r="H79" s="877">
        <v>12438</v>
      </c>
      <c r="I79" s="125"/>
      <c r="J79" s="125"/>
      <c r="K79" s="317"/>
      <c r="L79" s="317"/>
      <c r="M79" s="877"/>
      <c r="N79" s="875">
        <v>42522</v>
      </c>
      <c r="O79" s="875"/>
      <c r="P79" s="872">
        <v>12438</v>
      </c>
      <c r="Q79" s="317"/>
      <c r="R79" s="317"/>
      <c r="S79" s="877"/>
      <c r="T79" s="317"/>
      <c r="U79" s="317"/>
      <c r="V79" s="877"/>
      <c r="W79" s="877"/>
      <c r="X79" s="877"/>
      <c r="Y79" s="877"/>
      <c r="Z79" s="877"/>
      <c r="AA79" s="877"/>
      <c r="AB79" s="877"/>
      <c r="AC79" s="877"/>
      <c r="AD79" s="877"/>
      <c r="AE79" s="877"/>
      <c r="AF79" s="681"/>
      <c r="AG79" s="125"/>
      <c r="AH79" s="878"/>
      <c r="AJ79" s="820"/>
    </row>
    <row r="80" spans="1:36" ht="97.5" customHeight="1">
      <c r="A80" s="317">
        <v>22</v>
      </c>
      <c r="B80" s="681" t="s">
        <v>1420</v>
      </c>
      <c r="C80" s="691" t="s">
        <v>1392</v>
      </c>
      <c r="D80" s="681" t="s">
        <v>1421</v>
      </c>
      <c r="E80" s="681" t="s">
        <v>1422</v>
      </c>
      <c r="F80" s="681" t="s">
        <v>1423</v>
      </c>
      <c r="G80" s="125"/>
      <c r="H80" s="877">
        <v>20196</v>
      </c>
      <c r="I80" s="125"/>
      <c r="J80" s="125"/>
      <c r="K80" s="317"/>
      <c r="L80" s="317"/>
      <c r="M80" s="877"/>
      <c r="N80" s="875">
        <v>42460</v>
      </c>
      <c r="O80" s="875">
        <v>42624</v>
      </c>
      <c r="P80" s="872">
        <v>20196</v>
      </c>
      <c r="Q80" s="317"/>
      <c r="R80" s="317"/>
      <c r="S80" s="877"/>
      <c r="T80" s="317"/>
      <c r="U80" s="317"/>
      <c r="V80" s="877"/>
      <c r="W80" s="877"/>
      <c r="X80" s="877"/>
      <c r="Y80" s="877"/>
      <c r="Z80" s="877"/>
      <c r="AA80" s="877"/>
      <c r="AB80" s="877"/>
      <c r="AC80" s="877"/>
      <c r="AD80" s="877"/>
      <c r="AE80" s="877"/>
      <c r="AF80" s="681"/>
      <c r="AG80" s="125"/>
      <c r="AH80" s="878"/>
      <c r="AJ80" s="820"/>
    </row>
    <row r="81" spans="1:36" ht="170.25" customHeight="1">
      <c r="A81" s="809">
        <v>23</v>
      </c>
      <c r="B81" s="681" t="s">
        <v>1415</v>
      </c>
      <c r="C81" s="681" t="s">
        <v>1416</v>
      </c>
      <c r="D81" s="881" t="s">
        <v>1549</v>
      </c>
      <c r="E81" s="681" t="s">
        <v>1546</v>
      </c>
      <c r="F81" s="681" t="s">
        <v>1524</v>
      </c>
      <c r="G81" s="125"/>
      <c r="H81" s="877">
        <v>1864</v>
      </c>
      <c r="I81" s="125"/>
      <c r="J81" s="125"/>
      <c r="K81" s="317"/>
      <c r="L81" s="317"/>
      <c r="M81" s="877"/>
      <c r="N81" s="875">
        <v>42524</v>
      </c>
      <c r="O81" s="875">
        <v>42544</v>
      </c>
      <c r="P81" s="872">
        <v>1864</v>
      </c>
      <c r="Q81" s="317"/>
      <c r="R81" s="317"/>
      <c r="S81" s="877"/>
      <c r="T81" s="317"/>
      <c r="U81" s="317"/>
      <c r="V81" s="877"/>
      <c r="W81" s="877"/>
      <c r="X81" s="877"/>
      <c r="Y81" s="877"/>
      <c r="Z81" s="877"/>
      <c r="AA81" s="877"/>
      <c r="AB81" s="877"/>
      <c r="AC81" s="877"/>
      <c r="AD81" s="877"/>
      <c r="AE81" s="877"/>
      <c r="AF81" s="681"/>
      <c r="AG81" s="125"/>
      <c r="AH81" s="878"/>
      <c r="AJ81" s="820"/>
    </row>
    <row r="82" spans="1:36" ht="157.5" customHeight="1">
      <c r="A82" s="317">
        <v>24</v>
      </c>
      <c r="B82" s="681" t="s">
        <v>1415</v>
      </c>
      <c r="C82" s="681" t="s">
        <v>1416</v>
      </c>
      <c r="D82" s="882" t="s">
        <v>1550</v>
      </c>
      <c r="E82" s="681" t="s">
        <v>1546</v>
      </c>
      <c r="F82" s="681" t="s">
        <v>1524</v>
      </c>
      <c r="G82" s="125"/>
      <c r="H82" s="877">
        <v>57602</v>
      </c>
      <c r="I82" s="125"/>
      <c r="J82" s="125"/>
      <c r="K82" s="317"/>
      <c r="L82" s="317"/>
      <c r="M82" s="877"/>
      <c r="N82" s="875">
        <v>42590</v>
      </c>
      <c r="O82" s="875">
        <v>42635</v>
      </c>
      <c r="P82" s="872">
        <v>57602</v>
      </c>
      <c r="Q82" s="317"/>
      <c r="R82" s="317"/>
      <c r="S82" s="877"/>
      <c r="T82" s="317"/>
      <c r="U82" s="317"/>
      <c r="V82" s="877"/>
      <c r="W82" s="877"/>
      <c r="X82" s="877"/>
      <c r="Y82" s="877"/>
      <c r="Z82" s="877"/>
      <c r="AA82" s="877"/>
      <c r="AB82" s="877"/>
      <c r="AC82" s="877"/>
      <c r="AD82" s="877"/>
      <c r="AE82" s="877"/>
      <c r="AF82" s="681"/>
      <c r="AG82" s="125"/>
      <c r="AH82" s="878"/>
      <c r="AJ82" s="820"/>
    </row>
    <row r="83" spans="1:36" ht="111.75" customHeight="1">
      <c r="A83" s="809">
        <v>25</v>
      </c>
      <c r="B83" s="681" t="s">
        <v>1428</v>
      </c>
      <c r="C83" s="681" t="s">
        <v>1434</v>
      </c>
      <c r="D83" s="883" t="s">
        <v>1551</v>
      </c>
      <c r="E83" s="681" t="s">
        <v>1436</v>
      </c>
      <c r="F83" s="681" t="s">
        <v>1524</v>
      </c>
      <c r="G83" s="125"/>
      <c r="H83" s="877">
        <v>254</v>
      </c>
      <c r="I83" s="125"/>
      <c r="J83" s="125"/>
      <c r="K83" s="317"/>
      <c r="L83" s="317"/>
      <c r="M83" s="877"/>
      <c r="N83" s="875">
        <v>42524</v>
      </c>
      <c r="O83" s="875">
        <v>42534</v>
      </c>
      <c r="P83" s="872">
        <v>254</v>
      </c>
      <c r="Q83" s="317"/>
      <c r="R83" s="317"/>
      <c r="S83" s="877"/>
      <c r="T83" s="317"/>
      <c r="U83" s="317"/>
      <c r="V83" s="877"/>
      <c r="W83" s="877"/>
      <c r="X83" s="877"/>
      <c r="Y83" s="877"/>
      <c r="Z83" s="877"/>
      <c r="AA83" s="877"/>
      <c r="AB83" s="877"/>
      <c r="AC83" s="877"/>
      <c r="AD83" s="877"/>
      <c r="AE83" s="877"/>
      <c r="AF83" s="681"/>
      <c r="AG83" s="125"/>
      <c r="AH83" s="878"/>
      <c r="AJ83" s="820"/>
    </row>
    <row r="84" spans="1:36" ht="92.25" customHeight="1">
      <c r="A84" s="317">
        <v>26</v>
      </c>
      <c r="B84" s="681" t="s">
        <v>1428</v>
      </c>
      <c r="C84" s="681" t="s">
        <v>1434</v>
      </c>
      <c r="D84" s="884" t="s">
        <v>1552</v>
      </c>
      <c r="E84" s="681" t="s">
        <v>1436</v>
      </c>
      <c r="F84" s="681" t="s">
        <v>1524</v>
      </c>
      <c r="G84" s="125"/>
      <c r="H84" s="877">
        <v>8349</v>
      </c>
      <c r="I84" s="125"/>
      <c r="J84" s="125"/>
      <c r="K84" s="317"/>
      <c r="L84" s="317"/>
      <c r="M84" s="877"/>
      <c r="N84" s="875">
        <v>42591</v>
      </c>
      <c r="O84" s="875">
        <v>42621</v>
      </c>
      <c r="P84" s="872">
        <v>8349</v>
      </c>
      <c r="Q84" s="317"/>
      <c r="R84" s="317"/>
      <c r="S84" s="877"/>
      <c r="T84" s="317"/>
      <c r="U84" s="317"/>
      <c r="V84" s="877"/>
      <c r="W84" s="877"/>
      <c r="X84" s="877"/>
      <c r="Y84" s="877"/>
      <c r="Z84" s="877"/>
      <c r="AA84" s="877"/>
      <c r="AB84" s="877"/>
      <c r="AC84" s="877"/>
      <c r="AD84" s="877"/>
      <c r="AE84" s="877"/>
      <c r="AF84" s="681"/>
      <c r="AG84" s="125"/>
      <c r="AH84" s="878"/>
      <c r="AJ84" s="820"/>
    </row>
    <row r="85" spans="1:36" ht="63.75" customHeight="1">
      <c r="A85" s="809">
        <v>27</v>
      </c>
      <c r="B85" s="681"/>
      <c r="C85" s="681"/>
      <c r="D85" s="883" t="s">
        <v>1553</v>
      </c>
      <c r="E85" s="681"/>
      <c r="F85" s="681" t="s">
        <v>1524</v>
      </c>
      <c r="G85" s="125"/>
      <c r="H85" s="877">
        <v>26612</v>
      </c>
      <c r="I85" s="125"/>
      <c r="J85" s="125"/>
      <c r="K85" s="317"/>
      <c r="L85" s="317"/>
      <c r="M85" s="877"/>
      <c r="N85" s="875">
        <v>42521</v>
      </c>
      <c r="O85" s="875">
        <v>42561</v>
      </c>
      <c r="P85" s="872">
        <v>26612</v>
      </c>
      <c r="Q85" s="317"/>
      <c r="R85" s="317"/>
      <c r="S85" s="877"/>
      <c r="T85" s="317"/>
      <c r="U85" s="317"/>
      <c r="V85" s="877"/>
      <c r="W85" s="877"/>
      <c r="X85" s="877"/>
      <c r="Y85" s="877"/>
      <c r="Z85" s="877"/>
      <c r="AA85" s="877"/>
      <c r="AB85" s="877"/>
      <c r="AC85" s="877"/>
      <c r="AD85" s="877"/>
      <c r="AE85" s="877"/>
      <c r="AF85" s="681"/>
      <c r="AG85" s="125"/>
      <c r="AH85" s="878"/>
      <c r="AJ85" s="820"/>
    </row>
    <row r="86" spans="1:36" ht="119.25" customHeight="1">
      <c r="A86" s="317">
        <v>28</v>
      </c>
      <c r="B86" s="681" t="s">
        <v>1238</v>
      </c>
      <c r="C86" s="681" t="s">
        <v>1527</v>
      </c>
      <c r="D86" s="659" t="s">
        <v>1554</v>
      </c>
      <c r="E86" s="681" t="s">
        <v>1433</v>
      </c>
      <c r="F86" s="681" t="s">
        <v>1524</v>
      </c>
      <c r="G86" s="125"/>
      <c r="H86" s="877">
        <v>5900</v>
      </c>
      <c r="I86" s="125"/>
      <c r="J86" s="125"/>
      <c r="K86" s="317"/>
      <c r="L86" s="317"/>
      <c r="M86" s="877"/>
      <c r="N86" s="875">
        <v>42543</v>
      </c>
      <c r="O86" s="875">
        <v>42568</v>
      </c>
      <c r="P86" s="872">
        <v>5900</v>
      </c>
      <c r="Q86" s="317"/>
      <c r="R86" s="317"/>
      <c r="S86" s="877"/>
      <c r="T86" s="317"/>
      <c r="U86" s="317"/>
      <c r="V86" s="877"/>
      <c r="W86" s="877"/>
      <c r="X86" s="877"/>
      <c r="Y86" s="877"/>
      <c r="Z86" s="877"/>
      <c r="AA86" s="877"/>
      <c r="AB86" s="877"/>
      <c r="AC86" s="877"/>
      <c r="AD86" s="877"/>
      <c r="AE86" s="877"/>
      <c r="AF86" s="681"/>
      <c r="AG86" s="125"/>
      <c r="AH86" s="878"/>
      <c r="AJ86" s="820"/>
    </row>
    <row r="87" spans="1:36" ht="145.5" customHeight="1">
      <c r="A87" s="809">
        <v>29</v>
      </c>
      <c r="B87" s="681" t="s">
        <v>1238</v>
      </c>
      <c r="C87" s="681" t="s">
        <v>1527</v>
      </c>
      <c r="D87" s="885" t="s">
        <v>1555</v>
      </c>
      <c r="E87" s="681" t="s">
        <v>1433</v>
      </c>
      <c r="F87" s="681" t="s">
        <v>1524</v>
      </c>
      <c r="G87" s="125"/>
      <c r="H87" s="877">
        <v>8260</v>
      </c>
      <c r="I87" s="125"/>
      <c r="J87" s="125"/>
      <c r="K87" s="317"/>
      <c r="L87" s="317"/>
      <c r="M87" s="877"/>
      <c r="N87" s="875">
        <v>42543</v>
      </c>
      <c r="O87" s="875">
        <v>42563</v>
      </c>
      <c r="P87" s="872">
        <v>8260</v>
      </c>
      <c r="Q87" s="317"/>
      <c r="R87" s="317"/>
      <c r="S87" s="877"/>
      <c r="T87" s="317"/>
      <c r="U87" s="317"/>
      <c r="V87" s="877"/>
      <c r="W87" s="877"/>
      <c r="X87" s="877"/>
      <c r="Y87" s="877"/>
      <c r="Z87" s="877"/>
      <c r="AA87" s="877"/>
      <c r="AB87" s="877"/>
      <c r="AC87" s="877"/>
      <c r="AD87" s="877"/>
      <c r="AE87" s="877"/>
      <c r="AF87" s="681"/>
      <c r="AG87" s="125"/>
      <c r="AH87" s="878"/>
      <c r="AJ87" s="820"/>
    </row>
    <row r="88" spans="1:36" ht="125.25" customHeight="1">
      <c r="A88" s="317">
        <v>30</v>
      </c>
      <c r="B88" s="681" t="s">
        <v>1238</v>
      </c>
      <c r="C88" s="681" t="s">
        <v>1527</v>
      </c>
      <c r="D88" s="886" t="s">
        <v>1556</v>
      </c>
      <c r="E88" s="681" t="s">
        <v>1433</v>
      </c>
      <c r="F88" s="681" t="s">
        <v>1524</v>
      </c>
      <c r="G88" s="125"/>
      <c r="H88" s="877">
        <v>3422</v>
      </c>
      <c r="I88" s="125"/>
      <c r="J88" s="125"/>
      <c r="K88" s="317"/>
      <c r="L88" s="317"/>
      <c r="M88" s="877"/>
      <c r="N88" s="875">
        <v>42543</v>
      </c>
      <c r="O88" s="875">
        <v>42553</v>
      </c>
      <c r="P88" s="872">
        <v>3422</v>
      </c>
      <c r="Q88" s="317"/>
      <c r="R88" s="317"/>
      <c r="S88" s="877"/>
      <c r="T88" s="317"/>
      <c r="U88" s="317"/>
      <c r="V88" s="877"/>
      <c r="W88" s="877"/>
      <c r="X88" s="877"/>
      <c r="Y88" s="877"/>
      <c r="Z88" s="877"/>
      <c r="AA88" s="877"/>
      <c r="AB88" s="877"/>
      <c r="AC88" s="877"/>
      <c r="AD88" s="877"/>
      <c r="AE88" s="877"/>
      <c r="AF88" s="681"/>
      <c r="AG88" s="125"/>
      <c r="AH88" s="878"/>
      <c r="AJ88" s="820"/>
    </row>
    <row r="89" spans="1:36" ht="123.75" customHeight="1">
      <c r="A89" s="809">
        <v>31</v>
      </c>
      <c r="B89" s="681" t="s">
        <v>1238</v>
      </c>
      <c r="C89" s="681" t="s">
        <v>1527</v>
      </c>
      <c r="D89" s="887" t="s">
        <v>1557</v>
      </c>
      <c r="E89" s="681" t="s">
        <v>1433</v>
      </c>
      <c r="F89" s="681" t="s">
        <v>1524</v>
      </c>
      <c r="G89" s="125"/>
      <c r="H89" s="877">
        <v>2300</v>
      </c>
      <c r="I89" s="125"/>
      <c r="J89" s="125"/>
      <c r="K89" s="317"/>
      <c r="L89" s="317"/>
      <c r="M89" s="877"/>
      <c r="N89" s="875">
        <v>42569</v>
      </c>
      <c r="O89" s="875">
        <v>42594</v>
      </c>
      <c r="P89" s="872">
        <v>2300</v>
      </c>
      <c r="Q89" s="317"/>
      <c r="R89" s="317"/>
      <c r="S89" s="877"/>
      <c r="T89" s="317"/>
      <c r="U89" s="317"/>
      <c r="V89" s="877"/>
      <c r="W89" s="877"/>
      <c r="X89" s="877"/>
      <c r="Y89" s="877"/>
      <c r="Z89" s="877"/>
      <c r="AA89" s="877"/>
      <c r="AB89" s="877"/>
      <c r="AC89" s="877"/>
      <c r="AD89" s="877"/>
      <c r="AE89" s="877"/>
      <c r="AF89" s="681"/>
      <c r="AG89" s="125"/>
      <c r="AH89" s="878"/>
      <c r="AJ89" s="820"/>
    </row>
    <row r="90" spans="1:36" ht="123" customHeight="1">
      <c r="A90" s="317">
        <v>32</v>
      </c>
      <c r="B90" s="681" t="s">
        <v>1238</v>
      </c>
      <c r="C90" s="681" t="s">
        <v>1527</v>
      </c>
      <c r="D90" s="888" t="s">
        <v>1558</v>
      </c>
      <c r="E90" s="681" t="s">
        <v>1433</v>
      </c>
      <c r="F90" s="681" t="s">
        <v>1524</v>
      </c>
      <c r="G90" s="125"/>
      <c r="H90" s="877">
        <v>343</v>
      </c>
      <c r="I90" s="125"/>
      <c r="J90" s="125"/>
      <c r="K90" s="317"/>
      <c r="L90" s="317"/>
      <c r="M90" s="877"/>
      <c r="N90" s="875">
        <v>42569</v>
      </c>
      <c r="O90" s="875">
        <v>42579</v>
      </c>
      <c r="P90" s="872">
        <v>343</v>
      </c>
      <c r="Q90" s="317"/>
      <c r="R90" s="317"/>
      <c r="S90" s="877"/>
      <c r="T90" s="317"/>
      <c r="U90" s="317"/>
      <c r="V90" s="877"/>
      <c r="W90" s="877"/>
      <c r="X90" s="877"/>
      <c r="Y90" s="877"/>
      <c r="Z90" s="877"/>
      <c r="AA90" s="877"/>
      <c r="AB90" s="877"/>
      <c r="AC90" s="877"/>
      <c r="AD90" s="877"/>
      <c r="AE90" s="877"/>
      <c r="AF90" s="681"/>
      <c r="AG90" s="125"/>
      <c r="AH90" s="878"/>
      <c r="AJ90" s="820"/>
    </row>
    <row r="91" spans="1:36" ht="93.75" customHeight="1">
      <c r="A91" s="809">
        <v>33</v>
      </c>
      <c r="B91" s="681" t="s">
        <v>1428</v>
      </c>
      <c r="C91" s="681" t="s">
        <v>1399</v>
      </c>
      <c r="D91" s="889" t="s">
        <v>1559</v>
      </c>
      <c r="E91" s="681" t="s">
        <v>1430</v>
      </c>
      <c r="F91" s="681" t="s">
        <v>1524</v>
      </c>
      <c r="G91" s="125"/>
      <c r="H91" s="877">
        <v>4847</v>
      </c>
      <c r="I91" s="125"/>
      <c r="J91" s="125"/>
      <c r="K91" s="317"/>
      <c r="L91" s="317"/>
      <c r="M91" s="877"/>
      <c r="N91" s="875">
        <v>42643</v>
      </c>
      <c r="O91" s="875">
        <v>42673</v>
      </c>
      <c r="P91" s="872">
        <v>4847</v>
      </c>
      <c r="Q91" s="317"/>
      <c r="R91" s="317"/>
      <c r="S91" s="877"/>
      <c r="T91" s="317"/>
      <c r="U91" s="317"/>
      <c r="V91" s="877"/>
      <c r="W91" s="877"/>
      <c r="X91" s="877"/>
      <c r="Y91" s="877"/>
      <c r="Z91" s="877"/>
      <c r="AA91" s="877"/>
      <c r="AB91" s="877"/>
      <c r="AC91" s="877"/>
      <c r="AD91" s="877"/>
      <c r="AE91" s="877"/>
      <c r="AF91" s="681"/>
      <c r="AG91" s="125"/>
      <c r="AH91" s="878"/>
      <c r="AJ91" s="820"/>
    </row>
    <row r="92" spans="1:36" ht="253.5" customHeight="1">
      <c r="A92" s="317">
        <v>34</v>
      </c>
      <c r="B92" s="681"/>
      <c r="C92" s="681"/>
      <c r="D92" s="890" t="s">
        <v>1560</v>
      </c>
      <c r="E92" s="681"/>
      <c r="F92" s="681" t="s">
        <v>1502</v>
      </c>
      <c r="G92" s="125"/>
      <c r="H92" s="877">
        <v>845</v>
      </c>
      <c r="I92" s="125"/>
      <c r="J92" s="125"/>
      <c r="K92" s="317"/>
      <c r="L92" s="317"/>
      <c r="M92" s="877"/>
      <c r="N92" s="875">
        <v>42681</v>
      </c>
      <c r="O92" s="875">
        <v>42691</v>
      </c>
      <c r="P92" s="872">
        <v>845</v>
      </c>
      <c r="Q92" s="317"/>
      <c r="R92" s="317"/>
      <c r="S92" s="877"/>
      <c r="T92" s="317"/>
      <c r="U92" s="317"/>
      <c r="V92" s="877"/>
      <c r="W92" s="877"/>
      <c r="X92" s="877"/>
      <c r="Y92" s="877"/>
      <c r="Z92" s="877"/>
      <c r="AA92" s="877"/>
      <c r="AB92" s="877"/>
      <c r="AC92" s="877"/>
      <c r="AD92" s="877"/>
      <c r="AE92" s="877"/>
      <c r="AF92" s="681"/>
      <c r="AG92" s="125"/>
      <c r="AH92" s="878"/>
      <c r="AJ92" s="820"/>
    </row>
    <row r="93" spans="1:36" ht="149.25" customHeight="1">
      <c r="A93" s="809">
        <v>35</v>
      </c>
      <c r="B93" s="681" t="s">
        <v>1415</v>
      </c>
      <c r="C93" s="681" t="s">
        <v>1416</v>
      </c>
      <c r="D93" s="889" t="s">
        <v>1561</v>
      </c>
      <c r="E93" s="681" t="s">
        <v>1546</v>
      </c>
      <c r="F93" s="681" t="s">
        <v>1524</v>
      </c>
      <c r="G93" s="125"/>
      <c r="H93" s="877">
        <v>210</v>
      </c>
      <c r="I93" s="125"/>
      <c r="J93" s="125"/>
      <c r="K93" s="317"/>
      <c r="L93" s="317"/>
      <c r="M93" s="877"/>
      <c r="N93" s="875">
        <v>42643</v>
      </c>
      <c r="O93" s="875">
        <v>42653</v>
      </c>
      <c r="P93" s="872">
        <v>210</v>
      </c>
      <c r="Q93" s="317"/>
      <c r="R93" s="317"/>
      <c r="S93" s="877"/>
      <c r="T93" s="317"/>
      <c r="U93" s="317"/>
      <c r="V93" s="877"/>
      <c r="W93" s="877"/>
      <c r="X93" s="877"/>
      <c r="Y93" s="877"/>
      <c r="Z93" s="877"/>
      <c r="AA93" s="877"/>
      <c r="AB93" s="877"/>
      <c r="AC93" s="877"/>
      <c r="AD93" s="877"/>
      <c r="AE93" s="877"/>
      <c r="AF93" s="681"/>
      <c r="AG93" s="125"/>
      <c r="AH93" s="878"/>
      <c r="AJ93" s="820"/>
    </row>
    <row r="94" spans="1:36" ht="150">
      <c r="A94" s="317">
        <v>36</v>
      </c>
      <c r="B94" s="681" t="s">
        <v>1238</v>
      </c>
      <c r="C94" s="681" t="s">
        <v>1527</v>
      </c>
      <c r="D94" s="891" t="s">
        <v>1562</v>
      </c>
      <c r="E94" s="681" t="s">
        <v>1433</v>
      </c>
      <c r="F94" s="681" t="s">
        <v>1524</v>
      </c>
      <c r="G94" s="125"/>
      <c r="H94" s="877">
        <v>16508</v>
      </c>
      <c r="I94" s="125"/>
      <c r="J94" s="125"/>
      <c r="K94" s="317"/>
      <c r="L94" s="317"/>
      <c r="M94" s="877"/>
      <c r="N94" s="875">
        <v>42656</v>
      </c>
      <c r="O94" s="875">
        <v>42686</v>
      </c>
      <c r="P94" s="872">
        <v>16508</v>
      </c>
      <c r="Q94" s="317"/>
      <c r="R94" s="317"/>
      <c r="S94" s="877"/>
      <c r="T94" s="317"/>
      <c r="U94" s="317"/>
      <c r="V94" s="877"/>
      <c r="W94" s="877"/>
      <c r="X94" s="877"/>
      <c r="Y94" s="877"/>
      <c r="Z94" s="877"/>
      <c r="AA94" s="877"/>
      <c r="AB94" s="877"/>
      <c r="AC94" s="877"/>
      <c r="AD94" s="877"/>
      <c r="AE94" s="877"/>
      <c r="AF94" s="681"/>
      <c r="AG94" s="125"/>
      <c r="AH94" s="878"/>
      <c r="AJ94" s="820"/>
    </row>
    <row r="95" spans="1:36" ht="123.75" customHeight="1">
      <c r="A95" s="809">
        <v>37</v>
      </c>
      <c r="B95" s="681" t="s">
        <v>1238</v>
      </c>
      <c r="C95" s="681" t="s">
        <v>1527</v>
      </c>
      <c r="D95" s="891" t="s">
        <v>1563</v>
      </c>
      <c r="E95" s="681" t="s">
        <v>1433</v>
      </c>
      <c r="F95" s="681" t="s">
        <v>1524</v>
      </c>
      <c r="G95" s="125"/>
      <c r="H95" s="877">
        <v>8784</v>
      </c>
      <c r="I95" s="125"/>
      <c r="J95" s="125"/>
      <c r="K95" s="317"/>
      <c r="L95" s="317"/>
      <c r="M95" s="877"/>
      <c r="N95" s="875">
        <v>42662</v>
      </c>
      <c r="O95" s="875">
        <v>42692</v>
      </c>
      <c r="P95" s="872">
        <v>8784</v>
      </c>
      <c r="Q95" s="317"/>
      <c r="R95" s="317"/>
      <c r="S95" s="877"/>
      <c r="T95" s="317"/>
      <c r="U95" s="317"/>
      <c r="V95" s="877"/>
      <c r="W95" s="877"/>
      <c r="X95" s="877"/>
      <c r="Y95" s="877"/>
      <c r="Z95" s="877"/>
      <c r="AA95" s="877"/>
      <c r="AB95" s="877"/>
      <c r="AC95" s="877"/>
      <c r="AD95" s="877"/>
      <c r="AE95" s="877"/>
      <c r="AF95" s="681"/>
      <c r="AG95" s="125"/>
      <c r="AH95" s="878"/>
      <c r="AJ95" s="820"/>
    </row>
    <row r="96" spans="1:36" ht="150">
      <c r="A96" s="317">
        <v>38</v>
      </c>
      <c r="B96" s="681" t="s">
        <v>1238</v>
      </c>
      <c r="C96" s="681" t="s">
        <v>1527</v>
      </c>
      <c r="D96" s="891" t="s">
        <v>1564</v>
      </c>
      <c r="E96" s="681" t="s">
        <v>1433</v>
      </c>
      <c r="F96" s="681" t="s">
        <v>1524</v>
      </c>
      <c r="G96" s="125"/>
      <c r="H96" s="877">
        <v>10620</v>
      </c>
      <c r="I96" s="125"/>
      <c r="J96" s="125"/>
      <c r="K96" s="317"/>
      <c r="L96" s="317"/>
      <c r="M96" s="877"/>
      <c r="N96" s="875">
        <v>42683</v>
      </c>
      <c r="O96" s="875">
        <v>42713</v>
      </c>
      <c r="P96" s="872">
        <v>10620</v>
      </c>
      <c r="Q96" s="317"/>
      <c r="R96" s="317"/>
      <c r="S96" s="877"/>
      <c r="T96" s="317"/>
      <c r="U96" s="317"/>
      <c r="V96" s="877"/>
      <c r="W96" s="877"/>
      <c r="X96" s="877"/>
      <c r="Y96" s="877"/>
      <c r="Z96" s="877"/>
      <c r="AA96" s="877"/>
      <c r="AB96" s="877"/>
      <c r="AC96" s="877"/>
      <c r="AD96" s="877"/>
      <c r="AE96" s="877"/>
      <c r="AF96" s="681"/>
      <c r="AG96" s="125"/>
      <c r="AH96" s="878"/>
      <c r="AJ96" s="820"/>
    </row>
    <row r="97" spans="1:36" ht="150">
      <c r="A97" s="809">
        <v>39</v>
      </c>
      <c r="B97" s="681" t="s">
        <v>1238</v>
      </c>
      <c r="C97" s="681" t="s">
        <v>1527</v>
      </c>
      <c r="D97" s="891" t="s">
        <v>1565</v>
      </c>
      <c r="E97" s="681" t="s">
        <v>1433</v>
      </c>
      <c r="F97" s="681" t="s">
        <v>1524</v>
      </c>
      <c r="G97" s="125"/>
      <c r="H97" s="877">
        <v>152166</v>
      </c>
      <c r="I97" s="125"/>
      <c r="J97" s="125"/>
      <c r="K97" s="317"/>
      <c r="L97" s="317"/>
      <c r="M97" s="877"/>
      <c r="N97" s="875">
        <v>42650</v>
      </c>
      <c r="O97" s="875"/>
      <c r="P97" s="872">
        <v>152166</v>
      </c>
      <c r="Q97" s="317"/>
      <c r="R97" s="317"/>
      <c r="S97" s="877"/>
      <c r="T97" s="317"/>
      <c r="U97" s="317"/>
      <c r="V97" s="877"/>
      <c r="W97" s="877"/>
      <c r="X97" s="877"/>
      <c r="Y97" s="877"/>
      <c r="Z97" s="877"/>
      <c r="AA97" s="877"/>
      <c r="AB97" s="877"/>
      <c r="AC97" s="877"/>
      <c r="AD97" s="877"/>
      <c r="AE97" s="877"/>
      <c r="AF97" s="681"/>
      <c r="AG97" s="125"/>
      <c r="AH97" s="878"/>
      <c r="AJ97" s="820"/>
    </row>
    <row r="98" spans="1:36" ht="50.25" customHeight="1">
      <c r="A98" s="317">
        <v>40</v>
      </c>
      <c r="B98" s="681"/>
      <c r="C98" s="681"/>
      <c r="D98" s="891" t="s">
        <v>1566</v>
      </c>
      <c r="E98" s="681"/>
      <c r="F98" s="681"/>
      <c r="G98" s="125"/>
      <c r="H98" s="877">
        <v>214759</v>
      </c>
      <c r="I98" s="125"/>
      <c r="J98" s="125"/>
      <c r="K98" s="317"/>
      <c r="L98" s="317"/>
      <c r="M98" s="877"/>
      <c r="N98" s="875">
        <v>42653</v>
      </c>
      <c r="O98" s="875">
        <v>42743</v>
      </c>
      <c r="P98" s="872">
        <v>214759</v>
      </c>
      <c r="Q98" s="317"/>
      <c r="R98" s="317"/>
      <c r="S98" s="877"/>
      <c r="T98" s="317"/>
      <c r="U98" s="317"/>
      <c r="V98" s="877"/>
      <c r="W98" s="877"/>
      <c r="X98" s="877"/>
      <c r="Y98" s="877"/>
      <c r="Z98" s="877"/>
      <c r="AA98" s="877"/>
      <c r="AB98" s="877"/>
      <c r="AC98" s="877"/>
      <c r="AD98" s="877"/>
      <c r="AE98" s="877"/>
      <c r="AF98" s="681"/>
      <c r="AG98" s="125"/>
      <c r="AH98" s="878"/>
      <c r="AJ98" s="820"/>
    </row>
    <row r="99" spans="1:36" ht="122.25" customHeight="1">
      <c r="A99" s="809">
        <v>41</v>
      </c>
      <c r="B99" s="681" t="s">
        <v>1238</v>
      </c>
      <c r="C99" s="681" t="s">
        <v>1527</v>
      </c>
      <c r="D99" s="891" t="s">
        <v>1567</v>
      </c>
      <c r="E99" s="681" t="s">
        <v>1433</v>
      </c>
      <c r="F99" s="681" t="s">
        <v>1524</v>
      </c>
      <c r="G99" s="125"/>
      <c r="H99" s="877">
        <v>42</v>
      </c>
      <c r="I99" s="125"/>
      <c r="J99" s="125"/>
      <c r="K99" s="317"/>
      <c r="L99" s="317"/>
      <c r="M99" s="877"/>
      <c r="N99" s="875">
        <v>42433</v>
      </c>
      <c r="O99" s="875">
        <v>42437</v>
      </c>
      <c r="P99" s="872">
        <v>42</v>
      </c>
      <c r="Q99" s="317"/>
      <c r="R99" s="317"/>
      <c r="S99" s="877"/>
      <c r="T99" s="317"/>
      <c r="U99" s="317"/>
      <c r="V99" s="877"/>
      <c r="W99" s="877"/>
      <c r="X99" s="877"/>
      <c r="Y99" s="877"/>
      <c r="Z99" s="877"/>
      <c r="AA99" s="877"/>
      <c r="AB99" s="877"/>
      <c r="AC99" s="877"/>
      <c r="AD99" s="877"/>
      <c r="AE99" s="877"/>
      <c r="AF99" s="681"/>
      <c r="AG99" s="125"/>
      <c r="AH99" s="878"/>
      <c r="AJ99" s="820"/>
    </row>
    <row r="100" spans="1:36" ht="123" customHeight="1">
      <c r="A100" s="317">
        <v>42</v>
      </c>
      <c r="B100" s="681" t="s">
        <v>1238</v>
      </c>
      <c r="C100" s="681" t="s">
        <v>1527</v>
      </c>
      <c r="D100" s="886" t="s">
        <v>1568</v>
      </c>
      <c r="E100" s="681" t="s">
        <v>1433</v>
      </c>
      <c r="F100" s="681" t="s">
        <v>1524</v>
      </c>
      <c r="G100" s="125"/>
      <c r="H100" s="877">
        <v>1309</v>
      </c>
      <c r="I100" s="125"/>
      <c r="J100" s="125"/>
      <c r="K100" s="317"/>
      <c r="L100" s="317"/>
      <c r="M100" s="877"/>
      <c r="N100" s="875">
        <v>42695</v>
      </c>
      <c r="O100" s="875">
        <v>42700</v>
      </c>
      <c r="P100" s="872">
        <v>1309</v>
      </c>
      <c r="Q100" s="317"/>
      <c r="R100" s="317"/>
      <c r="S100" s="877"/>
      <c r="T100" s="317"/>
      <c r="U100" s="317"/>
      <c r="V100" s="877"/>
      <c r="W100" s="877"/>
      <c r="X100" s="877"/>
      <c r="Y100" s="877"/>
      <c r="Z100" s="877"/>
      <c r="AA100" s="877"/>
      <c r="AB100" s="877"/>
      <c r="AC100" s="877"/>
      <c r="AD100" s="877"/>
      <c r="AE100" s="877"/>
      <c r="AF100" s="681"/>
      <c r="AG100" s="125"/>
      <c r="AH100" s="878"/>
      <c r="AJ100" s="820"/>
    </row>
    <row r="101" spans="1:36" ht="93.75" customHeight="1">
      <c r="A101" s="809">
        <v>43</v>
      </c>
      <c r="B101" s="681" t="s">
        <v>1420</v>
      </c>
      <c r="C101" s="691" t="s">
        <v>1392</v>
      </c>
      <c r="D101" s="892" t="s">
        <v>1569</v>
      </c>
      <c r="E101" s="681" t="s">
        <v>1422</v>
      </c>
      <c r="F101" s="681" t="s">
        <v>1524</v>
      </c>
      <c r="G101" s="125"/>
      <c r="H101" s="877">
        <v>1350</v>
      </c>
      <c r="I101" s="125"/>
      <c r="J101" s="125"/>
      <c r="K101" s="317"/>
      <c r="L101" s="317"/>
      <c r="M101" s="877"/>
      <c r="N101" s="875">
        <v>42487</v>
      </c>
      <c r="O101" s="875">
        <v>42502</v>
      </c>
      <c r="P101" s="872">
        <v>1350</v>
      </c>
      <c r="Q101" s="317"/>
      <c r="R101" s="317"/>
      <c r="S101" s="877"/>
      <c r="T101" s="317"/>
      <c r="U101" s="317"/>
      <c r="V101" s="877"/>
      <c r="W101" s="877"/>
      <c r="X101" s="877"/>
      <c r="Y101" s="877"/>
      <c r="Z101" s="877"/>
      <c r="AA101" s="877"/>
      <c r="AB101" s="877"/>
      <c r="AC101" s="877"/>
      <c r="AD101" s="877"/>
      <c r="AE101" s="877"/>
      <c r="AF101" s="681"/>
      <c r="AG101" s="125"/>
      <c r="AH101" s="878"/>
      <c r="AJ101" s="820"/>
    </row>
    <row r="102" spans="1:36" ht="90">
      <c r="A102" s="317">
        <v>44</v>
      </c>
      <c r="B102" s="681"/>
      <c r="C102" s="681"/>
      <c r="D102" s="886" t="s">
        <v>1570</v>
      </c>
      <c r="E102" s="681"/>
      <c r="F102" s="681" t="s">
        <v>1524</v>
      </c>
      <c r="G102" s="125"/>
      <c r="H102" s="877">
        <v>100</v>
      </c>
      <c r="I102" s="125"/>
      <c r="J102" s="125"/>
      <c r="K102" s="317"/>
      <c r="L102" s="317"/>
      <c r="M102" s="877"/>
      <c r="N102" s="875">
        <v>42429</v>
      </c>
      <c r="O102" s="875">
        <v>42444</v>
      </c>
      <c r="P102" s="872">
        <v>100</v>
      </c>
      <c r="Q102" s="317"/>
      <c r="R102" s="317"/>
      <c r="S102" s="877"/>
      <c r="T102" s="317"/>
      <c r="U102" s="317"/>
      <c r="V102" s="877"/>
      <c r="W102" s="877"/>
      <c r="X102" s="877"/>
      <c r="Y102" s="877"/>
      <c r="Z102" s="877"/>
      <c r="AA102" s="877"/>
      <c r="AB102" s="877"/>
      <c r="AC102" s="877"/>
      <c r="AD102" s="877"/>
      <c r="AE102" s="877"/>
      <c r="AF102" s="681"/>
      <c r="AG102" s="125"/>
      <c r="AH102" s="878"/>
      <c r="AJ102" s="820"/>
    </row>
    <row r="103" spans="1:36" ht="75">
      <c r="A103" s="809">
        <v>45</v>
      </c>
      <c r="B103" s="681"/>
      <c r="C103" s="681"/>
      <c r="D103" s="886" t="s">
        <v>1571</v>
      </c>
      <c r="E103" s="681"/>
      <c r="F103" s="681" t="s">
        <v>1524</v>
      </c>
      <c r="G103" s="125"/>
      <c r="H103" s="877">
        <v>152</v>
      </c>
      <c r="I103" s="125"/>
      <c r="J103" s="125"/>
      <c r="K103" s="317"/>
      <c r="L103" s="317"/>
      <c r="M103" s="877"/>
      <c r="N103" s="875">
        <v>42429</v>
      </c>
      <c r="O103" s="875">
        <v>42444</v>
      </c>
      <c r="P103" s="872">
        <v>152</v>
      </c>
      <c r="Q103" s="317"/>
      <c r="R103" s="317"/>
      <c r="S103" s="877"/>
      <c r="T103" s="317"/>
      <c r="U103" s="317"/>
      <c r="V103" s="877"/>
      <c r="W103" s="877"/>
      <c r="X103" s="877"/>
      <c r="Y103" s="877"/>
      <c r="Z103" s="877"/>
      <c r="AA103" s="877"/>
      <c r="AB103" s="877"/>
      <c r="AC103" s="877"/>
      <c r="AD103" s="877"/>
      <c r="AE103" s="877"/>
      <c r="AF103" s="681"/>
      <c r="AG103" s="125"/>
      <c r="AH103" s="878"/>
      <c r="AJ103" s="820"/>
    </row>
    <row r="104" spans="1:36" ht="120">
      <c r="A104" s="317">
        <v>46</v>
      </c>
      <c r="B104" s="681"/>
      <c r="C104" s="681"/>
      <c r="D104" s="886" t="s">
        <v>1572</v>
      </c>
      <c r="E104" s="681"/>
      <c r="F104" s="681" t="s">
        <v>1524</v>
      </c>
      <c r="G104" s="125"/>
      <c r="H104" s="877">
        <v>800</v>
      </c>
      <c r="I104" s="125"/>
      <c r="J104" s="125"/>
      <c r="K104" s="317"/>
      <c r="L104" s="317"/>
      <c r="M104" s="877"/>
      <c r="N104" s="875">
        <v>42429</v>
      </c>
      <c r="O104" s="875">
        <v>42444</v>
      </c>
      <c r="P104" s="872">
        <v>800</v>
      </c>
      <c r="Q104" s="317"/>
      <c r="R104" s="317"/>
      <c r="S104" s="877"/>
      <c r="T104" s="317"/>
      <c r="U104" s="317"/>
      <c r="V104" s="877"/>
      <c r="W104" s="877"/>
      <c r="X104" s="877"/>
      <c r="Y104" s="877"/>
      <c r="Z104" s="877"/>
      <c r="AA104" s="877"/>
      <c r="AB104" s="877"/>
      <c r="AC104" s="877"/>
      <c r="AD104" s="877"/>
      <c r="AE104" s="877"/>
      <c r="AF104" s="681"/>
      <c r="AG104" s="125"/>
      <c r="AH104" s="878"/>
      <c r="AJ104" s="820"/>
    </row>
    <row r="105" spans="1:36" ht="113.25" customHeight="1">
      <c r="A105" s="809">
        <v>47</v>
      </c>
      <c r="B105" s="681" t="s">
        <v>1420</v>
      </c>
      <c r="C105" s="691" t="s">
        <v>1392</v>
      </c>
      <c r="D105" s="892" t="s">
        <v>1573</v>
      </c>
      <c r="E105" s="681" t="s">
        <v>1422</v>
      </c>
      <c r="F105" s="681" t="s">
        <v>1524</v>
      </c>
      <c r="G105" s="125"/>
      <c r="H105" s="877">
        <v>1604</v>
      </c>
      <c r="I105" s="125"/>
      <c r="J105" s="125"/>
      <c r="K105" s="317"/>
      <c r="L105" s="317"/>
      <c r="M105" s="877"/>
      <c r="N105" s="875" t="s">
        <v>47</v>
      </c>
      <c r="O105" s="875" t="s">
        <v>47</v>
      </c>
      <c r="P105" s="872">
        <v>1604</v>
      </c>
      <c r="Q105" s="317"/>
      <c r="R105" s="317"/>
      <c r="S105" s="877"/>
      <c r="T105" s="317"/>
      <c r="U105" s="317"/>
      <c r="V105" s="877"/>
      <c r="W105" s="877"/>
      <c r="X105" s="877"/>
      <c r="Y105" s="877"/>
      <c r="Z105" s="877"/>
      <c r="AA105" s="877"/>
      <c r="AB105" s="877"/>
      <c r="AC105" s="877"/>
      <c r="AD105" s="877"/>
      <c r="AE105" s="877"/>
      <c r="AF105" s="681"/>
      <c r="AG105" s="125"/>
      <c r="AH105" s="878"/>
      <c r="AJ105" s="820"/>
    </row>
    <row r="106" spans="1:36" ht="113.25" customHeight="1">
      <c r="A106" s="317">
        <v>48</v>
      </c>
      <c r="B106" s="681"/>
      <c r="C106" s="691"/>
      <c r="D106" s="892" t="s">
        <v>1574</v>
      </c>
      <c r="E106" s="681"/>
      <c r="F106" s="681" t="s">
        <v>1524</v>
      </c>
      <c r="G106" s="125"/>
      <c r="H106" s="877">
        <v>40</v>
      </c>
      <c r="I106" s="125"/>
      <c r="J106" s="125"/>
      <c r="K106" s="317"/>
      <c r="L106" s="317"/>
      <c r="M106" s="877"/>
      <c r="N106" s="875">
        <v>42391</v>
      </c>
      <c r="O106" s="875">
        <v>42396</v>
      </c>
      <c r="P106" s="872">
        <v>40</v>
      </c>
      <c r="Q106" s="317"/>
      <c r="R106" s="317"/>
      <c r="S106" s="877"/>
      <c r="T106" s="317"/>
      <c r="U106" s="317"/>
      <c r="V106" s="877"/>
      <c r="W106" s="877"/>
      <c r="X106" s="877"/>
      <c r="Y106" s="877"/>
      <c r="Z106" s="877"/>
      <c r="AA106" s="877"/>
      <c r="AB106" s="877"/>
      <c r="AC106" s="877"/>
      <c r="AD106" s="877"/>
      <c r="AE106" s="877"/>
      <c r="AF106" s="681"/>
      <c r="AG106" s="125"/>
      <c r="AH106" s="878"/>
      <c r="AJ106" s="820"/>
    </row>
    <row r="107" spans="1:36" ht="60">
      <c r="A107" s="809">
        <v>49</v>
      </c>
      <c r="B107" s="681"/>
      <c r="C107" s="681"/>
      <c r="D107" s="892" t="s">
        <v>1575</v>
      </c>
      <c r="E107" s="681"/>
      <c r="F107" s="681" t="s">
        <v>1524</v>
      </c>
      <c r="G107" s="125"/>
      <c r="H107" s="877">
        <v>761</v>
      </c>
      <c r="I107" s="125"/>
      <c r="J107" s="125"/>
      <c r="K107" s="317"/>
      <c r="L107" s="317"/>
      <c r="M107" s="877"/>
      <c r="N107" s="875">
        <v>42692</v>
      </c>
      <c r="O107" s="875">
        <v>42702</v>
      </c>
      <c r="P107" s="872">
        <v>761</v>
      </c>
      <c r="Q107" s="317"/>
      <c r="R107" s="317"/>
      <c r="S107" s="877"/>
      <c r="T107" s="317"/>
      <c r="U107" s="317"/>
      <c r="V107" s="877"/>
      <c r="W107" s="877"/>
      <c r="X107" s="877"/>
      <c r="Y107" s="877"/>
      <c r="Z107" s="877"/>
      <c r="AA107" s="877"/>
      <c r="AB107" s="877"/>
      <c r="AC107" s="877"/>
      <c r="AD107" s="877"/>
      <c r="AE107" s="877"/>
      <c r="AF107" s="681"/>
      <c r="AG107" s="125"/>
      <c r="AH107" s="878"/>
      <c r="AJ107" s="820"/>
    </row>
    <row r="108" spans="1:36" ht="60">
      <c r="A108" s="317">
        <v>50</v>
      </c>
      <c r="B108" s="681"/>
      <c r="C108" s="681"/>
      <c r="D108" s="893" t="s">
        <v>1576</v>
      </c>
      <c r="E108" s="681"/>
      <c r="F108" s="681" t="s">
        <v>1524</v>
      </c>
      <c r="G108" s="125"/>
      <c r="H108" s="877">
        <v>2099</v>
      </c>
      <c r="I108" s="125"/>
      <c r="J108" s="125"/>
      <c r="K108" s="317"/>
      <c r="L108" s="317"/>
      <c r="M108" s="877"/>
      <c r="N108" s="875">
        <v>42552</v>
      </c>
      <c r="O108" s="875">
        <v>42562</v>
      </c>
      <c r="P108" s="872">
        <v>2099</v>
      </c>
      <c r="Q108" s="317"/>
      <c r="R108" s="317"/>
      <c r="S108" s="877"/>
      <c r="T108" s="317"/>
      <c r="U108" s="317"/>
      <c r="V108" s="877"/>
      <c r="W108" s="877"/>
      <c r="X108" s="877"/>
      <c r="Y108" s="877"/>
      <c r="Z108" s="877"/>
      <c r="AA108" s="877"/>
      <c r="AB108" s="877"/>
      <c r="AC108" s="877"/>
      <c r="AD108" s="877"/>
      <c r="AE108" s="877"/>
      <c r="AF108" s="681"/>
      <c r="AG108" s="125"/>
      <c r="AH108" s="878"/>
      <c r="AJ108" s="820"/>
    </row>
    <row r="109" spans="1:36" ht="105">
      <c r="A109" s="809">
        <v>51</v>
      </c>
      <c r="B109" s="681"/>
      <c r="C109" s="681"/>
      <c r="D109" s="894" t="s">
        <v>1577</v>
      </c>
      <c r="E109" s="681"/>
      <c r="F109" s="681" t="s">
        <v>1524</v>
      </c>
      <c r="G109" s="125"/>
      <c r="H109" s="877">
        <v>84</v>
      </c>
      <c r="I109" s="125"/>
      <c r="J109" s="125"/>
      <c r="K109" s="317"/>
      <c r="L109" s="317"/>
      <c r="M109" s="877"/>
      <c r="N109" s="875">
        <v>42524</v>
      </c>
      <c r="O109" s="875">
        <v>42534</v>
      </c>
      <c r="P109" s="872">
        <v>84</v>
      </c>
      <c r="Q109" s="317"/>
      <c r="R109" s="317"/>
      <c r="S109" s="877"/>
      <c r="T109" s="317"/>
      <c r="U109" s="317"/>
      <c r="V109" s="877"/>
      <c r="W109" s="877"/>
      <c r="X109" s="877"/>
      <c r="Y109" s="877"/>
      <c r="Z109" s="877"/>
      <c r="AA109" s="877"/>
      <c r="AB109" s="877"/>
      <c r="AC109" s="877"/>
      <c r="AD109" s="877"/>
      <c r="AE109" s="877"/>
      <c r="AF109" s="681"/>
      <c r="AG109" s="125"/>
      <c r="AH109" s="878"/>
      <c r="AJ109" s="820"/>
    </row>
    <row r="110" spans="1:36" ht="81" customHeight="1">
      <c r="A110" s="317">
        <v>52</v>
      </c>
      <c r="B110" s="681"/>
      <c r="C110" s="681"/>
      <c r="D110" s="894" t="s">
        <v>1578</v>
      </c>
      <c r="E110" s="681"/>
      <c r="F110" s="681" t="s">
        <v>1524</v>
      </c>
      <c r="G110" s="125"/>
      <c r="H110" s="877">
        <v>3776</v>
      </c>
      <c r="I110" s="125"/>
      <c r="J110" s="125"/>
      <c r="K110" s="317"/>
      <c r="L110" s="317"/>
      <c r="M110" s="877"/>
      <c r="N110" s="875">
        <v>42622</v>
      </c>
      <c r="O110" s="875">
        <v>42642</v>
      </c>
      <c r="P110" s="872">
        <v>3776</v>
      </c>
      <c r="Q110" s="317"/>
      <c r="R110" s="317"/>
      <c r="S110" s="877"/>
      <c r="T110" s="317"/>
      <c r="U110" s="317"/>
      <c r="V110" s="877"/>
      <c r="W110" s="877"/>
      <c r="X110" s="877"/>
      <c r="Y110" s="877"/>
      <c r="Z110" s="877"/>
      <c r="AA110" s="877"/>
      <c r="AB110" s="877"/>
      <c r="AC110" s="877"/>
      <c r="AD110" s="877"/>
      <c r="AE110" s="877"/>
      <c r="AF110" s="681"/>
      <c r="AG110" s="125"/>
      <c r="AH110" s="878"/>
      <c r="AJ110" s="820"/>
    </row>
    <row r="111" spans="1:36" ht="76.5" customHeight="1">
      <c r="A111" s="809">
        <v>53</v>
      </c>
      <c r="B111" s="681"/>
      <c r="C111" s="681"/>
      <c r="D111" s="884" t="s">
        <v>1579</v>
      </c>
      <c r="E111" s="681"/>
      <c r="F111" s="681" t="s">
        <v>1524</v>
      </c>
      <c r="G111" s="125"/>
      <c r="H111" s="877">
        <v>1000</v>
      </c>
      <c r="I111" s="125"/>
      <c r="J111" s="125"/>
      <c r="K111" s="317"/>
      <c r="L111" s="317"/>
      <c r="M111" s="877"/>
      <c r="N111" s="875">
        <v>42569</v>
      </c>
      <c r="O111" s="875">
        <v>42589</v>
      </c>
      <c r="P111" s="872">
        <v>1000</v>
      </c>
      <c r="Q111" s="317"/>
      <c r="R111" s="317"/>
      <c r="S111" s="877"/>
      <c r="T111" s="317"/>
      <c r="U111" s="317"/>
      <c r="V111" s="877"/>
      <c r="W111" s="877"/>
      <c r="X111" s="877"/>
      <c r="Y111" s="877"/>
      <c r="Z111" s="877"/>
      <c r="AA111" s="877"/>
      <c r="AB111" s="877"/>
      <c r="AC111" s="877"/>
      <c r="AD111" s="877"/>
      <c r="AE111" s="877"/>
      <c r="AF111" s="681"/>
      <c r="AG111" s="125"/>
      <c r="AH111" s="878"/>
      <c r="AJ111" s="820"/>
    </row>
    <row r="112" spans="1:36" ht="58.5" customHeight="1">
      <c r="A112" s="317">
        <v>54</v>
      </c>
      <c r="B112" s="681"/>
      <c r="C112" s="681"/>
      <c r="D112" s="884" t="s">
        <v>1580</v>
      </c>
      <c r="E112" s="681"/>
      <c r="F112" s="681" t="s">
        <v>1524</v>
      </c>
      <c r="G112" s="125"/>
      <c r="H112" s="877">
        <v>42074</v>
      </c>
      <c r="I112" s="125"/>
      <c r="J112" s="125"/>
      <c r="K112" s="317"/>
      <c r="L112" s="317"/>
      <c r="M112" s="877"/>
      <c r="N112" s="875">
        <v>42692</v>
      </c>
      <c r="O112" s="875">
        <v>42737</v>
      </c>
      <c r="P112" s="872">
        <v>42074</v>
      </c>
      <c r="Q112" s="317"/>
      <c r="R112" s="317"/>
      <c r="S112" s="877"/>
      <c r="T112" s="317"/>
      <c r="U112" s="317"/>
      <c r="V112" s="877"/>
      <c r="W112" s="877"/>
      <c r="X112" s="877"/>
      <c r="Y112" s="877"/>
      <c r="Z112" s="877"/>
      <c r="AA112" s="877"/>
      <c r="AB112" s="877"/>
      <c r="AC112" s="877"/>
      <c r="AD112" s="877"/>
      <c r="AE112" s="877"/>
      <c r="AF112" s="681"/>
      <c r="AG112" s="125"/>
      <c r="AH112" s="878"/>
      <c r="AJ112" s="820"/>
    </row>
    <row r="113" spans="1:36" ht="62.25" customHeight="1">
      <c r="A113" s="809">
        <v>55</v>
      </c>
      <c r="B113" s="681"/>
      <c r="C113" s="681"/>
      <c r="D113" s="882" t="s">
        <v>1581</v>
      </c>
      <c r="E113" s="681"/>
      <c r="F113" s="681" t="s">
        <v>1524</v>
      </c>
      <c r="G113" s="125"/>
      <c r="H113" s="877">
        <v>2299</v>
      </c>
      <c r="I113" s="125"/>
      <c r="J113" s="125"/>
      <c r="K113" s="317"/>
      <c r="L113" s="317"/>
      <c r="M113" s="877"/>
      <c r="N113" s="875">
        <v>42552</v>
      </c>
      <c r="O113" s="875">
        <v>42572</v>
      </c>
      <c r="P113" s="872">
        <v>2299</v>
      </c>
      <c r="Q113" s="317"/>
      <c r="R113" s="317"/>
      <c r="S113" s="877"/>
      <c r="T113" s="317"/>
      <c r="U113" s="317"/>
      <c r="V113" s="877"/>
      <c r="W113" s="877"/>
      <c r="X113" s="877"/>
      <c r="Y113" s="877"/>
      <c r="Z113" s="877"/>
      <c r="AA113" s="877"/>
      <c r="AB113" s="877"/>
      <c r="AC113" s="877"/>
      <c r="AD113" s="877"/>
      <c r="AE113" s="877"/>
      <c r="AF113" s="681"/>
      <c r="AG113" s="125"/>
      <c r="AH113" s="878"/>
      <c r="AJ113" s="820"/>
    </row>
    <row r="114" spans="1:36" ht="123.75" customHeight="1">
      <c r="A114" s="317">
        <v>56</v>
      </c>
      <c r="B114" s="681"/>
      <c r="C114" s="681"/>
      <c r="D114" s="893" t="s">
        <v>1582</v>
      </c>
      <c r="E114" s="681"/>
      <c r="F114" s="681" t="s">
        <v>1524</v>
      </c>
      <c r="G114" s="125"/>
      <c r="H114" s="877">
        <v>28086</v>
      </c>
      <c r="I114" s="125"/>
      <c r="J114" s="125"/>
      <c r="K114" s="317"/>
      <c r="L114" s="317"/>
      <c r="M114" s="877"/>
      <c r="N114" s="875">
        <v>42552</v>
      </c>
      <c r="O114" s="875">
        <v>42597</v>
      </c>
      <c r="P114" s="872">
        <v>28086</v>
      </c>
      <c r="Q114" s="317"/>
      <c r="R114" s="317"/>
      <c r="S114" s="877"/>
      <c r="T114" s="317"/>
      <c r="U114" s="317"/>
      <c r="V114" s="877"/>
      <c r="W114" s="877"/>
      <c r="X114" s="877"/>
      <c r="Y114" s="877"/>
      <c r="Z114" s="877"/>
      <c r="AA114" s="877"/>
      <c r="AB114" s="877"/>
      <c r="AC114" s="877"/>
      <c r="AD114" s="877"/>
      <c r="AE114" s="877"/>
      <c r="AF114" s="681"/>
      <c r="AG114" s="125"/>
      <c r="AH114" s="878"/>
      <c r="AJ114" s="820"/>
    </row>
    <row r="115" spans="1:36" ht="144.75" customHeight="1">
      <c r="A115" s="809">
        <v>57</v>
      </c>
      <c r="B115" s="681"/>
      <c r="C115" s="681"/>
      <c r="D115" s="891" t="s">
        <v>1583</v>
      </c>
      <c r="E115" s="681"/>
      <c r="F115" s="681" t="s">
        <v>1524</v>
      </c>
      <c r="G115" s="125"/>
      <c r="H115" s="877">
        <v>150</v>
      </c>
      <c r="I115" s="125"/>
      <c r="J115" s="125"/>
      <c r="K115" s="317"/>
      <c r="L115" s="317"/>
      <c r="M115" s="877"/>
      <c r="N115" s="875">
        <v>42569</v>
      </c>
      <c r="O115" s="875">
        <v>42576</v>
      </c>
      <c r="P115" s="872">
        <v>150</v>
      </c>
      <c r="Q115" s="317"/>
      <c r="R115" s="317"/>
      <c r="S115" s="877"/>
      <c r="T115" s="317"/>
      <c r="U115" s="317"/>
      <c r="V115" s="877"/>
      <c r="W115" s="877"/>
      <c r="X115" s="877"/>
      <c r="Y115" s="877"/>
      <c r="Z115" s="877"/>
      <c r="AA115" s="877"/>
      <c r="AB115" s="877"/>
      <c r="AC115" s="877"/>
      <c r="AD115" s="877"/>
      <c r="AE115" s="877"/>
      <c r="AF115" s="681"/>
      <c r="AG115" s="125"/>
      <c r="AH115" s="878"/>
      <c r="AJ115" s="820"/>
    </row>
    <row r="116" spans="1:36" ht="105">
      <c r="A116" s="317">
        <v>58</v>
      </c>
      <c r="B116" s="681"/>
      <c r="C116" s="681"/>
      <c r="D116" s="891" t="s">
        <v>1584</v>
      </c>
      <c r="E116" s="681"/>
      <c r="F116" s="681" t="s">
        <v>1524</v>
      </c>
      <c r="G116" s="125"/>
      <c r="H116" s="877">
        <v>4994</v>
      </c>
      <c r="I116" s="125"/>
      <c r="J116" s="125"/>
      <c r="K116" s="317"/>
      <c r="L116" s="317"/>
      <c r="M116" s="877"/>
      <c r="N116" s="875">
        <v>42692</v>
      </c>
      <c r="O116" s="875">
        <v>42707</v>
      </c>
      <c r="P116" s="872">
        <v>4994</v>
      </c>
      <c r="Q116" s="317"/>
      <c r="R116" s="317"/>
      <c r="S116" s="877"/>
      <c r="T116" s="317"/>
      <c r="U116" s="317"/>
      <c r="V116" s="877"/>
      <c r="W116" s="877"/>
      <c r="X116" s="877"/>
      <c r="Y116" s="877"/>
      <c r="Z116" s="877"/>
      <c r="AA116" s="877"/>
      <c r="AB116" s="877"/>
      <c r="AC116" s="877"/>
      <c r="AD116" s="877"/>
      <c r="AE116" s="877"/>
      <c r="AF116" s="681"/>
      <c r="AG116" s="125"/>
      <c r="AH116" s="878"/>
      <c r="AJ116" s="820"/>
    </row>
    <row r="117" spans="1:36" ht="153" customHeight="1">
      <c r="A117" s="809">
        <v>59</v>
      </c>
      <c r="B117" s="681" t="s">
        <v>1238</v>
      </c>
      <c r="C117" s="681" t="s">
        <v>1527</v>
      </c>
      <c r="D117" s="891" t="s">
        <v>1585</v>
      </c>
      <c r="E117" s="681" t="s">
        <v>1433</v>
      </c>
      <c r="F117" s="681" t="s">
        <v>1524</v>
      </c>
      <c r="G117" s="125"/>
      <c r="H117" s="877">
        <v>200</v>
      </c>
      <c r="I117" s="125"/>
      <c r="J117" s="125"/>
      <c r="K117" s="317"/>
      <c r="L117" s="317"/>
      <c r="M117" s="877"/>
      <c r="N117" s="875">
        <v>42569</v>
      </c>
      <c r="O117" s="875">
        <v>42576</v>
      </c>
      <c r="P117" s="872">
        <v>200</v>
      </c>
      <c r="Q117" s="317"/>
      <c r="R117" s="317"/>
      <c r="S117" s="877"/>
      <c r="T117" s="317"/>
      <c r="U117" s="317"/>
      <c r="V117" s="877"/>
      <c r="W117" s="877"/>
      <c r="X117" s="877"/>
      <c r="Y117" s="877"/>
      <c r="Z117" s="877"/>
      <c r="AA117" s="877"/>
      <c r="AB117" s="877"/>
      <c r="AC117" s="877"/>
      <c r="AD117" s="877"/>
      <c r="AE117" s="877"/>
      <c r="AF117" s="681"/>
      <c r="AG117" s="125"/>
      <c r="AH117" s="878"/>
      <c r="AJ117" s="820"/>
    </row>
    <row r="118" spans="1:36" ht="155.25" customHeight="1">
      <c r="A118" s="317">
        <v>60</v>
      </c>
      <c r="B118" s="681" t="s">
        <v>1238</v>
      </c>
      <c r="C118" s="681" t="s">
        <v>1527</v>
      </c>
      <c r="D118" s="891" t="s">
        <v>1586</v>
      </c>
      <c r="E118" s="681" t="s">
        <v>1433</v>
      </c>
      <c r="F118" s="681" t="s">
        <v>1524</v>
      </c>
      <c r="G118" s="125"/>
      <c r="H118" s="877">
        <v>9790</v>
      </c>
      <c r="I118" s="125"/>
      <c r="J118" s="125"/>
      <c r="K118" s="317"/>
      <c r="L118" s="317"/>
      <c r="M118" s="877"/>
      <c r="N118" s="875">
        <v>42654</v>
      </c>
      <c r="O118" s="875">
        <v>42669</v>
      </c>
      <c r="P118" s="872">
        <v>9790</v>
      </c>
      <c r="Q118" s="317"/>
      <c r="R118" s="317"/>
      <c r="S118" s="877"/>
      <c r="T118" s="317"/>
      <c r="U118" s="317"/>
      <c r="V118" s="877"/>
      <c r="W118" s="877"/>
      <c r="X118" s="877"/>
      <c r="Y118" s="877"/>
      <c r="Z118" s="877"/>
      <c r="AA118" s="877"/>
      <c r="AB118" s="877"/>
      <c r="AC118" s="877"/>
      <c r="AD118" s="877"/>
      <c r="AE118" s="877"/>
      <c r="AF118" s="681"/>
      <c r="AG118" s="125"/>
      <c r="AH118" s="878"/>
      <c r="AJ118" s="820"/>
    </row>
    <row r="119" spans="1:36" ht="48.75" customHeight="1">
      <c r="A119" s="809">
        <v>61</v>
      </c>
      <c r="B119" s="681"/>
      <c r="C119" s="681"/>
      <c r="D119" s="882" t="s">
        <v>1587</v>
      </c>
      <c r="E119" s="681"/>
      <c r="F119" s="681" t="s">
        <v>1524</v>
      </c>
      <c r="G119" s="125"/>
      <c r="H119" s="877">
        <v>42952</v>
      </c>
      <c r="I119" s="125"/>
      <c r="J119" s="125"/>
      <c r="K119" s="317"/>
      <c r="L119" s="317"/>
      <c r="M119" s="877"/>
      <c r="N119" s="875">
        <v>42520</v>
      </c>
      <c r="O119" s="875">
        <v>42535</v>
      </c>
      <c r="P119" s="872">
        <v>42952</v>
      </c>
      <c r="Q119" s="317"/>
      <c r="R119" s="317"/>
      <c r="S119" s="877"/>
      <c r="T119" s="317"/>
      <c r="U119" s="317"/>
      <c r="V119" s="877"/>
      <c r="W119" s="877"/>
      <c r="X119" s="877"/>
      <c r="Y119" s="877"/>
      <c r="Z119" s="877"/>
      <c r="AA119" s="877"/>
      <c r="AB119" s="877"/>
      <c r="AC119" s="877"/>
      <c r="AD119" s="877"/>
      <c r="AE119" s="877"/>
      <c r="AF119" s="681"/>
      <c r="AG119" s="125"/>
      <c r="AH119" s="878"/>
      <c r="AJ119" s="820"/>
    </row>
    <row r="120" spans="1:36" ht="45.75" customHeight="1">
      <c r="A120" s="317">
        <v>62</v>
      </c>
      <c r="B120" s="681"/>
      <c r="C120" s="681"/>
      <c r="D120" s="882" t="s">
        <v>1588</v>
      </c>
      <c r="E120" s="681"/>
      <c r="F120" s="681" t="s">
        <v>1524</v>
      </c>
      <c r="G120" s="125"/>
      <c r="H120" s="877">
        <v>22112</v>
      </c>
      <c r="I120" s="125"/>
      <c r="J120" s="125"/>
      <c r="K120" s="317"/>
      <c r="L120" s="317"/>
      <c r="M120" s="877"/>
      <c r="N120" s="875">
        <v>42520</v>
      </c>
      <c r="O120" s="875">
        <v>42535</v>
      </c>
      <c r="P120" s="872">
        <v>22112</v>
      </c>
      <c r="Q120" s="317"/>
      <c r="R120" s="317"/>
      <c r="S120" s="877"/>
      <c r="T120" s="317"/>
      <c r="U120" s="317"/>
      <c r="V120" s="877"/>
      <c r="W120" s="877"/>
      <c r="X120" s="877"/>
      <c r="Y120" s="877"/>
      <c r="Z120" s="877"/>
      <c r="AA120" s="877"/>
      <c r="AB120" s="877"/>
      <c r="AC120" s="877"/>
      <c r="AD120" s="877"/>
      <c r="AE120" s="877"/>
      <c r="AF120" s="681"/>
      <c r="AG120" s="125"/>
      <c r="AH120" s="878"/>
      <c r="AJ120" s="820"/>
    </row>
    <row r="121" spans="1:36" ht="68.25" customHeight="1">
      <c r="A121" s="809">
        <v>63</v>
      </c>
      <c r="B121" s="681"/>
      <c r="C121" s="681"/>
      <c r="D121" s="882" t="s">
        <v>1589</v>
      </c>
      <c r="E121" s="681"/>
      <c r="F121" s="681" t="s">
        <v>1524</v>
      </c>
      <c r="G121" s="125"/>
      <c r="H121" s="877">
        <v>27815</v>
      </c>
      <c r="I121" s="125"/>
      <c r="J121" s="125"/>
      <c r="K121" s="317"/>
      <c r="L121" s="317"/>
      <c r="M121" s="877"/>
      <c r="N121" s="875">
        <v>42520</v>
      </c>
      <c r="O121" s="875">
        <v>42609</v>
      </c>
      <c r="P121" s="872">
        <v>27815</v>
      </c>
      <c r="Q121" s="317"/>
      <c r="R121" s="317"/>
      <c r="S121" s="877"/>
      <c r="T121" s="317"/>
      <c r="U121" s="317"/>
      <c r="V121" s="877"/>
      <c r="W121" s="877"/>
      <c r="X121" s="877"/>
      <c r="Y121" s="877"/>
      <c r="Z121" s="877"/>
      <c r="AA121" s="877"/>
      <c r="AB121" s="877"/>
      <c r="AC121" s="877"/>
      <c r="AD121" s="877"/>
      <c r="AE121" s="877"/>
      <c r="AF121" s="681"/>
      <c r="AG121" s="125"/>
      <c r="AH121" s="878"/>
      <c r="AJ121" s="820"/>
    </row>
    <row r="122" spans="1:36" ht="75" customHeight="1">
      <c r="A122" s="317">
        <v>64</v>
      </c>
      <c r="B122" s="681"/>
      <c r="C122" s="681"/>
      <c r="D122" s="882" t="s">
        <v>1590</v>
      </c>
      <c r="E122" s="681"/>
      <c r="F122" s="681" t="s">
        <v>1524</v>
      </c>
      <c r="G122" s="125"/>
      <c r="H122" s="877">
        <v>31618</v>
      </c>
      <c r="I122" s="125"/>
      <c r="J122" s="125"/>
      <c r="K122" s="317"/>
      <c r="L122" s="317"/>
      <c r="M122" s="877"/>
      <c r="N122" s="875">
        <v>42520</v>
      </c>
      <c r="O122" s="875">
        <v>42535</v>
      </c>
      <c r="P122" s="872">
        <v>31618</v>
      </c>
      <c r="Q122" s="317"/>
      <c r="R122" s="317"/>
      <c r="S122" s="877"/>
      <c r="T122" s="317"/>
      <c r="U122" s="317"/>
      <c r="V122" s="877"/>
      <c r="W122" s="877"/>
      <c r="X122" s="877"/>
      <c r="Y122" s="877"/>
      <c r="Z122" s="877"/>
      <c r="AA122" s="877"/>
      <c r="AB122" s="877"/>
      <c r="AC122" s="877"/>
      <c r="AD122" s="877"/>
      <c r="AE122" s="877"/>
      <c r="AF122" s="681"/>
      <c r="AG122" s="125"/>
      <c r="AH122" s="878"/>
      <c r="AJ122" s="820"/>
    </row>
    <row r="123" spans="1:36" ht="26.25" customHeight="1">
      <c r="A123" s="1314"/>
      <c r="B123" s="1572" t="s">
        <v>98</v>
      </c>
      <c r="C123" s="1572"/>
      <c r="D123" s="1572"/>
      <c r="E123" s="1572"/>
      <c r="F123" s="1572"/>
      <c r="G123" s="876"/>
      <c r="H123" s="895">
        <f>SUM(H59:H122)</f>
        <v>4688641.37</v>
      </c>
      <c r="I123" s="896"/>
      <c r="J123" s="896"/>
      <c r="K123" s="897"/>
      <c r="L123" s="897"/>
      <c r="M123" s="898">
        <f>SUM(M59:M122)</f>
        <v>62904</v>
      </c>
      <c r="N123" s="897"/>
      <c r="O123" s="897"/>
      <c r="P123" s="898">
        <f>SUM(P59:P122)</f>
        <v>2822399.37</v>
      </c>
      <c r="Q123" s="897"/>
      <c r="R123" s="897"/>
      <c r="S123" s="898">
        <f>SUM(S59:S122)</f>
        <v>115833.38</v>
      </c>
      <c r="T123" s="897"/>
      <c r="U123" s="897"/>
      <c r="V123" s="898"/>
      <c r="W123" s="898"/>
      <c r="X123" s="898"/>
      <c r="Y123" s="898"/>
      <c r="Z123" s="898"/>
      <c r="AA123" s="898"/>
      <c r="AB123" s="898"/>
      <c r="AC123" s="898"/>
      <c r="AD123" s="898"/>
      <c r="AE123" s="898"/>
      <c r="AF123" s="681"/>
      <c r="AG123" s="899"/>
      <c r="AH123" s="899"/>
      <c r="AJ123" s="900"/>
    </row>
    <row r="124" spans="1:36" ht="52.5" customHeight="1">
      <c r="A124" s="1574" t="s">
        <v>1591</v>
      </c>
      <c r="B124" s="1574"/>
      <c r="C124" s="1574"/>
      <c r="D124" s="1574"/>
      <c r="E124" s="1574"/>
      <c r="F124" s="1574"/>
      <c r="G124" s="1574"/>
      <c r="H124" s="1574"/>
      <c r="I124" s="1574"/>
      <c r="J124" s="1574"/>
      <c r="K124" s="1574"/>
      <c r="L124" s="1574"/>
      <c r="M124" s="1574"/>
      <c r="N124" s="1574"/>
      <c r="O124" s="1574"/>
      <c r="P124" s="1574"/>
      <c r="Q124" s="1574"/>
      <c r="R124" s="1574"/>
      <c r="S124" s="1574"/>
      <c r="T124" s="1574"/>
      <c r="U124" s="1574"/>
      <c r="V124" s="1574"/>
      <c r="W124" s="1574"/>
      <c r="X124" s="1574"/>
      <c r="Y124" s="1574"/>
      <c r="Z124" s="1574"/>
      <c r="AA124" s="1574"/>
      <c r="AB124" s="1574"/>
      <c r="AC124" s="1574"/>
      <c r="AD124" s="1574"/>
      <c r="AE124" s="1574"/>
      <c r="AF124" s="1574"/>
      <c r="AG124" s="1574"/>
      <c r="AH124" s="1574"/>
    </row>
    <row r="125" spans="1:36" ht="173.25" customHeight="1">
      <c r="A125" s="116">
        <v>1</v>
      </c>
      <c r="B125" s="681" t="s">
        <v>1415</v>
      </c>
      <c r="C125" s="681" t="s">
        <v>1416</v>
      </c>
      <c r="D125" s="681" t="s">
        <v>1592</v>
      </c>
      <c r="E125" s="681" t="s">
        <v>1418</v>
      </c>
      <c r="F125" s="681" t="s">
        <v>1524</v>
      </c>
      <c r="G125" s="827">
        <f t="shared" ref="G125:G132" si="0">P125+M125</f>
        <v>595137</v>
      </c>
      <c r="H125" s="876"/>
      <c r="I125" s="876"/>
      <c r="J125" s="876"/>
      <c r="K125" s="125" t="s">
        <v>78</v>
      </c>
      <c r="L125" s="125" t="s">
        <v>243</v>
      </c>
      <c r="M125" s="827">
        <v>463304</v>
      </c>
      <c r="N125" s="317" t="s">
        <v>78</v>
      </c>
      <c r="O125" s="317" t="s">
        <v>243</v>
      </c>
      <c r="P125" s="901">
        <v>131833</v>
      </c>
      <c r="Q125" s="125"/>
      <c r="R125" s="125"/>
      <c r="S125" s="902"/>
      <c r="T125" s="125"/>
      <c r="U125" s="125"/>
      <c r="V125" s="902"/>
      <c r="W125" s="902"/>
      <c r="X125" s="902"/>
      <c r="Y125" s="902"/>
      <c r="Z125" s="902"/>
      <c r="AA125" s="902"/>
      <c r="AB125" s="902"/>
      <c r="AC125" s="902"/>
      <c r="AD125" s="902"/>
      <c r="AE125" s="902"/>
      <c r="AF125" s="125"/>
      <c r="AG125" s="125"/>
      <c r="AH125" s="125"/>
    </row>
    <row r="126" spans="1:36" ht="112.5" customHeight="1">
      <c r="A126" s="317">
        <v>2</v>
      </c>
      <c r="B126" s="681" t="s">
        <v>1420</v>
      </c>
      <c r="C126" s="681" t="s">
        <v>1593</v>
      </c>
      <c r="D126" s="317" t="s">
        <v>1594</v>
      </c>
      <c r="E126" s="681" t="s">
        <v>1422</v>
      </c>
      <c r="F126" s="681" t="s">
        <v>1524</v>
      </c>
      <c r="G126" s="827">
        <f t="shared" si="0"/>
        <v>21285</v>
      </c>
      <c r="H126" s="876"/>
      <c r="I126" s="876"/>
      <c r="J126" s="876"/>
      <c r="K126" s="125" t="s">
        <v>78</v>
      </c>
      <c r="L126" s="125" t="s">
        <v>243</v>
      </c>
      <c r="M126" s="827">
        <v>16015</v>
      </c>
      <c r="N126" s="317" t="s">
        <v>78</v>
      </c>
      <c r="O126" s="317" t="s">
        <v>243</v>
      </c>
      <c r="P126" s="901">
        <v>5270</v>
      </c>
      <c r="Q126" s="125"/>
      <c r="R126" s="125"/>
      <c r="S126" s="902"/>
      <c r="T126" s="125"/>
      <c r="U126" s="125"/>
      <c r="V126" s="902"/>
      <c r="W126" s="902"/>
      <c r="X126" s="902"/>
      <c r="Y126" s="902"/>
      <c r="Z126" s="902"/>
      <c r="AA126" s="902"/>
      <c r="AB126" s="902"/>
      <c r="AC126" s="902"/>
      <c r="AD126" s="902"/>
      <c r="AE126" s="902"/>
      <c r="AF126" s="125"/>
      <c r="AG126" s="125"/>
      <c r="AH126" s="125"/>
    </row>
    <row r="127" spans="1:36" ht="165.75" customHeight="1">
      <c r="A127" s="116">
        <v>3</v>
      </c>
      <c r="B127" s="681" t="s">
        <v>1595</v>
      </c>
      <c r="C127" s="681" t="s">
        <v>1596</v>
      </c>
      <c r="D127" s="317" t="s">
        <v>1597</v>
      </c>
      <c r="E127" s="681" t="s">
        <v>1598</v>
      </c>
      <c r="F127" s="681" t="s">
        <v>1524</v>
      </c>
      <c r="G127" s="827">
        <f t="shared" si="0"/>
        <v>210557</v>
      </c>
      <c r="H127" s="876"/>
      <c r="I127" s="876"/>
      <c r="J127" s="876"/>
      <c r="K127" s="125" t="s">
        <v>78</v>
      </c>
      <c r="L127" s="125" t="s">
        <v>243</v>
      </c>
      <c r="M127" s="827">
        <v>53693</v>
      </c>
      <c r="N127" s="317" t="s">
        <v>78</v>
      </c>
      <c r="O127" s="317" t="s">
        <v>243</v>
      </c>
      <c r="P127" s="901">
        <v>156864</v>
      </c>
      <c r="Q127" s="125"/>
      <c r="R127" s="125"/>
      <c r="S127" s="902"/>
      <c r="T127" s="125"/>
      <c r="U127" s="125"/>
      <c r="V127" s="902"/>
      <c r="W127" s="902"/>
      <c r="X127" s="902"/>
      <c r="Y127" s="902"/>
      <c r="Z127" s="902"/>
      <c r="AA127" s="902"/>
      <c r="AB127" s="902"/>
      <c r="AC127" s="902"/>
      <c r="AD127" s="902"/>
      <c r="AE127" s="902"/>
      <c r="AF127" s="125"/>
      <c r="AG127" s="125"/>
      <c r="AH127" s="125"/>
    </row>
    <row r="128" spans="1:36" ht="129.75" customHeight="1">
      <c r="A128" s="317">
        <v>4</v>
      </c>
      <c r="B128" s="681" t="s">
        <v>1238</v>
      </c>
      <c r="C128" s="681" t="s">
        <v>1525</v>
      </c>
      <c r="D128" s="317" t="s">
        <v>1599</v>
      </c>
      <c r="E128" s="681" t="s">
        <v>1433</v>
      </c>
      <c r="F128" s="681" t="s">
        <v>1524</v>
      </c>
      <c r="G128" s="827">
        <f t="shared" si="0"/>
        <v>595103</v>
      </c>
      <c r="H128" s="876"/>
      <c r="I128" s="876"/>
      <c r="J128" s="876"/>
      <c r="K128" s="125" t="s">
        <v>78</v>
      </c>
      <c r="L128" s="125" t="s">
        <v>243</v>
      </c>
      <c r="M128" s="827">
        <v>218361</v>
      </c>
      <c r="N128" s="317" t="s">
        <v>78</v>
      </c>
      <c r="O128" s="317" t="s">
        <v>243</v>
      </c>
      <c r="P128" s="901">
        <v>376742</v>
      </c>
      <c r="Q128" s="125"/>
      <c r="R128" s="125"/>
      <c r="S128" s="902"/>
      <c r="T128" s="125"/>
      <c r="U128" s="125"/>
      <c r="V128" s="902"/>
      <c r="W128" s="902"/>
      <c r="X128" s="902"/>
      <c r="Y128" s="902"/>
      <c r="Z128" s="902"/>
      <c r="AA128" s="902"/>
      <c r="AB128" s="902"/>
      <c r="AC128" s="902"/>
      <c r="AD128" s="902"/>
      <c r="AE128" s="902"/>
      <c r="AF128" s="125"/>
      <c r="AG128" s="125"/>
      <c r="AH128" s="125"/>
    </row>
    <row r="129" spans="1:34" ht="153" customHeight="1">
      <c r="A129" s="116">
        <v>5</v>
      </c>
      <c r="B129" s="681" t="s">
        <v>1595</v>
      </c>
      <c r="C129" s="681" t="s">
        <v>1596</v>
      </c>
      <c r="D129" s="317" t="s">
        <v>1600</v>
      </c>
      <c r="E129" s="681" t="s">
        <v>1601</v>
      </c>
      <c r="F129" s="681" t="s">
        <v>1524</v>
      </c>
      <c r="G129" s="827">
        <f t="shared" si="0"/>
        <v>8556</v>
      </c>
      <c r="H129" s="876"/>
      <c r="I129" s="876"/>
      <c r="J129" s="876"/>
      <c r="K129" s="125" t="s">
        <v>78</v>
      </c>
      <c r="L129" s="125" t="s">
        <v>243</v>
      </c>
      <c r="M129" s="827">
        <v>8556</v>
      </c>
      <c r="N129" s="317"/>
      <c r="O129" s="317"/>
      <c r="P129" s="901"/>
      <c r="Q129" s="125"/>
      <c r="R129" s="125"/>
      <c r="S129" s="902"/>
      <c r="T129" s="125"/>
      <c r="U129" s="125"/>
      <c r="V129" s="902"/>
      <c r="W129" s="902"/>
      <c r="X129" s="902"/>
      <c r="Y129" s="902"/>
      <c r="Z129" s="902"/>
      <c r="AA129" s="902"/>
      <c r="AB129" s="902"/>
      <c r="AC129" s="902"/>
      <c r="AD129" s="902"/>
      <c r="AE129" s="902"/>
      <c r="AF129" s="125"/>
      <c r="AG129" s="125"/>
      <c r="AH129" s="125"/>
    </row>
    <row r="130" spans="1:34" ht="141" customHeight="1">
      <c r="A130" s="317">
        <v>6</v>
      </c>
      <c r="B130" s="681" t="s">
        <v>1238</v>
      </c>
      <c r="C130" s="681" t="s">
        <v>1532</v>
      </c>
      <c r="D130" s="317" t="s">
        <v>1602</v>
      </c>
      <c r="E130" s="681" t="s">
        <v>1468</v>
      </c>
      <c r="F130" s="681" t="s">
        <v>1524</v>
      </c>
      <c r="G130" s="827">
        <f t="shared" si="0"/>
        <v>29115</v>
      </c>
      <c r="H130" s="876"/>
      <c r="I130" s="876"/>
      <c r="J130" s="876"/>
      <c r="K130" s="125" t="s">
        <v>78</v>
      </c>
      <c r="L130" s="125" t="s">
        <v>243</v>
      </c>
      <c r="M130" s="827">
        <v>14875</v>
      </c>
      <c r="N130" s="317" t="s">
        <v>78</v>
      </c>
      <c r="O130" s="317" t="s">
        <v>243</v>
      </c>
      <c r="P130" s="901">
        <v>14240</v>
      </c>
      <c r="Q130" s="125"/>
      <c r="R130" s="125"/>
      <c r="S130" s="902"/>
      <c r="T130" s="125"/>
      <c r="U130" s="125"/>
      <c r="V130" s="902"/>
      <c r="W130" s="902"/>
      <c r="X130" s="902"/>
      <c r="Y130" s="902"/>
      <c r="Z130" s="902"/>
      <c r="AA130" s="902"/>
      <c r="AB130" s="902"/>
      <c r="AC130" s="902"/>
      <c r="AD130" s="902"/>
      <c r="AE130" s="902"/>
      <c r="AF130" s="125"/>
      <c r="AG130" s="125"/>
      <c r="AH130" s="125"/>
    </row>
    <row r="131" spans="1:34" ht="77.25" customHeight="1">
      <c r="A131" s="116">
        <v>7</v>
      </c>
      <c r="B131" s="681" t="s">
        <v>1238</v>
      </c>
      <c r="C131" s="681" t="s">
        <v>1532</v>
      </c>
      <c r="D131" s="681" t="s">
        <v>1603</v>
      </c>
      <c r="E131" s="681" t="s">
        <v>1604</v>
      </c>
      <c r="F131" s="681" t="s">
        <v>1524</v>
      </c>
      <c r="G131" s="827">
        <f t="shared" si="0"/>
        <v>90256</v>
      </c>
      <c r="H131" s="876"/>
      <c r="I131" s="876"/>
      <c r="J131" s="876"/>
      <c r="K131" s="125" t="s">
        <v>78</v>
      </c>
      <c r="L131" s="125" t="s">
        <v>243</v>
      </c>
      <c r="M131" s="827">
        <v>7000</v>
      </c>
      <c r="N131" s="317" t="s">
        <v>78</v>
      </c>
      <c r="O131" s="317" t="s">
        <v>243</v>
      </c>
      <c r="P131" s="901">
        <v>83256</v>
      </c>
      <c r="Q131" s="125"/>
      <c r="R131" s="125"/>
      <c r="S131" s="902"/>
      <c r="T131" s="125"/>
      <c r="U131" s="125"/>
      <c r="V131" s="902"/>
      <c r="W131" s="902"/>
      <c r="X131" s="902"/>
      <c r="Y131" s="902"/>
      <c r="Z131" s="902"/>
      <c r="AA131" s="902"/>
      <c r="AB131" s="902"/>
      <c r="AC131" s="902"/>
      <c r="AD131" s="902"/>
      <c r="AE131" s="902"/>
      <c r="AF131" s="876"/>
      <c r="AG131" s="876"/>
      <c r="AH131" s="125"/>
    </row>
    <row r="132" spans="1:34" ht="90.75" customHeight="1">
      <c r="A132" s="317">
        <v>8</v>
      </c>
      <c r="B132" s="681" t="s">
        <v>1428</v>
      </c>
      <c r="C132" s="681" t="s">
        <v>1434</v>
      </c>
      <c r="D132" s="681" t="s">
        <v>1605</v>
      </c>
      <c r="E132" s="681" t="s">
        <v>1606</v>
      </c>
      <c r="F132" s="681" t="s">
        <v>1524</v>
      </c>
      <c r="G132" s="827">
        <f t="shared" si="0"/>
        <v>22835</v>
      </c>
      <c r="H132" s="876"/>
      <c r="I132" s="876"/>
      <c r="J132" s="876"/>
      <c r="K132" s="125"/>
      <c r="L132" s="125"/>
      <c r="M132" s="827"/>
      <c r="N132" s="317" t="s">
        <v>78</v>
      </c>
      <c r="O132" s="317" t="s">
        <v>243</v>
      </c>
      <c r="P132" s="901">
        <v>22835</v>
      </c>
      <c r="Q132" s="125"/>
      <c r="R132" s="125"/>
      <c r="S132" s="902"/>
      <c r="T132" s="125"/>
      <c r="U132" s="125"/>
      <c r="V132" s="902"/>
      <c r="W132" s="902"/>
      <c r="X132" s="902"/>
      <c r="Y132" s="902"/>
      <c r="Z132" s="902"/>
      <c r="AA132" s="902"/>
      <c r="AB132" s="902"/>
      <c r="AC132" s="902"/>
      <c r="AD132" s="902"/>
      <c r="AE132" s="902"/>
      <c r="AF132" s="125"/>
      <c r="AG132" s="125"/>
      <c r="AH132" s="125"/>
    </row>
    <row r="133" spans="1:34" ht="66.75" customHeight="1">
      <c r="A133" s="116">
        <v>9</v>
      </c>
      <c r="B133" s="681" t="s">
        <v>1238</v>
      </c>
      <c r="C133" s="681" t="s">
        <v>1532</v>
      </c>
      <c r="D133" s="317" t="s">
        <v>1343</v>
      </c>
      <c r="E133" s="681" t="s">
        <v>1607</v>
      </c>
      <c r="F133" s="681" t="s">
        <v>1524</v>
      </c>
      <c r="G133" s="827">
        <v>42825</v>
      </c>
      <c r="H133" s="876"/>
      <c r="I133" s="876"/>
      <c r="J133" s="876"/>
      <c r="K133" s="125" t="s">
        <v>78</v>
      </c>
      <c r="L133" s="125" t="s">
        <v>243</v>
      </c>
      <c r="M133" s="827">
        <v>42825</v>
      </c>
      <c r="N133" s="317" t="s">
        <v>78</v>
      </c>
      <c r="O133" s="317" t="s">
        <v>243</v>
      </c>
      <c r="P133" s="901">
        <v>57271</v>
      </c>
      <c r="Q133" s="125"/>
      <c r="R133" s="125"/>
      <c r="S133" s="902"/>
      <c r="T133" s="125"/>
      <c r="U133" s="125"/>
      <c r="V133" s="902"/>
      <c r="W133" s="902"/>
      <c r="X133" s="902"/>
      <c r="Y133" s="902"/>
      <c r="Z133" s="902"/>
      <c r="AA133" s="902"/>
      <c r="AB133" s="902"/>
      <c r="AC133" s="902"/>
      <c r="AD133" s="902"/>
      <c r="AE133" s="902"/>
      <c r="AF133" s="125"/>
      <c r="AG133" s="125"/>
      <c r="AH133" s="125"/>
    </row>
    <row r="134" spans="1:34" ht="25.5" customHeight="1">
      <c r="A134" s="391"/>
      <c r="B134" s="1575" t="s">
        <v>98</v>
      </c>
      <c r="C134" s="1574"/>
      <c r="D134" s="1574"/>
      <c r="E134" s="1574"/>
      <c r="F134" s="1576"/>
      <c r="G134" s="903">
        <f>V134+P134+M134</f>
        <v>1672940</v>
      </c>
      <c r="H134" s="904"/>
      <c r="I134" s="904"/>
      <c r="J134" s="904"/>
      <c r="K134" s="405"/>
      <c r="L134" s="405"/>
      <c r="M134" s="903">
        <f>SUM(M125:M133)</f>
        <v>824629</v>
      </c>
      <c r="N134" s="405"/>
      <c r="O134" s="405"/>
      <c r="P134" s="905">
        <f>SUM(P125:P133)</f>
        <v>848311</v>
      </c>
      <c r="Q134" s="405"/>
      <c r="R134" s="405"/>
      <c r="S134" s="905">
        <v>0</v>
      </c>
      <c r="T134" s="405"/>
      <c r="U134" s="405"/>
      <c r="V134" s="905"/>
      <c r="W134" s="905"/>
      <c r="X134" s="905"/>
      <c r="Y134" s="905"/>
      <c r="Z134" s="905"/>
      <c r="AA134" s="905"/>
      <c r="AB134" s="905"/>
      <c r="AC134" s="905"/>
      <c r="AD134" s="905"/>
      <c r="AE134" s="905"/>
      <c r="AF134" s="405"/>
      <c r="AG134" s="405"/>
      <c r="AH134" s="405"/>
    </row>
    <row r="135" spans="1:34" ht="30.75" customHeight="1">
      <c r="A135" s="405"/>
      <c r="B135" s="405"/>
      <c r="C135" s="1577" t="s">
        <v>1608</v>
      </c>
      <c r="D135" s="1578"/>
      <c r="E135" s="1578"/>
      <c r="F135" s="1578"/>
      <c r="G135" s="1578"/>
      <c r="H135" s="1578"/>
      <c r="I135" s="1578"/>
      <c r="J135" s="1578"/>
      <c r="K135" s="1578"/>
      <c r="L135" s="1578"/>
      <c r="M135" s="1578"/>
      <c r="N135" s="1578"/>
      <c r="O135" s="1578"/>
      <c r="P135" s="1578"/>
      <c r="Q135" s="1578"/>
      <c r="R135" s="1578"/>
      <c r="S135" s="1578"/>
      <c r="T135" s="1578"/>
      <c r="U135" s="1578"/>
      <c r="V135" s="1578"/>
      <c r="W135" s="1578"/>
      <c r="X135" s="1578"/>
      <c r="Y135" s="1578"/>
      <c r="Z135" s="1578"/>
      <c r="AA135" s="1578"/>
      <c r="AB135" s="1578"/>
      <c r="AC135" s="1578"/>
      <c r="AD135" s="1578"/>
      <c r="AE135" s="1578"/>
      <c r="AF135" s="1578"/>
      <c r="AG135" s="1578"/>
      <c r="AH135" s="1579"/>
    </row>
    <row r="136" spans="1:34" ht="95.25" customHeight="1">
      <c r="A136" s="391">
        <v>1</v>
      </c>
      <c r="B136" s="681" t="s">
        <v>1238</v>
      </c>
      <c r="C136" s="681" t="s">
        <v>1530</v>
      </c>
      <c r="D136" s="906" t="s">
        <v>1609</v>
      </c>
      <c r="E136" s="681" t="s">
        <v>1433</v>
      </c>
      <c r="F136" s="681" t="s">
        <v>1524</v>
      </c>
      <c r="G136" s="907">
        <v>7704</v>
      </c>
      <c r="H136" s="405"/>
      <c r="I136" s="405"/>
      <c r="J136" s="405"/>
      <c r="K136" s="908">
        <v>42258</v>
      </c>
      <c r="L136" s="908">
        <v>42278</v>
      </c>
      <c r="M136" s="907">
        <v>7704</v>
      </c>
      <c r="N136" s="405"/>
      <c r="O136" s="405"/>
      <c r="P136" s="405"/>
      <c r="Q136" s="405"/>
      <c r="R136" s="405"/>
      <c r="S136" s="405"/>
      <c r="T136" s="405"/>
      <c r="U136" s="405"/>
      <c r="V136" s="405"/>
      <c r="W136" s="405"/>
      <c r="X136" s="405"/>
      <c r="Y136" s="405"/>
      <c r="Z136" s="405"/>
      <c r="AA136" s="405"/>
      <c r="AB136" s="405"/>
      <c r="AC136" s="405"/>
      <c r="AD136" s="405"/>
      <c r="AE136" s="405"/>
      <c r="AF136" s="405"/>
      <c r="AG136" s="405"/>
      <c r="AH136" s="405"/>
    </row>
    <row r="137" spans="1:34" ht="120">
      <c r="A137" s="391">
        <v>2</v>
      </c>
      <c r="B137" s="681" t="s">
        <v>1238</v>
      </c>
      <c r="C137" s="681" t="s">
        <v>1530</v>
      </c>
      <c r="D137" s="906" t="s">
        <v>1610</v>
      </c>
      <c r="E137" s="681" t="s">
        <v>1433</v>
      </c>
      <c r="F137" s="681" t="s">
        <v>1524</v>
      </c>
      <c r="G137" s="907">
        <v>68144</v>
      </c>
      <c r="H137" s="405"/>
      <c r="I137" s="405"/>
      <c r="J137" s="405"/>
      <c r="K137" s="908">
        <v>42276</v>
      </c>
      <c r="L137" s="908">
        <v>42366</v>
      </c>
      <c r="M137" s="391">
        <v>64160</v>
      </c>
      <c r="N137" s="405"/>
      <c r="O137" s="405"/>
      <c r="P137" s="405"/>
      <c r="Q137" s="405"/>
      <c r="R137" s="405"/>
      <c r="S137" s="405"/>
      <c r="T137" s="405"/>
      <c r="U137" s="405"/>
      <c r="V137" s="405"/>
      <c r="W137" s="405"/>
      <c r="X137" s="405"/>
      <c r="Y137" s="405"/>
      <c r="Z137" s="405"/>
      <c r="AA137" s="405"/>
      <c r="AB137" s="405"/>
      <c r="AC137" s="405"/>
      <c r="AD137" s="405"/>
      <c r="AE137" s="405"/>
      <c r="AF137" s="405"/>
      <c r="AG137" s="405"/>
      <c r="AH137" s="405"/>
    </row>
    <row r="138" spans="1:34" ht="120">
      <c r="A138" s="391">
        <v>3</v>
      </c>
      <c r="B138" s="681" t="s">
        <v>1238</v>
      </c>
      <c r="C138" s="681" t="s">
        <v>1530</v>
      </c>
      <c r="D138" s="906" t="s">
        <v>1611</v>
      </c>
      <c r="E138" s="681" t="s">
        <v>1433</v>
      </c>
      <c r="F138" s="681" t="s">
        <v>1524</v>
      </c>
      <c r="G138" s="907">
        <v>14280</v>
      </c>
      <c r="H138" s="405"/>
      <c r="I138" s="405"/>
      <c r="J138" s="405"/>
      <c r="K138" s="908">
        <v>42249</v>
      </c>
      <c r="L138" s="908">
        <v>42279</v>
      </c>
      <c r="M138" s="907">
        <v>14280</v>
      </c>
      <c r="N138" s="405"/>
      <c r="O138" s="405"/>
      <c r="P138" s="405"/>
      <c r="Q138" s="405"/>
      <c r="R138" s="405"/>
      <c r="S138" s="405"/>
      <c r="T138" s="405"/>
      <c r="U138" s="405"/>
      <c r="V138" s="405"/>
      <c r="W138" s="405"/>
      <c r="X138" s="405"/>
      <c r="Y138" s="405"/>
      <c r="Z138" s="405"/>
      <c r="AA138" s="405"/>
      <c r="AB138" s="405"/>
      <c r="AC138" s="405"/>
      <c r="AD138" s="405"/>
      <c r="AE138" s="405"/>
      <c r="AF138" s="405"/>
      <c r="AG138" s="405"/>
      <c r="AH138" s="405"/>
    </row>
    <row r="139" spans="1:34" ht="120">
      <c r="A139" s="391">
        <v>4</v>
      </c>
      <c r="B139" s="681" t="s">
        <v>1238</v>
      </c>
      <c r="C139" s="681" t="s">
        <v>1530</v>
      </c>
      <c r="D139" s="906" t="s">
        <v>1612</v>
      </c>
      <c r="E139" s="681" t="s">
        <v>1433</v>
      </c>
      <c r="F139" s="681" t="s">
        <v>1524</v>
      </c>
      <c r="G139" s="909">
        <v>8928</v>
      </c>
      <c r="H139" s="391"/>
      <c r="I139" s="391"/>
      <c r="J139" s="391"/>
      <c r="K139" s="908">
        <v>42241</v>
      </c>
      <c r="L139" s="908">
        <v>42259</v>
      </c>
      <c r="M139" s="909">
        <v>8592</v>
      </c>
      <c r="N139" s="405"/>
      <c r="O139" s="405"/>
      <c r="P139" s="405"/>
      <c r="Q139" s="405"/>
      <c r="R139" s="405"/>
      <c r="S139" s="405"/>
      <c r="T139" s="405"/>
      <c r="U139" s="405"/>
      <c r="V139" s="405"/>
      <c r="W139" s="405"/>
      <c r="X139" s="405"/>
      <c r="Y139" s="405"/>
      <c r="Z139" s="405"/>
      <c r="AA139" s="405"/>
      <c r="AB139" s="405"/>
      <c r="AC139" s="405"/>
      <c r="AD139" s="405"/>
      <c r="AE139" s="405"/>
      <c r="AF139" s="405"/>
      <c r="AG139" s="405"/>
      <c r="AH139" s="405"/>
    </row>
    <row r="140" spans="1:34" ht="120">
      <c r="A140" s="391">
        <v>5</v>
      </c>
      <c r="B140" s="681" t="s">
        <v>1238</v>
      </c>
      <c r="C140" s="681" t="s">
        <v>1530</v>
      </c>
      <c r="D140" s="906" t="s">
        <v>1613</v>
      </c>
      <c r="E140" s="681" t="s">
        <v>1433</v>
      </c>
      <c r="F140" s="681" t="s">
        <v>1524</v>
      </c>
      <c r="G140" s="909">
        <v>4818</v>
      </c>
      <c r="H140" s="405"/>
      <c r="I140" s="405"/>
      <c r="J140" s="405"/>
      <c r="K140" s="908">
        <v>42241</v>
      </c>
      <c r="L140" s="908">
        <v>42260</v>
      </c>
      <c r="M140" s="391">
        <v>4752</v>
      </c>
      <c r="N140" s="405"/>
      <c r="O140" s="405"/>
      <c r="P140" s="405"/>
      <c r="Q140" s="405"/>
      <c r="R140" s="405"/>
      <c r="S140" s="405"/>
      <c r="T140" s="405"/>
      <c r="U140" s="405"/>
      <c r="V140" s="405"/>
      <c r="W140" s="405"/>
      <c r="X140" s="405"/>
      <c r="Y140" s="405"/>
      <c r="Z140" s="405"/>
      <c r="AA140" s="405"/>
      <c r="AB140" s="405"/>
      <c r="AC140" s="405"/>
      <c r="AD140" s="405"/>
      <c r="AE140" s="405"/>
      <c r="AF140" s="405"/>
      <c r="AG140" s="405"/>
      <c r="AH140" s="405"/>
    </row>
    <row r="141" spans="1:34" ht="120">
      <c r="A141" s="391">
        <v>6</v>
      </c>
      <c r="B141" s="681" t="s">
        <v>1238</v>
      </c>
      <c r="C141" s="681" t="s">
        <v>1530</v>
      </c>
      <c r="D141" s="906" t="s">
        <v>1614</v>
      </c>
      <c r="E141" s="681" t="s">
        <v>1433</v>
      </c>
      <c r="F141" s="681" t="s">
        <v>1524</v>
      </c>
      <c r="G141" s="909">
        <v>34744</v>
      </c>
      <c r="H141" s="391"/>
      <c r="I141" s="391"/>
      <c r="J141" s="391"/>
      <c r="K141" s="908">
        <v>42241</v>
      </c>
      <c r="L141" s="908">
        <v>42271</v>
      </c>
      <c r="M141" s="909">
        <v>31000</v>
      </c>
      <c r="N141" s="405"/>
      <c r="O141" s="405"/>
      <c r="P141" s="405"/>
      <c r="Q141" s="405"/>
      <c r="R141" s="405"/>
      <c r="S141" s="405"/>
      <c r="T141" s="405"/>
      <c r="U141" s="405"/>
      <c r="V141" s="405"/>
      <c r="W141" s="405"/>
      <c r="X141" s="405"/>
      <c r="Y141" s="405"/>
      <c r="Z141" s="405"/>
      <c r="AA141" s="405"/>
      <c r="AB141" s="405"/>
      <c r="AC141" s="405"/>
      <c r="AD141" s="405"/>
      <c r="AE141" s="405"/>
      <c r="AF141" s="405"/>
      <c r="AG141" s="405"/>
      <c r="AH141" s="405"/>
    </row>
    <row r="142" spans="1:34" ht="120">
      <c r="A142" s="391">
        <v>7</v>
      </c>
      <c r="B142" s="681" t="s">
        <v>1238</v>
      </c>
      <c r="C142" s="681" t="s">
        <v>1530</v>
      </c>
      <c r="D142" s="906" t="s">
        <v>1615</v>
      </c>
      <c r="E142" s="681" t="s">
        <v>1433</v>
      </c>
      <c r="F142" s="681" t="s">
        <v>1524</v>
      </c>
      <c r="G142" s="907">
        <v>918510</v>
      </c>
      <c r="H142" s="405"/>
      <c r="I142" s="405"/>
      <c r="J142" s="405"/>
      <c r="K142" s="908">
        <v>42366</v>
      </c>
      <c r="L142" s="405"/>
      <c r="M142" s="910">
        <v>400000</v>
      </c>
      <c r="N142" s="405"/>
      <c r="O142" s="908">
        <v>42675</v>
      </c>
      <c r="P142" s="909">
        <v>518510</v>
      </c>
      <c r="Q142" s="405"/>
      <c r="R142" s="405"/>
      <c r="S142" s="405"/>
      <c r="T142" s="405"/>
      <c r="U142" s="405"/>
      <c r="V142" s="405"/>
      <c r="W142" s="405"/>
      <c r="X142" s="405"/>
      <c r="Y142" s="405"/>
      <c r="Z142" s="405"/>
      <c r="AA142" s="405"/>
      <c r="AB142" s="405"/>
      <c r="AC142" s="405"/>
      <c r="AD142" s="405"/>
      <c r="AE142" s="405"/>
      <c r="AF142" s="405"/>
      <c r="AG142" s="405"/>
      <c r="AH142" s="405"/>
    </row>
    <row r="143" spans="1:34" ht="28.5">
      <c r="A143" s="391">
        <v>8</v>
      </c>
      <c r="B143" s="681"/>
      <c r="C143" s="681"/>
      <c r="D143" s="906" t="s">
        <v>1616</v>
      </c>
      <c r="E143" s="405"/>
      <c r="F143" s="681" t="s">
        <v>1524</v>
      </c>
      <c r="G143" s="909">
        <v>33787</v>
      </c>
      <c r="H143" s="405"/>
      <c r="I143" s="405"/>
      <c r="J143" s="405"/>
      <c r="K143" s="908">
        <v>42236</v>
      </c>
      <c r="L143" s="908">
        <v>42246</v>
      </c>
      <c r="M143" s="909">
        <v>33027</v>
      </c>
      <c r="N143" s="405"/>
      <c r="O143" s="908"/>
      <c r="P143" s="909"/>
      <c r="Q143" s="405"/>
      <c r="R143" s="405"/>
      <c r="S143" s="405"/>
      <c r="T143" s="405"/>
      <c r="U143" s="405"/>
      <c r="V143" s="405"/>
      <c r="W143" s="405"/>
      <c r="X143" s="405"/>
      <c r="Y143" s="405"/>
      <c r="Z143" s="405"/>
      <c r="AA143" s="405"/>
      <c r="AB143" s="405"/>
      <c r="AC143" s="405"/>
      <c r="AD143" s="405"/>
      <c r="AE143" s="405"/>
      <c r="AF143" s="405"/>
      <c r="AG143" s="405"/>
      <c r="AH143" s="405"/>
    </row>
    <row r="144" spans="1:34" ht="75">
      <c r="A144" s="391">
        <v>9</v>
      </c>
      <c r="B144" s="681"/>
      <c r="C144" s="681"/>
      <c r="D144" s="911" t="s">
        <v>1617</v>
      </c>
      <c r="E144" s="681"/>
      <c r="F144" s="681"/>
      <c r="G144" s="907"/>
      <c r="H144" s="405"/>
      <c r="I144" s="405"/>
      <c r="J144" s="405"/>
      <c r="K144" s="908"/>
      <c r="L144" s="405"/>
      <c r="M144" s="910"/>
      <c r="N144" s="405"/>
      <c r="O144" s="908"/>
      <c r="P144" s="909"/>
      <c r="Q144" s="405"/>
      <c r="R144" s="405"/>
      <c r="S144" s="405"/>
      <c r="T144" s="405"/>
      <c r="U144" s="405"/>
      <c r="V144" s="405"/>
      <c r="W144" s="405"/>
      <c r="X144" s="405"/>
      <c r="Y144" s="912">
        <v>18776.13</v>
      </c>
      <c r="Z144" s="405"/>
      <c r="AA144" s="405"/>
      <c r="AB144" s="405"/>
      <c r="AC144" s="405"/>
      <c r="AD144" s="405"/>
      <c r="AE144" s="405"/>
      <c r="AF144" s="405"/>
      <c r="AG144" s="405"/>
      <c r="AH144" s="405"/>
    </row>
    <row r="145" spans="1:34" ht="75">
      <c r="A145" s="391">
        <v>10</v>
      </c>
      <c r="B145" s="681"/>
      <c r="C145" s="681"/>
      <c r="D145" s="911" t="s">
        <v>1618</v>
      </c>
      <c r="E145" s="681"/>
      <c r="F145" s="681"/>
      <c r="G145" s="907"/>
      <c r="H145" s="405"/>
      <c r="I145" s="405"/>
      <c r="J145" s="405"/>
      <c r="K145" s="908"/>
      <c r="L145" s="405"/>
      <c r="M145" s="910"/>
      <c r="N145" s="405"/>
      <c r="O145" s="908"/>
      <c r="P145" s="909"/>
      <c r="Q145" s="405"/>
      <c r="R145" s="405"/>
      <c r="S145" s="405"/>
      <c r="T145" s="405"/>
      <c r="U145" s="405"/>
      <c r="V145" s="405"/>
      <c r="W145" s="405"/>
      <c r="X145" s="405"/>
      <c r="Y145" s="912">
        <v>7349.22</v>
      </c>
      <c r="Z145" s="405"/>
      <c r="AA145" s="405"/>
      <c r="AB145" s="405"/>
      <c r="AC145" s="405"/>
      <c r="AD145" s="405"/>
      <c r="AE145" s="405"/>
      <c r="AF145" s="405"/>
      <c r="AG145" s="405"/>
      <c r="AH145" s="405"/>
    </row>
    <row r="146" spans="1:34" ht="75">
      <c r="A146" s="391">
        <v>11</v>
      </c>
      <c r="B146" s="681"/>
      <c r="C146" s="681"/>
      <c r="D146" s="911" t="s">
        <v>1619</v>
      </c>
      <c r="E146" s="681"/>
      <c r="F146" s="681"/>
      <c r="G146" s="907"/>
      <c r="H146" s="405"/>
      <c r="I146" s="405"/>
      <c r="J146" s="405"/>
      <c r="K146" s="908"/>
      <c r="L146" s="405"/>
      <c r="M146" s="910"/>
      <c r="N146" s="405"/>
      <c r="O146" s="908"/>
      <c r="P146" s="909"/>
      <c r="Q146" s="405"/>
      <c r="R146" s="405"/>
      <c r="S146" s="405"/>
      <c r="T146" s="405"/>
      <c r="U146" s="405"/>
      <c r="V146" s="405"/>
      <c r="W146" s="405"/>
      <c r="X146" s="405"/>
      <c r="Y146" s="912">
        <v>16711.310000000001</v>
      </c>
      <c r="Z146" s="405"/>
      <c r="AA146" s="405"/>
      <c r="AB146" s="405"/>
      <c r="AC146" s="405"/>
      <c r="AD146" s="405"/>
      <c r="AE146" s="405"/>
      <c r="AF146" s="405"/>
      <c r="AG146" s="405"/>
      <c r="AH146" s="405"/>
    </row>
    <row r="147" spans="1:34" ht="75">
      <c r="A147" s="391">
        <v>12</v>
      </c>
      <c r="B147" s="681"/>
      <c r="C147" s="681"/>
      <c r="D147" s="911" t="s">
        <v>1620</v>
      </c>
      <c r="E147" s="681"/>
      <c r="F147" s="681"/>
      <c r="G147" s="907"/>
      <c r="H147" s="405"/>
      <c r="I147" s="405"/>
      <c r="J147" s="405"/>
      <c r="K147" s="908"/>
      <c r="L147" s="405"/>
      <c r="M147" s="910"/>
      <c r="N147" s="405"/>
      <c r="O147" s="908"/>
      <c r="P147" s="909"/>
      <c r="Q147" s="405"/>
      <c r="R147" s="405"/>
      <c r="S147" s="405"/>
      <c r="T147" s="405"/>
      <c r="U147" s="405"/>
      <c r="V147" s="405"/>
      <c r="W147" s="405"/>
      <c r="X147" s="405"/>
      <c r="Y147" s="912">
        <v>10577.34</v>
      </c>
      <c r="Z147" s="405"/>
      <c r="AA147" s="405"/>
      <c r="AB147" s="405"/>
      <c r="AC147" s="405"/>
      <c r="AD147" s="405"/>
      <c r="AE147" s="405"/>
      <c r="AF147" s="405"/>
      <c r="AG147" s="405"/>
      <c r="AH147" s="405"/>
    </row>
    <row r="148" spans="1:34" ht="45">
      <c r="A148" s="391">
        <v>13</v>
      </c>
      <c r="B148" s="681"/>
      <c r="C148" s="681"/>
      <c r="D148" s="911" t="s">
        <v>1621</v>
      </c>
      <c r="E148" s="681"/>
      <c r="F148" s="681"/>
      <c r="G148" s="907"/>
      <c r="H148" s="405"/>
      <c r="I148" s="405"/>
      <c r="J148" s="405"/>
      <c r="K148" s="908"/>
      <c r="L148" s="405"/>
      <c r="M148" s="910"/>
      <c r="N148" s="405"/>
      <c r="O148" s="908"/>
      <c r="P148" s="909"/>
      <c r="Q148" s="405"/>
      <c r="R148" s="405"/>
      <c r="S148" s="405"/>
      <c r="T148" s="405"/>
      <c r="U148" s="405"/>
      <c r="V148" s="405"/>
      <c r="W148" s="405"/>
      <c r="X148" s="405"/>
      <c r="Y148" s="912">
        <v>10674.76</v>
      </c>
      <c r="Z148" s="405"/>
      <c r="AA148" s="405"/>
      <c r="AB148" s="405"/>
      <c r="AC148" s="405"/>
      <c r="AD148" s="405"/>
      <c r="AE148" s="405"/>
      <c r="AF148" s="405"/>
      <c r="AG148" s="405"/>
      <c r="AH148" s="405"/>
    </row>
    <row r="149" spans="1:34" ht="75">
      <c r="A149" s="391">
        <v>14</v>
      </c>
      <c r="B149" s="681"/>
      <c r="C149" s="681"/>
      <c r="D149" s="911" t="s">
        <v>1622</v>
      </c>
      <c r="E149" s="681"/>
      <c r="F149" s="681"/>
      <c r="G149" s="907"/>
      <c r="H149" s="405"/>
      <c r="I149" s="405"/>
      <c r="J149" s="405"/>
      <c r="K149" s="908"/>
      <c r="L149" s="405"/>
      <c r="M149" s="910"/>
      <c r="N149" s="405"/>
      <c r="O149" s="908"/>
      <c r="P149" s="909"/>
      <c r="Q149" s="405"/>
      <c r="R149" s="405"/>
      <c r="S149" s="405"/>
      <c r="T149" s="405"/>
      <c r="U149" s="405"/>
      <c r="V149" s="405"/>
      <c r="W149" s="405"/>
      <c r="X149" s="405"/>
      <c r="Y149" s="912">
        <v>4049.24</v>
      </c>
      <c r="Z149" s="405"/>
      <c r="AA149" s="405"/>
      <c r="AB149" s="405"/>
      <c r="AC149" s="405"/>
      <c r="AD149" s="405"/>
      <c r="AE149" s="405"/>
      <c r="AF149" s="405"/>
      <c r="AG149" s="405"/>
      <c r="AH149" s="405"/>
    </row>
    <row r="150" spans="1:34" ht="60">
      <c r="A150" s="391">
        <v>15</v>
      </c>
      <c r="B150" s="681"/>
      <c r="C150" s="681"/>
      <c r="D150" s="911" t="s">
        <v>1623</v>
      </c>
      <c r="E150" s="681"/>
      <c r="F150" s="681"/>
      <c r="G150" s="907"/>
      <c r="H150" s="405"/>
      <c r="I150" s="405"/>
      <c r="J150" s="405"/>
      <c r="K150" s="908"/>
      <c r="L150" s="405"/>
      <c r="M150" s="910"/>
      <c r="N150" s="405"/>
      <c r="O150" s="908"/>
      <c r="P150" s="909"/>
      <c r="Q150" s="405"/>
      <c r="R150" s="405"/>
      <c r="S150" s="405"/>
      <c r="T150" s="405"/>
      <c r="U150" s="405"/>
      <c r="V150" s="405"/>
      <c r="W150" s="405"/>
      <c r="X150" s="405"/>
      <c r="Y150" s="912">
        <v>2080.0700000000002</v>
      </c>
      <c r="Z150" s="405"/>
      <c r="AA150" s="405"/>
      <c r="AB150" s="405"/>
      <c r="AC150" s="405"/>
      <c r="AD150" s="405"/>
      <c r="AE150" s="405"/>
      <c r="AF150" s="405"/>
      <c r="AG150" s="405"/>
      <c r="AH150" s="405"/>
    </row>
    <row r="151" spans="1:34" ht="75">
      <c r="A151" s="391">
        <v>16</v>
      </c>
      <c r="B151" s="681"/>
      <c r="C151" s="681"/>
      <c r="D151" s="911" t="s">
        <v>1624</v>
      </c>
      <c r="E151" s="681"/>
      <c r="F151" s="681"/>
      <c r="G151" s="907"/>
      <c r="H151" s="405"/>
      <c r="I151" s="405"/>
      <c r="J151" s="405"/>
      <c r="K151" s="908"/>
      <c r="L151" s="405"/>
      <c r="M151" s="910"/>
      <c r="N151" s="405"/>
      <c r="O151" s="908"/>
      <c r="P151" s="909"/>
      <c r="Q151" s="405"/>
      <c r="R151" s="405"/>
      <c r="S151" s="405"/>
      <c r="T151" s="405"/>
      <c r="U151" s="405"/>
      <c r="V151" s="405"/>
      <c r="W151" s="405"/>
      <c r="X151" s="405"/>
      <c r="Y151" s="912">
        <v>48306.06</v>
      </c>
      <c r="Z151" s="405"/>
      <c r="AA151" s="405"/>
      <c r="AB151" s="405"/>
      <c r="AC151" s="405"/>
      <c r="AD151" s="405"/>
      <c r="AE151" s="405"/>
      <c r="AF151" s="405"/>
      <c r="AG151" s="405"/>
      <c r="AH151" s="405"/>
    </row>
    <row r="152" spans="1:34" ht="90">
      <c r="A152" s="391">
        <v>17</v>
      </c>
      <c r="B152" s="681"/>
      <c r="C152" s="681"/>
      <c r="D152" s="911" t="s">
        <v>1625</v>
      </c>
      <c r="E152" s="681"/>
      <c r="F152" s="681"/>
      <c r="G152" s="907"/>
      <c r="H152" s="405"/>
      <c r="I152" s="405"/>
      <c r="J152" s="405"/>
      <c r="K152" s="908"/>
      <c r="L152" s="405"/>
      <c r="M152" s="910"/>
      <c r="N152" s="405"/>
      <c r="O152" s="908"/>
      <c r="P152" s="909"/>
      <c r="Q152" s="405"/>
      <c r="R152" s="405"/>
      <c r="S152" s="405"/>
      <c r="T152" s="405"/>
      <c r="U152" s="405"/>
      <c r="V152" s="405"/>
      <c r="W152" s="405"/>
      <c r="X152" s="405"/>
      <c r="Y152" s="912">
        <v>6330.87</v>
      </c>
      <c r="Z152" s="405"/>
      <c r="AA152" s="405"/>
      <c r="AB152" s="405"/>
      <c r="AC152" s="405"/>
      <c r="AD152" s="405"/>
      <c r="AE152" s="405"/>
      <c r="AF152" s="405"/>
      <c r="AG152" s="405"/>
      <c r="AH152" s="405"/>
    </row>
    <row r="153" spans="1:34" ht="45">
      <c r="A153" s="391">
        <v>18</v>
      </c>
      <c r="B153" s="681"/>
      <c r="C153" s="681"/>
      <c r="D153" s="911" t="s">
        <v>1626</v>
      </c>
      <c r="E153" s="681"/>
      <c r="F153" s="681"/>
      <c r="G153" s="907"/>
      <c r="H153" s="405"/>
      <c r="I153" s="405"/>
      <c r="J153" s="405"/>
      <c r="K153" s="908"/>
      <c r="L153" s="405"/>
      <c r="M153" s="910"/>
      <c r="N153" s="405"/>
      <c r="O153" s="908"/>
      <c r="P153" s="909"/>
      <c r="Q153" s="405"/>
      <c r="R153" s="405"/>
      <c r="S153" s="405"/>
      <c r="T153" s="405"/>
      <c r="U153" s="405"/>
      <c r="V153" s="405"/>
      <c r="W153" s="405"/>
      <c r="X153" s="405"/>
      <c r="Y153" s="912">
        <v>42348.94</v>
      </c>
      <c r="Z153" s="405"/>
      <c r="AA153" s="405"/>
      <c r="AB153" s="405"/>
      <c r="AC153" s="405"/>
      <c r="AD153" s="405"/>
      <c r="AE153" s="405"/>
      <c r="AF153" s="405"/>
      <c r="AG153" s="405"/>
      <c r="AH153" s="405"/>
    </row>
    <row r="154" spans="1:34" ht="60">
      <c r="A154" s="391">
        <v>19</v>
      </c>
      <c r="B154" s="681"/>
      <c r="C154" s="681"/>
      <c r="D154" s="911" t="s">
        <v>1627</v>
      </c>
      <c r="E154" s="681"/>
      <c r="F154" s="681"/>
      <c r="G154" s="907"/>
      <c r="H154" s="405"/>
      <c r="I154" s="405"/>
      <c r="J154" s="405"/>
      <c r="K154" s="908"/>
      <c r="L154" s="405"/>
      <c r="M154" s="910"/>
      <c r="N154" s="405"/>
      <c r="O154" s="908"/>
      <c r="P154" s="909"/>
      <c r="Q154" s="405"/>
      <c r="R154" s="405"/>
      <c r="S154" s="405"/>
      <c r="T154" s="405"/>
      <c r="U154" s="405"/>
      <c r="V154" s="405"/>
      <c r="W154" s="405"/>
      <c r="X154" s="405"/>
      <c r="Y154" s="912">
        <v>12028.7</v>
      </c>
      <c r="Z154" s="405"/>
      <c r="AA154" s="405"/>
      <c r="AB154" s="405"/>
      <c r="AC154" s="405"/>
      <c r="AD154" s="405"/>
      <c r="AE154" s="405"/>
      <c r="AF154" s="405"/>
      <c r="AG154" s="405"/>
      <c r="AH154" s="405"/>
    </row>
    <row r="155" spans="1:34" ht="75">
      <c r="A155" s="391">
        <v>20</v>
      </c>
      <c r="B155" s="681"/>
      <c r="C155" s="681"/>
      <c r="D155" s="911" t="s">
        <v>1628</v>
      </c>
      <c r="E155" s="681"/>
      <c r="F155" s="681"/>
      <c r="G155" s="907"/>
      <c r="H155" s="405"/>
      <c r="I155" s="405"/>
      <c r="J155" s="405"/>
      <c r="K155" s="908"/>
      <c r="L155" s="405"/>
      <c r="M155" s="910"/>
      <c r="N155" s="405"/>
      <c r="O155" s="908"/>
      <c r="P155" s="909"/>
      <c r="Q155" s="405"/>
      <c r="R155" s="405"/>
      <c r="S155" s="405"/>
      <c r="T155" s="405"/>
      <c r="U155" s="405"/>
      <c r="V155" s="405"/>
      <c r="W155" s="405"/>
      <c r="X155" s="405"/>
      <c r="Y155" s="912">
        <v>44656.78</v>
      </c>
      <c r="Z155" s="405"/>
      <c r="AA155" s="405"/>
      <c r="AB155" s="405"/>
      <c r="AC155" s="405"/>
      <c r="AD155" s="405"/>
      <c r="AE155" s="405"/>
      <c r="AF155" s="405"/>
      <c r="AG155" s="405"/>
      <c r="AH155" s="405"/>
    </row>
    <row r="156" spans="1:34" ht="75">
      <c r="A156" s="391">
        <v>21</v>
      </c>
      <c r="B156" s="681"/>
      <c r="C156" s="681"/>
      <c r="D156" s="911" t="s">
        <v>1629</v>
      </c>
      <c r="E156" s="681"/>
      <c r="F156" s="681"/>
      <c r="G156" s="907"/>
      <c r="H156" s="405"/>
      <c r="I156" s="405"/>
      <c r="J156" s="405"/>
      <c r="K156" s="908"/>
      <c r="L156" s="405"/>
      <c r="M156" s="910"/>
      <c r="N156" s="405"/>
      <c r="O156" s="908"/>
      <c r="P156" s="909"/>
      <c r="Q156" s="405"/>
      <c r="R156" s="405"/>
      <c r="S156" s="405"/>
      <c r="T156" s="405"/>
      <c r="U156" s="405"/>
      <c r="V156" s="405"/>
      <c r="W156" s="405"/>
      <c r="X156" s="405"/>
      <c r="Y156" s="912">
        <v>13308.78</v>
      </c>
      <c r="Z156" s="405"/>
      <c r="AA156" s="405"/>
      <c r="AB156" s="405"/>
      <c r="AC156" s="405"/>
      <c r="AD156" s="405"/>
      <c r="AE156" s="405"/>
      <c r="AF156" s="405"/>
      <c r="AG156" s="405"/>
      <c r="AH156" s="405"/>
    </row>
    <row r="157" spans="1:34" ht="90">
      <c r="A157" s="391">
        <v>22</v>
      </c>
      <c r="B157" s="681"/>
      <c r="C157" s="681"/>
      <c r="D157" s="911" t="s">
        <v>1630</v>
      </c>
      <c r="E157" s="681"/>
      <c r="F157" s="681"/>
      <c r="G157" s="907"/>
      <c r="H157" s="405"/>
      <c r="I157" s="405"/>
      <c r="J157" s="405"/>
      <c r="K157" s="908"/>
      <c r="L157" s="405"/>
      <c r="M157" s="910"/>
      <c r="N157" s="405"/>
      <c r="O157" s="908"/>
      <c r="P157" s="909"/>
      <c r="Q157" s="405"/>
      <c r="R157" s="405"/>
      <c r="S157" s="405"/>
      <c r="T157" s="405"/>
      <c r="U157" s="405"/>
      <c r="V157" s="405"/>
      <c r="W157" s="405"/>
      <c r="X157" s="405"/>
      <c r="Y157" s="912">
        <v>13343.77</v>
      </c>
      <c r="Z157" s="405"/>
      <c r="AA157" s="405"/>
      <c r="AB157" s="405"/>
      <c r="AC157" s="405"/>
      <c r="AD157" s="405"/>
      <c r="AE157" s="405"/>
      <c r="AF157" s="405"/>
      <c r="AG157" s="405"/>
      <c r="AH157" s="405"/>
    </row>
    <row r="158" spans="1:34" ht="75">
      <c r="A158" s="391">
        <v>23</v>
      </c>
      <c r="B158" s="681"/>
      <c r="C158" s="681"/>
      <c r="D158" s="911" t="s">
        <v>1631</v>
      </c>
      <c r="E158" s="681"/>
      <c r="F158" s="681"/>
      <c r="G158" s="907"/>
      <c r="H158" s="405"/>
      <c r="I158" s="405"/>
      <c r="J158" s="405"/>
      <c r="K158" s="908"/>
      <c r="L158" s="405"/>
      <c r="M158" s="910"/>
      <c r="N158" s="405"/>
      <c r="O158" s="908"/>
      <c r="P158" s="909"/>
      <c r="Q158" s="405"/>
      <c r="R158" s="405"/>
      <c r="S158" s="405"/>
      <c r="T158" s="405"/>
      <c r="U158" s="405"/>
      <c r="V158" s="405"/>
      <c r="W158" s="405"/>
      <c r="X158" s="405"/>
      <c r="Y158" s="912">
        <v>15264.44</v>
      </c>
      <c r="Z158" s="405"/>
      <c r="AA158" s="405"/>
      <c r="AB158" s="405"/>
      <c r="AC158" s="405"/>
      <c r="AD158" s="405"/>
      <c r="AE158" s="405"/>
      <c r="AF158" s="405"/>
      <c r="AG158" s="405"/>
      <c r="AH158" s="405"/>
    </row>
    <row r="159" spans="1:34" ht="60">
      <c r="A159" s="391">
        <v>24</v>
      </c>
      <c r="B159" s="681"/>
      <c r="C159" s="681"/>
      <c r="D159" s="911" t="s">
        <v>1632</v>
      </c>
      <c r="E159" s="681"/>
      <c r="F159" s="681"/>
      <c r="G159" s="907"/>
      <c r="H159" s="405"/>
      <c r="I159" s="405"/>
      <c r="J159" s="405"/>
      <c r="K159" s="908"/>
      <c r="L159" s="405"/>
      <c r="M159" s="910"/>
      <c r="N159" s="405"/>
      <c r="O159" s="908"/>
      <c r="P159" s="909"/>
      <c r="Q159" s="405"/>
      <c r="R159" s="405"/>
      <c r="S159" s="405"/>
      <c r="T159" s="405"/>
      <c r="U159" s="405"/>
      <c r="V159" s="405"/>
      <c r="W159" s="405"/>
      <c r="X159" s="405"/>
      <c r="Y159" s="912">
        <v>27263.5</v>
      </c>
      <c r="Z159" s="405"/>
      <c r="AA159" s="405"/>
      <c r="AB159" s="405"/>
      <c r="AC159" s="405"/>
      <c r="AD159" s="405"/>
      <c r="AE159" s="405"/>
      <c r="AF159" s="405"/>
      <c r="AG159" s="405"/>
      <c r="AH159" s="405"/>
    </row>
    <row r="160" spans="1:34" ht="75">
      <c r="A160" s="391">
        <v>25</v>
      </c>
      <c r="B160" s="681"/>
      <c r="C160" s="681"/>
      <c r="D160" s="911" t="s">
        <v>1633</v>
      </c>
      <c r="E160" s="681"/>
      <c r="F160" s="681"/>
      <c r="G160" s="907"/>
      <c r="H160" s="405"/>
      <c r="I160" s="405"/>
      <c r="J160" s="405"/>
      <c r="K160" s="908"/>
      <c r="L160" s="405"/>
      <c r="M160" s="910"/>
      <c r="N160" s="405"/>
      <c r="O160" s="908"/>
      <c r="P160" s="909"/>
      <c r="Q160" s="405"/>
      <c r="R160" s="405"/>
      <c r="S160" s="405"/>
      <c r="T160" s="405"/>
      <c r="U160" s="405"/>
      <c r="V160" s="405"/>
      <c r="W160" s="405"/>
      <c r="X160" s="405"/>
      <c r="Y160" s="912">
        <v>15127.29</v>
      </c>
      <c r="Z160" s="405"/>
      <c r="AA160" s="405"/>
      <c r="AB160" s="405"/>
      <c r="AC160" s="405"/>
      <c r="AD160" s="405"/>
      <c r="AE160" s="405"/>
      <c r="AF160" s="405"/>
      <c r="AG160" s="405"/>
      <c r="AH160" s="405"/>
    </row>
    <row r="161" spans="1:34" ht="90">
      <c r="A161" s="391">
        <v>26</v>
      </c>
      <c r="B161" s="681"/>
      <c r="C161" s="681"/>
      <c r="D161" s="911" t="s">
        <v>1634</v>
      </c>
      <c r="E161" s="681"/>
      <c r="F161" s="681"/>
      <c r="G161" s="907"/>
      <c r="H161" s="405"/>
      <c r="I161" s="405"/>
      <c r="J161" s="405"/>
      <c r="K161" s="908"/>
      <c r="L161" s="405"/>
      <c r="M161" s="910"/>
      <c r="N161" s="405"/>
      <c r="O161" s="908"/>
      <c r="P161" s="909"/>
      <c r="Q161" s="405"/>
      <c r="R161" s="405"/>
      <c r="S161" s="405"/>
      <c r="T161" s="405"/>
      <c r="U161" s="405"/>
      <c r="V161" s="405"/>
      <c r="W161" s="405"/>
      <c r="X161" s="405"/>
      <c r="Y161" s="912">
        <v>7017.39</v>
      </c>
      <c r="Z161" s="405"/>
      <c r="AA161" s="405"/>
      <c r="AB161" s="405"/>
      <c r="AC161" s="405"/>
      <c r="AD161" s="405"/>
      <c r="AE161" s="405"/>
      <c r="AF161" s="405"/>
      <c r="AG161" s="405"/>
      <c r="AH161" s="405"/>
    </row>
    <row r="162" spans="1:34" ht="75">
      <c r="A162" s="391">
        <v>27</v>
      </c>
      <c r="B162" s="681"/>
      <c r="C162" s="681"/>
      <c r="D162" s="911" t="s">
        <v>1635</v>
      </c>
      <c r="E162" s="681"/>
      <c r="F162" s="681"/>
      <c r="G162" s="907"/>
      <c r="H162" s="405"/>
      <c r="I162" s="405"/>
      <c r="J162" s="405"/>
      <c r="K162" s="908"/>
      <c r="L162" s="405"/>
      <c r="M162" s="910"/>
      <c r="N162" s="405"/>
      <c r="O162" s="908"/>
      <c r="P162" s="909"/>
      <c r="Q162" s="405"/>
      <c r="R162" s="405"/>
      <c r="S162" s="405"/>
      <c r="T162" s="405"/>
      <c r="U162" s="405"/>
      <c r="V162" s="405"/>
      <c r="W162" s="405"/>
      <c r="X162" s="405"/>
      <c r="Y162" s="913">
        <v>3642</v>
      </c>
      <c r="Z162" s="405"/>
      <c r="AA162" s="405"/>
      <c r="AB162" s="405"/>
      <c r="AC162" s="405"/>
      <c r="AD162" s="405"/>
      <c r="AE162" s="405"/>
      <c r="AF162" s="405"/>
      <c r="AG162" s="405"/>
      <c r="AH162" s="405"/>
    </row>
    <row r="163" spans="1:34" ht="60">
      <c r="A163" s="391">
        <v>28</v>
      </c>
      <c r="B163" s="681"/>
      <c r="C163" s="681"/>
      <c r="D163" s="911" t="s">
        <v>1636</v>
      </c>
      <c r="E163" s="681"/>
      <c r="F163" s="681"/>
      <c r="G163" s="907"/>
      <c r="H163" s="405"/>
      <c r="I163" s="405"/>
      <c r="J163" s="405"/>
      <c r="K163" s="908"/>
      <c r="L163" s="405"/>
      <c r="M163" s="910"/>
      <c r="N163" s="405"/>
      <c r="O163" s="908"/>
      <c r="P163" s="909"/>
      <c r="Q163" s="405"/>
      <c r="R163" s="405"/>
      <c r="S163" s="405"/>
      <c r="T163" s="405"/>
      <c r="U163" s="405"/>
      <c r="V163" s="405"/>
      <c r="W163" s="405"/>
      <c r="X163" s="405"/>
      <c r="Y163" s="912">
        <v>70050.41</v>
      </c>
      <c r="Z163" s="405"/>
      <c r="AA163" s="405"/>
      <c r="AB163" s="405"/>
      <c r="AC163" s="405"/>
      <c r="AD163" s="405"/>
      <c r="AE163" s="405"/>
      <c r="AF163" s="405"/>
      <c r="AG163" s="405"/>
      <c r="AH163" s="405"/>
    </row>
    <row r="164" spans="1:34" ht="60">
      <c r="A164" s="391">
        <v>29</v>
      </c>
      <c r="B164" s="681"/>
      <c r="C164" s="681"/>
      <c r="D164" s="911" t="s">
        <v>1637</v>
      </c>
      <c r="E164" s="681"/>
      <c r="F164" s="681"/>
      <c r="G164" s="907"/>
      <c r="H164" s="405"/>
      <c r="I164" s="405"/>
      <c r="J164" s="405"/>
      <c r="K164" s="908"/>
      <c r="L164" s="405"/>
      <c r="M164" s="910"/>
      <c r="N164" s="405"/>
      <c r="O164" s="908"/>
      <c r="P164" s="909"/>
      <c r="Q164" s="405"/>
      <c r="R164" s="405"/>
      <c r="S164" s="405"/>
      <c r="T164" s="405"/>
      <c r="U164" s="405"/>
      <c r="V164" s="405"/>
      <c r="W164" s="405"/>
      <c r="X164" s="405"/>
      <c r="Y164" s="912">
        <v>25676.01</v>
      </c>
      <c r="Z164" s="405"/>
      <c r="AA164" s="405"/>
      <c r="AB164" s="405"/>
      <c r="AC164" s="405"/>
      <c r="AD164" s="405"/>
      <c r="AE164" s="405"/>
      <c r="AF164" s="405"/>
      <c r="AG164" s="405"/>
      <c r="AH164" s="405"/>
    </row>
    <row r="165" spans="1:34" ht="30">
      <c r="A165" s="391">
        <v>30</v>
      </c>
      <c r="B165" s="681"/>
      <c r="C165" s="681"/>
      <c r="D165" s="911" t="s">
        <v>1638</v>
      </c>
      <c r="E165" s="681"/>
      <c r="F165" s="681"/>
      <c r="G165" s="907"/>
      <c r="H165" s="405"/>
      <c r="I165" s="405"/>
      <c r="J165" s="405"/>
      <c r="K165" s="908"/>
      <c r="L165" s="405"/>
      <c r="M165" s="910"/>
      <c r="N165" s="405"/>
      <c r="O165" s="908"/>
      <c r="P165" s="909"/>
      <c r="Q165" s="405"/>
      <c r="R165" s="405"/>
      <c r="S165" s="405"/>
      <c r="T165" s="405"/>
      <c r="U165" s="405"/>
      <c r="V165" s="405"/>
      <c r="W165" s="405"/>
      <c r="X165" s="405"/>
      <c r="Y165" s="912">
        <v>34054.99</v>
      </c>
      <c r="Z165" s="405"/>
      <c r="AA165" s="405"/>
      <c r="AB165" s="405"/>
      <c r="AC165" s="405"/>
      <c r="AD165" s="405"/>
      <c r="AE165" s="405"/>
      <c r="AF165" s="405"/>
      <c r="AG165" s="405"/>
      <c r="AH165" s="405"/>
    </row>
    <row r="166" spans="1:34" ht="60">
      <c r="A166" s="391">
        <v>31</v>
      </c>
      <c r="B166" s="681"/>
      <c r="C166" s="681"/>
      <c r="D166" s="911" t="s">
        <v>1639</v>
      </c>
      <c r="E166" s="681"/>
      <c r="F166" s="681"/>
      <c r="G166" s="907"/>
      <c r="H166" s="405"/>
      <c r="I166" s="405"/>
      <c r="J166" s="405"/>
      <c r="K166" s="908"/>
      <c r="L166" s="405"/>
      <c r="M166" s="910"/>
      <c r="N166" s="405"/>
      <c r="O166" s="908"/>
      <c r="P166" s="909"/>
      <c r="Q166" s="405"/>
      <c r="R166" s="405"/>
      <c r="S166" s="405"/>
      <c r="T166" s="405"/>
      <c r="U166" s="405"/>
      <c r="V166" s="405"/>
      <c r="W166" s="405"/>
      <c r="X166" s="405"/>
      <c r="Y166" s="913">
        <v>71000</v>
      </c>
      <c r="Z166" s="405"/>
      <c r="AA166" s="405"/>
      <c r="AB166" s="405"/>
      <c r="AC166" s="405"/>
      <c r="AD166" s="405"/>
      <c r="AE166" s="405"/>
      <c r="AF166" s="405"/>
      <c r="AG166" s="405"/>
      <c r="AH166" s="405"/>
    </row>
    <row r="167" spans="1:34">
      <c r="A167" s="391"/>
      <c r="B167" s="681"/>
      <c r="C167" s="681"/>
      <c r="D167" s="906"/>
      <c r="E167" s="681"/>
      <c r="F167" s="681"/>
      <c r="G167" s="907"/>
      <c r="H167" s="405"/>
      <c r="I167" s="405"/>
      <c r="J167" s="405"/>
      <c r="K167" s="908"/>
      <c r="L167" s="405"/>
      <c r="M167" s="910"/>
      <c r="N167" s="405"/>
      <c r="O167" s="908"/>
      <c r="P167" s="909"/>
      <c r="Q167" s="405"/>
      <c r="R167" s="405"/>
      <c r="S167" s="405"/>
      <c r="T167" s="405"/>
      <c r="U167" s="405"/>
      <c r="V167" s="405"/>
      <c r="W167" s="405"/>
      <c r="X167" s="405"/>
      <c r="Y167" s="405"/>
      <c r="Z167" s="405"/>
      <c r="AA167" s="405"/>
      <c r="AB167" s="405"/>
      <c r="AC167" s="405"/>
      <c r="AD167" s="405"/>
      <c r="AE167" s="405"/>
      <c r="AF167" s="405"/>
      <c r="AG167" s="405"/>
      <c r="AH167" s="405"/>
    </row>
    <row r="168" spans="1:34" ht="43.5" customHeight="1">
      <c r="A168" s="391"/>
      <c r="B168" s="405"/>
      <c r="C168" s="405"/>
      <c r="D168" s="906"/>
      <c r="E168" s="405"/>
      <c r="F168" s="681"/>
      <c r="G168" s="909"/>
      <c r="H168" s="405"/>
      <c r="I168" s="405"/>
      <c r="J168" s="405"/>
      <c r="K168" s="908"/>
      <c r="L168" s="908"/>
      <c r="M168" s="909"/>
      <c r="N168" s="405"/>
      <c r="O168" s="405"/>
      <c r="P168" s="405"/>
      <c r="Q168" s="405"/>
      <c r="R168" s="405"/>
      <c r="S168" s="405"/>
      <c r="T168" s="405"/>
      <c r="U168" s="405"/>
      <c r="V168" s="405"/>
      <c r="W168" s="405"/>
      <c r="X168" s="405"/>
      <c r="Y168" s="405"/>
      <c r="Z168" s="405"/>
      <c r="AA168" s="405"/>
      <c r="AB168" s="405"/>
      <c r="AC168" s="405"/>
      <c r="AD168" s="405"/>
      <c r="AE168" s="405"/>
      <c r="AF168" s="405"/>
      <c r="AG168" s="405"/>
      <c r="AH168" s="405"/>
    </row>
    <row r="169" spans="1:34" ht="50.25" customHeight="1">
      <c r="A169" s="1577" t="s">
        <v>780</v>
      </c>
      <c r="B169" s="1578"/>
      <c r="C169" s="1578"/>
      <c r="D169" s="1578"/>
      <c r="E169" s="1578"/>
      <c r="F169" s="1578"/>
      <c r="G169" s="1578"/>
      <c r="H169" s="1578"/>
      <c r="I169" s="1578"/>
      <c r="J169" s="1578"/>
      <c r="K169" s="1578"/>
      <c r="L169" s="1578"/>
      <c r="M169" s="1578"/>
      <c r="N169" s="1578"/>
      <c r="O169" s="1578"/>
      <c r="P169" s="1578"/>
      <c r="Q169" s="1578"/>
      <c r="R169" s="1578"/>
      <c r="S169" s="1578"/>
      <c r="T169" s="1578"/>
      <c r="U169" s="1578"/>
      <c r="V169" s="1578"/>
      <c r="W169" s="1578"/>
      <c r="X169" s="1578"/>
      <c r="Y169" s="1578"/>
      <c r="Z169" s="1578"/>
      <c r="AA169" s="1578"/>
      <c r="AB169" s="1578"/>
      <c r="AC169" s="1578"/>
      <c r="AD169" s="1578"/>
      <c r="AE169" s="1578"/>
      <c r="AF169" s="1578"/>
      <c r="AG169" s="1578"/>
      <c r="AH169" s="1579"/>
    </row>
    <row r="170" spans="1:34" ht="135">
      <c r="A170" s="391">
        <v>1</v>
      </c>
      <c r="B170" s="681" t="s">
        <v>1640</v>
      </c>
      <c r="C170" s="691" t="s">
        <v>1641</v>
      </c>
      <c r="D170" s="681" t="s">
        <v>1642</v>
      </c>
      <c r="E170" s="681" t="s">
        <v>1643</v>
      </c>
      <c r="F170" s="681" t="s">
        <v>1502</v>
      </c>
      <c r="G170" s="914">
        <v>200000</v>
      </c>
      <c r="H170" s="405"/>
      <c r="I170" s="405"/>
      <c r="J170" s="405"/>
      <c r="K170" s="405"/>
      <c r="L170" s="405"/>
      <c r="M170" s="405"/>
      <c r="N170" s="405"/>
      <c r="O170" s="405"/>
      <c r="P170" s="405"/>
      <c r="Q170" s="908">
        <v>42860</v>
      </c>
      <c r="R170" s="908">
        <v>43225</v>
      </c>
      <c r="S170" s="391">
        <v>200000</v>
      </c>
      <c r="T170" s="908"/>
      <c r="U170" s="908"/>
      <c r="V170" s="391"/>
      <c r="W170" s="391"/>
      <c r="X170" s="391"/>
      <c r="Y170" s="391"/>
      <c r="Z170" s="391"/>
      <c r="AA170" s="391"/>
      <c r="AB170" s="391"/>
      <c r="AC170" s="391"/>
      <c r="AD170" s="391"/>
      <c r="AE170" s="391"/>
      <c r="AF170" s="405"/>
      <c r="AG170" s="405"/>
      <c r="AH170" s="405"/>
    </row>
    <row r="171" spans="1:34" ht="155.25" customHeight="1">
      <c r="A171" s="391">
        <v>2</v>
      </c>
      <c r="B171" s="681" t="s">
        <v>1433</v>
      </c>
      <c r="C171" s="681" t="s">
        <v>1433</v>
      </c>
      <c r="D171" s="715" t="s">
        <v>1644</v>
      </c>
      <c r="E171" s="659" t="s">
        <v>1645</v>
      </c>
      <c r="F171" s="409" t="s">
        <v>1646</v>
      </c>
      <c r="G171" s="915">
        <v>950000</v>
      </c>
      <c r="H171" s="915">
        <v>50000</v>
      </c>
      <c r="I171" s="405"/>
      <c r="J171" s="405"/>
      <c r="K171" s="405"/>
      <c r="L171" s="405"/>
      <c r="M171" s="405"/>
      <c r="N171" s="405"/>
      <c r="O171" s="405"/>
      <c r="P171" s="405"/>
      <c r="Q171" s="405"/>
      <c r="R171" s="405"/>
      <c r="S171" s="405"/>
      <c r="T171" s="405"/>
      <c r="U171" s="405"/>
      <c r="V171" s="916">
        <v>1000000</v>
      </c>
      <c r="W171" s="916"/>
      <c r="X171" s="916"/>
      <c r="Y171" s="916"/>
      <c r="Z171" s="916"/>
      <c r="AA171" s="916"/>
      <c r="AB171" s="916"/>
      <c r="AC171" s="916"/>
      <c r="AD171" s="916"/>
      <c r="AE171" s="916"/>
      <c r="AF171" s="405"/>
      <c r="AG171" s="405"/>
      <c r="AH171" s="405"/>
    </row>
    <row r="172" spans="1:34" ht="165.75" customHeight="1">
      <c r="A172" s="391">
        <v>3</v>
      </c>
      <c r="B172" s="681" t="s">
        <v>1433</v>
      </c>
      <c r="C172" s="681" t="s">
        <v>1433</v>
      </c>
      <c r="D172" s="917" t="s">
        <v>1647</v>
      </c>
      <c r="E172" s="918" t="s">
        <v>1645</v>
      </c>
      <c r="F172" s="409" t="s">
        <v>1491</v>
      </c>
      <c r="G172" s="919">
        <v>570000</v>
      </c>
      <c r="H172" s="919">
        <v>30000</v>
      </c>
      <c r="I172" s="405"/>
      <c r="J172" s="405"/>
      <c r="K172" s="405"/>
      <c r="L172" s="405"/>
      <c r="M172" s="405"/>
      <c r="N172" s="405"/>
      <c r="O172" s="405"/>
      <c r="P172" s="405"/>
      <c r="Q172" s="405"/>
      <c r="R172" s="405"/>
      <c r="S172" s="405"/>
      <c r="T172" s="405"/>
      <c r="U172" s="405"/>
      <c r="V172" s="920">
        <v>600000</v>
      </c>
      <c r="W172" s="916"/>
      <c r="X172" s="916"/>
      <c r="Y172" s="916"/>
      <c r="Z172" s="916"/>
      <c r="AA172" s="916"/>
      <c r="AB172" s="916"/>
      <c r="AC172" s="916"/>
      <c r="AD172" s="916"/>
      <c r="AE172" s="916"/>
      <c r="AF172" s="405"/>
      <c r="AG172" s="405"/>
      <c r="AH172" s="405"/>
    </row>
    <row r="173" spans="1:34" ht="158.25" customHeight="1">
      <c r="A173" s="91">
        <v>4</v>
      </c>
      <c r="B173" s="681" t="s">
        <v>1433</v>
      </c>
      <c r="C173" s="681" t="s">
        <v>1433</v>
      </c>
      <c r="D173" s="921" t="s">
        <v>1648</v>
      </c>
      <c r="E173" s="659" t="s">
        <v>1645</v>
      </c>
      <c r="F173" s="98" t="s">
        <v>1512</v>
      </c>
      <c r="G173" s="922">
        <v>190000</v>
      </c>
      <c r="H173" s="922">
        <v>10000</v>
      </c>
      <c r="I173" s="923"/>
      <c r="J173" s="923"/>
      <c r="K173" s="923"/>
      <c r="L173" s="923"/>
      <c r="M173" s="924"/>
      <c r="N173" s="923"/>
      <c r="O173" s="923"/>
      <c r="P173" s="925"/>
      <c r="Q173" s="923"/>
      <c r="R173" s="923"/>
      <c r="S173" s="923"/>
      <c r="T173" s="923"/>
      <c r="U173" s="923"/>
      <c r="V173" s="926">
        <v>200000</v>
      </c>
      <c r="W173" s="927"/>
      <c r="X173" s="927"/>
      <c r="Y173" s="928"/>
      <c r="Z173" s="927"/>
      <c r="AA173" s="927"/>
      <c r="AB173" s="929"/>
      <c r="AC173" s="927"/>
      <c r="AD173" s="927"/>
      <c r="AE173" s="930"/>
      <c r="AF173" s="923"/>
      <c r="AG173" s="923"/>
      <c r="AH173" s="923"/>
    </row>
    <row r="174" spans="1:34" ht="159" customHeight="1">
      <c r="A174" s="91">
        <v>5</v>
      </c>
      <c r="B174" s="681" t="s">
        <v>1433</v>
      </c>
      <c r="C174" s="681" t="s">
        <v>1433</v>
      </c>
      <c r="D174" s="921" t="s">
        <v>1479</v>
      </c>
      <c r="E174" s="659" t="s">
        <v>1645</v>
      </c>
      <c r="F174" s="98" t="s">
        <v>1480</v>
      </c>
      <c r="G174" s="922">
        <v>1425000</v>
      </c>
      <c r="H174" s="922">
        <v>75000</v>
      </c>
      <c r="I174" s="923"/>
      <c r="J174" s="923"/>
      <c r="K174" s="923"/>
      <c r="L174" s="923"/>
      <c r="M174" s="924"/>
      <c r="N174" s="923"/>
      <c r="O174" s="923"/>
      <c r="P174" s="925"/>
      <c r="Q174" s="923"/>
      <c r="R174" s="923"/>
      <c r="S174" s="923"/>
      <c r="T174" s="923"/>
      <c r="U174" s="923"/>
      <c r="V174" s="926">
        <v>1500000</v>
      </c>
      <c r="W174" s="927"/>
      <c r="X174" s="927"/>
      <c r="Y174" s="928"/>
      <c r="Z174" s="927"/>
      <c r="AA174" s="927"/>
      <c r="AB174" s="929"/>
      <c r="AC174" s="927"/>
      <c r="AD174" s="927"/>
      <c r="AE174" s="930"/>
      <c r="AF174" s="923"/>
      <c r="AG174" s="923"/>
      <c r="AH174" s="923"/>
    </row>
    <row r="175" spans="1:34" ht="165" customHeight="1">
      <c r="A175" s="91">
        <v>6</v>
      </c>
      <c r="B175" s="681" t="s">
        <v>1433</v>
      </c>
      <c r="C175" s="681" t="s">
        <v>1433</v>
      </c>
      <c r="D175" s="931" t="s">
        <v>1482</v>
      </c>
      <c r="E175" s="659" t="s">
        <v>1645</v>
      </c>
      <c r="F175" s="98" t="s">
        <v>1483</v>
      </c>
      <c r="G175" s="932">
        <v>1425000</v>
      </c>
      <c r="H175" s="932">
        <v>75000</v>
      </c>
      <c r="I175" s="923"/>
      <c r="J175" s="923"/>
      <c r="K175" s="923"/>
      <c r="L175" s="923"/>
      <c r="M175" s="924"/>
      <c r="N175" s="923"/>
      <c r="O175" s="923"/>
      <c r="P175" s="925"/>
      <c r="Q175" s="923"/>
      <c r="R175" s="923"/>
      <c r="S175" s="923"/>
      <c r="T175" s="923"/>
      <c r="U175" s="923"/>
      <c r="V175" s="933">
        <v>1500000</v>
      </c>
      <c r="W175" s="927"/>
      <c r="X175" s="927"/>
      <c r="Y175" s="928"/>
      <c r="Z175" s="927"/>
      <c r="AA175" s="927"/>
      <c r="AB175" s="929"/>
      <c r="AC175" s="927"/>
      <c r="AD175" s="927"/>
      <c r="AE175" s="930"/>
      <c r="AF175" s="923"/>
      <c r="AG175" s="923"/>
      <c r="AH175" s="923"/>
    </row>
    <row r="176" spans="1:34" ht="101.25" customHeight="1">
      <c r="A176" s="91">
        <v>7</v>
      </c>
      <c r="B176" s="681" t="s">
        <v>1649</v>
      </c>
      <c r="C176" s="681" t="s">
        <v>1649</v>
      </c>
      <c r="D176" s="931" t="s">
        <v>1650</v>
      </c>
      <c r="E176" s="681" t="s">
        <v>1436</v>
      </c>
      <c r="F176" s="91" t="s">
        <v>1419</v>
      </c>
      <c r="G176" s="932">
        <v>665000</v>
      </c>
      <c r="H176" s="932">
        <v>35000</v>
      </c>
      <c r="I176" s="923"/>
      <c r="J176" s="923"/>
      <c r="K176" s="923"/>
      <c r="L176" s="923"/>
      <c r="M176" s="924"/>
      <c r="N176" s="923"/>
      <c r="O176" s="923"/>
      <c r="P176" s="925"/>
      <c r="Q176" s="923"/>
      <c r="R176" s="923"/>
      <c r="S176" s="923"/>
      <c r="T176" s="923"/>
      <c r="U176" s="923"/>
      <c r="V176" s="933">
        <v>700000</v>
      </c>
      <c r="W176" s="927"/>
      <c r="X176" s="927"/>
      <c r="Y176" s="928"/>
      <c r="Z176" s="927"/>
      <c r="AA176" s="927"/>
      <c r="AB176" s="929"/>
      <c r="AC176" s="927"/>
      <c r="AD176" s="927"/>
      <c r="AE176" s="930"/>
      <c r="AF176" s="923"/>
      <c r="AG176" s="923"/>
      <c r="AH176" s="923"/>
    </row>
    <row r="177" spans="1:34" ht="82.5" customHeight="1">
      <c r="A177" s="91">
        <v>8</v>
      </c>
      <c r="B177" s="681" t="s">
        <v>1651</v>
      </c>
      <c r="C177" s="681" t="s">
        <v>1651</v>
      </c>
      <c r="D177" s="931" t="s">
        <v>1652</v>
      </c>
      <c r="E177" s="681" t="s">
        <v>1653</v>
      </c>
      <c r="F177" s="98" t="s">
        <v>1440</v>
      </c>
      <c r="G177" s="932">
        <v>570000</v>
      </c>
      <c r="H177" s="932">
        <v>30000</v>
      </c>
      <c r="I177" s="923"/>
      <c r="J177" s="923"/>
      <c r="K177" s="923"/>
      <c r="L177" s="923"/>
      <c r="M177" s="924"/>
      <c r="N177" s="923"/>
      <c r="O177" s="923"/>
      <c r="P177" s="925"/>
      <c r="Q177" s="923"/>
      <c r="R177" s="923"/>
      <c r="S177" s="923"/>
      <c r="T177" s="923"/>
      <c r="U177" s="923"/>
      <c r="V177" s="933">
        <v>600000</v>
      </c>
      <c r="W177" s="927"/>
      <c r="X177" s="927"/>
      <c r="Y177" s="928"/>
      <c r="Z177" s="927"/>
      <c r="AA177" s="927"/>
      <c r="AB177" s="929"/>
      <c r="AC177" s="927"/>
      <c r="AD177" s="927"/>
      <c r="AE177" s="930"/>
      <c r="AF177" s="923"/>
      <c r="AG177" s="923"/>
      <c r="AH177" s="923"/>
    </row>
    <row r="178" spans="1:34" ht="198" customHeight="1">
      <c r="A178" s="91">
        <v>9</v>
      </c>
      <c r="B178" s="757" t="s">
        <v>1654</v>
      </c>
      <c r="C178" s="757" t="s">
        <v>1465</v>
      </c>
      <c r="D178" s="931" t="s">
        <v>1655</v>
      </c>
      <c r="E178" s="660" t="s">
        <v>1501</v>
      </c>
      <c r="F178" s="91" t="s">
        <v>1502</v>
      </c>
      <c r="G178" s="932">
        <v>237500</v>
      </c>
      <c r="H178" s="932">
        <v>12500</v>
      </c>
      <c r="I178" s="923"/>
      <c r="J178" s="923"/>
      <c r="K178" s="923"/>
      <c r="L178" s="923"/>
      <c r="M178" s="924"/>
      <c r="N178" s="923"/>
      <c r="O178" s="923"/>
      <c r="P178" s="925"/>
      <c r="Q178" s="923"/>
      <c r="R178" s="923"/>
      <c r="S178" s="923"/>
      <c r="T178" s="923"/>
      <c r="U178" s="923"/>
      <c r="V178" s="933">
        <v>250000</v>
      </c>
      <c r="W178" s="927"/>
      <c r="X178" s="927"/>
      <c r="Y178" s="928"/>
      <c r="Z178" s="927"/>
      <c r="AA178" s="927"/>
      <c r="AB178" s="929"/>
      <c r="AC178" s="927"/>
      <c r="AD178" s="927"/>
      <c r="AE178" s="930"/>
      <c r="AF178" s="923"/>
      <c r="AG178" s="923"/>
      <c r="AH178" s="923"/>
    </row>
    <row r="179" spans="1:34" ht="90" customHeight="1">
      <c r="A179" s="91">
        <v>10</v>
      </c>
      <c r="B179" s="757" t="s">
        <v>1465</v>
      </c>
      <c r="C179" s="757" t="s">
        <v>1654</v>
      </c>
      <c r="D179" s="931" t="s">
        <v>1656</v>
      </c>
      <c r="E179" s="681" t="s">
        <v>1657</v>
      </c>
      <c r="F179" s="934" t="s">
        <v>1502</v>
      </c>
      <c r="G179" s="935">
        <v>475000</v>
      </c>
      <c r="H179" s="935">
        <v>25000</v>
      </c>
      <c r="I179" s="936"/>
      <c r="J179" s="936"/>
      <c r="K179" s="936"/>
      <c r="L179" s="936"/>
      <c r="M179" s="937"/>
      <c r="N179" s="936"/>
      <c r="O179" s="936"/>
      <c r="P179" s="938"/>
      <c r="Q179" s="936"/>
      <c r="R179" s="936"/>
      <c r="S179" s="936"/>
      <c r="T179" s="936"/>
      <c r="U179" s="936"/>
      <c r="V179" s="939">
        <v>500000</v>
      </c>
      <c r="W179" s="940"/>
      <c r="X179" s="940"/>
      <c r="Y179" s="941"/>
      <c r="Z179" s="940"/>
      <c r="AA179" s="940"/>
      <c r="AB179" s="929"/>
      <c r="AC179" s="927"/>
      <c r="AD179" s="927"/>
      <c r="AE179" s="930"/>
      <c r="AF179" s="923"/>
      <c r="AG179" s="923"/>
      <c r="AH179" s="923"/>
    </row>
    <row r="180" spans="1:34" ht="91.5" customHeight="1">
      <c r="A180" s="91">
        <v>11</v>
      </c>
      <c r="B180" s="681" t="s">
        <v>1651</v>
      </c>
      <c r="C180" s="681" t="s">
        <v>1651</v>
      </c>
      <c r="D180" s="942" t="s">
        <v>1658</v>
      </c>
      <c r="E180" s="681" t="s">
        <v>1653</v>
      </c>
      <c r="F180" s="98" t="s">
        <v>1646</v>
      </c>
      <c r="G180" s="927">
        <v>665000</v>
      </c>
      <c r="H180" s="927">
        <v>35000</v>
      </c>
      <c r="I180" s="923"/>
      <c r="J180" s="923"/>
      <c r="K180" s="923"/>
      <c r="L180" s="923"/>
      <c r="M180" s="924"/>
      <c r="N180" s="923"/>
      <c r="O180" s="923"/>
      <c r="P180" s="925"/>
      <c r="Q180" s="923"/>
      <c r="R180" s="923"/>
      <c r="S180" s="923"/>
      <c r="T180" s="923"/>
      <c r="U180" s="923"/>
      <c r="V180" s="943">
        <v>700000</v>
      </c>
      <c r="W180" s="927"/>
      <c r="X180" s="927"/>
      <c r="Y180" s="928"/>
      <c r="Z180" s="927"/>
      <c r="AA180" s="927"/>
      <c r="AB180" s="929"/>
      <c r="AC180" s="927"/>
      <c r="AD180" s="927"/>
      <c r="AE180" s="930"/>
      <c r="AF180" s="923"/>
      <c r="AG180" s="923"/>
      <c r="AH180" s="923"/>
    </row>
    <row r="181" spans="1:34" ht="15" customHeight="1">
      <c r="A181" s="1580" t="s">
        <v>1659</v>
      </c>
      <c r="B181" s="1580"/>
      <c r="C181" s="1580"/>
      <c r="D181" s="1580"/>
      <c r="E181" s="1580"/>
      <c r="F181" s="1580"/>
      <c r="G181" s="1580"/>
      <c r="H181" s="1580"/>
      <c r="I181" s="1580"/>
      <c r="J181" s="1580"/>
      <c r="K181" s="1580"/>
      <c r="L181" s="1580"/>
      <c r="M181" s="1580"/>
      <c r="N181" s="1580"/>
      <c r="O181" s="1580"/>
      <c r="P181" s="1580"/>
      <c r="Q181" s="1580"/>
      <c r="R181" s="1580"/>
      <c r="S181" s="1580"/>
      <c r="T181" s="1580"/>
      <c r="U181" s="1580"/>
      <c r="V181" s="1580"/>
      <c r="W181" s="1580"/>
      <c r="X181" s="1580"/>
      <c r="Y181" s="1580"/>
      <c r="Z181" s="1580"/>
      <c r="AA181" s="1580"/>
      <c r="AB181" s="1580"/>
      <c r="AC181" s="1580"/>
      <c r="AD181" s="1580"/>
      <c r="AE181" s="1580"/>
      <c r="AF181" s="1580"/>
      <c r="AG181" s="1580"/>
      <c r="AH181" s="1580"/>
    </row>
    <row r="182" spans="1:34" ht="30" customHeight="1">
      <c r="A182" s="1580"/>
      <c r="B182" s="1580"/>
      <c r="C182" s="1580"/>
      <c r="D182" s="1580"/>
      <c r="E182" s="1580"/>
      <c r="F182" s="1580"/>
      <c r="G182" s="1580"/>
      <c r="H182" s="1580"/>
      <c r="I182" s="1580"/>
      <c r="J182" s="1580"/>
      <c r="K182" s="1580"/>
      <c r="L182" s="1580"/>
      <c r="M182" s="1580"/>
      <c r="N182" s="1580"/>
      <c r="O182" s="1580"/>
      <c r="P182" s="1580"/>
      <c r="Q182" s="1580"/>
      <c r="R182" s="1580"/>
      <c r="S182" s="1580"/>
      <c r="T182" s="1580"/>
      <c r="U182" s="1580"/>
      <c r="V182" s="1580"/>
      <c r="W182" s="1580"/>
      <c r="X182" s="1580"/>
      <c r="Y182" s="1580"/>
      <c r="Z182" s="1580"/>
      <c r="AA182" s="1580"/>
      <c r="AB182" s="1580"/>
      <c r="AC182" s="1580"/>
      <c r="AD182" s="1580"/>
      <c r="AE182" s="1580"/>
      <c r="AF182" s="1580"/>
      <c r="AG182" s="1580"/>
      <c r="AH182" s="1580"/>
    </row>
    <row r="183" spans="1:34" ht="124.5" customHeight="1">
      <c r="A183" s="923">
        <v>1</v>
      </c>
      <c r="B183" s="681" t="s">
        <v>1238</v>
      </c>
      <c r="C183" s="681" t="s">
        <v>1530</v>
      </c>
      <c r="D183" s="944" t="s">
        <v>1660</v>
      </c>
      <c r="E183" s="681" t="s">
        <v>1433</v>
      </c>
      <c r="F183" s="98" t="s">
        <v>1440</v>
      </c>
      <c r="G183" s="476">
        <v>80000</v>
      </c>
      <c r="H183" s="476">
        <v>4210</v>
      </c>
      <c r="I183" s="923"/>
      <c r="J183" s="923"/>
      <c r="K183" s="923"/>
      <c r="L183" s="923"/>
      <c r="M183" s="924"/>
      <c r="N183" s="923"/>
      <c r="O183" s="923"/>
      <c r="P183" s="925"/>
      <c r="Q183" s="923"/>
      <c r="R183" s="923"/>
      <c r="S183" s="923"/>
      <c r="T183" s="923"/>
      <c r="U183" s="923"/>
      <c r="V183" s="945"/>
      <c r="W183" s="391" t="s">
        <v>51</v>
      </c>
      <c r="X183" s="391" t="s">
        <v>75</v>
      </c>
      <c r="Y183" s="946">
        <v>41300</v>
      </c>
      <c r="Z183" s="405"/>
      <c r="AA183" s="405"/>
      <c r="AB183" s="947"/>
      <c r="AC183" s="314"/>
      <c r="AD183" s="314"/>
    </row>
    <row r="184" spans="1:34" ht="138.75" customHeight="1">
      <c r="A184" s="923">
        <v>2</v>
      </c>
      <c r="B184" s="681" t="s">
        <v>1238</v>
      </c>
      <c r="C184" s="681" t="s">
        <v>1530</v>
      </c>
      <c r="D184" s="944" t="s">
        <v>1661</v>
      </c>
      <c r="E184" s="681" t="s">
        <v>1433</v>
      </c>
      <c r="F184" s="98" t="s">
        <v>1440</v>
      </c>
      <c r="G184" s="476">
        <v>100000</v>
      </c>
      <c r="H184" s="476">
        <v>5263</v>
      </c>
      <c r="I184" s="923"/>
      <c r="J184" s="923"/>
      <c r="K184" s="923"/>
      <c r="L184" s="923"/>
      <c r="M184" s="924"/>
      <c r="N184" s="923"/>
      <c r="O184" s="923"/>
      <c r="P184" s="925"/>
      <c r="Q184" s="923"/>
      <c r="R184" s="923"/>
      <c r="S184" s="923"/>
      <c r="T184" s="923"/>
      <c r="U184" s="923"/>
      <c r="V184" s="945"/>
      <c r="W184" s="391" t="s">
        <v>51</v>
      </c>
      <c r="X184" s="391" t="s">
        <v>75</v>
      </c>
      <c r="Y184" s="715">
        <v>88886.58</v>
      </c>
      <c r="Z184" s="405"/>
      <c r="AA184" s="405"/>
      <c r="AB184" s="947"/>
      <c r="AC184" s="314"/>
      <c r="AD184" s="314"/>
    </row>
    <row r="185" spans="1:34" ht="138.75" customHeight="1">
      <c r="A185" s="923">
        <v>3</v>
      </c>
      <c r="B185" s="681" t="s">
        <v>1238</v>
      </c>
      <c r="C185" s="681" t="s">
        <v>1530</v>
      </c>
      <c r="D185" s="944" t="s">
        <v>1662</v>
      </c>
      <c r="E185" s="681" t="s">
        <v>1433</v>
      </c>
      <c r="F185" s="98" t="s">
        <v>1440</v>
      </c>
      <c r="G185" s="471"/>
      <c r="H185" s="476"/>
      <c r="I185" s="923"/>
      <c r="J185" s="923"/>
      <c r="K185" s="923"/>
      <c r="L185" s="923"/>
      <c r="M185" s="924"/>
      <c r="N185" s="923"/>
      <c r="O185" s="923"/>
      <c r="P185" s="925"/>
      <c r="Q185" s="923"/>
      <c r="R185" s="923"/>
      <c r="S185" s="923"/>
      <c r="T185" s="923"/>
      <c r="U185" s="923"/>
      <c r="V185" s="945"/>
      <c r="W185" s="391"/>
      <c r="X185" s="391"/>
      <c r="Y185" s="715"/>
      <c r="Z185" s="405"/>
      <c r="AA185" s="405"/>
      <c r="AB185" s="947"/>
      <c r="AC185" s="314"/>
      <c r="AD185" s="314"/>
    </row>
    <row r="186" spans="1:34" ht="120">
      <c r="A186" s="923">
        <v>4</v>
      </c>
      <c r="B186" s="681" t="s">
        <v>1238</v>
      </c>
      <c r="C186" s="681" t="s">
        <v>1530</v>
      </c>
      <c r="D186" s="944" t="s">
        <v>1663</v>
      </c>
      <c r="E186" s="681" t="s">
        <v>1433</v>
      </c>
      <c r="F186" s="98" t="s">
        <v>1440</v>
      </c>
      <c r="G186" s="471">
        <v>100000</v>
      </c>
      <c r="H186" s="476">
        <v>5263</v>
      </c>
      <c r="I186" s="923"/>
      <c r="J186" s="923"/>
      <c r="K186" s="923"/>
      <c r="L186" s="923"/>
      <c r="M186" s="924"/>
      <c r="N186" s="923"/>
      <c r="O186" s="923"/>
      <c r="P186" s="925"/>
      <c r="Q186" s="923"/>
      <c r="R186" s="923"/>
      <c r="S186" s="923"/>
      <c r="T186" s="923"/>
      <c r="U186" s="923"/>
      <c r="V186" s="945"/>
      <c r="W186" s="391" t="s">
        <v>51</v>
      </c>
      <c r="X186" s="391" t="s">
        <v>75</v>
      </c>
      <c r="Y186" s="715">
        <v>114880.71</v>
      </c>
      <c r="Z186" s="405"/>
      <c r="AA186" s="405"/>
      <c r="AB186" s="947"/>
      <c r="AC186" s="314"/>
      <c r="AD186" s="314"/>
    </row>
    <row r="187" spans="1:34" ht="120">
      <c r="A187" s="923">
        <v>5</v>
      </c>
      <c r="B187" s="681" t="s">
        <v>1238</v>
      </c>
      <c r="C187" s="681" t="s">
        <v>1530</v>
      </c>
      <c r="D187" s="944" t="s">
        <v>1664</v>
      </c>
      <c r="E187" s="681" t="s">
        <v>1433</v>
      </c>
      <c r="F187" s="98" t="s">
        <v>1440</v>
      </c>
      <c r="G187" s="471"/>
      <c r="H187" s="476"/>
      <c r="I187" s="923"/>
      <c r="J187" s="923"/>
      <c r="K187" s="923"/>
      <c r="L187" s="923"/>
      <c r="M187" s="924"/>
      <c r="N187" s="923"/>
      <c r="O187" s="923"/>
      <c r="P187" s="925"/>
      <c r="Q187" s="923"/>
      <c r="R187" s="923"/>
      <c r="S187" s="923"/>
      <c r="T187" s="923"/>
      <c r="U187" s="923"/>
      <c r="V187" s="945"/>
      <c r="W187" s="391"/>
      <c r="X187" s="391"/>
      <c r="Y187" s="715"/>
      <c r="Z187" s="405"/>
      <c r="AA187" s="405"/>
      <c r="AB187" s="947"/>
      <c r="AC187" s="314"/>
      <c r="AD187" s="314"/>
    </row>
    <row r="188" spans="1:34" ht="153" customHeight="1">
      <c r="A188" s="923">
        <v>6</v>
      </c>
      <c r="B188" s="681" t="s">
        <v>1238</v>
      </c>
      <c r="C188" s="681" t="s">
        <v>1527</v>
      </c>
      <c r="D188" s="944" t="s">
        <v>1665</v>
      </c>
      <c r="E188" s="681" t="s">
        <v>1433</v>
      </c>
      <c r="F188" s="98" t="s">
        <v>1491</v>
      </c>
      <c r="G188" s="471">
        <v>47000</v>
      </c>
      <c r="H188" s="476">
        <v>2474</v>
      </c>
      <c r="I188" s="923"/>
      <c r="J188" s="923"/>
      <c r="K188" s="923"/>
      <c r="L188" s="923"/>
      <c r="M188" s="924"/>
      <c r="N188" s="923"/>
      <c r="O188" s="923"/>
      <c r="P188" s="925"/>
      <c r="Q188" s="923"/>
      <c r="R188" s="923"/>
      <c r="S188" s="923"/>
      <c r="T188" s="923"/>
      <c r="U188" s="923"/>
      <c r="V188" s="945"/>
      <c r="W188" s="391" t="s">
        <v>51</v>
      </c>
      <c r="X188" s="391" t="s">
        <v>37</v>
      </c>
      <c r="Y188" s="715">
        <v>44576.86</v>
      </c>
      <c r="Z188" s="405"/>
      <c r="AA188" s="405"/>
      <c r="AB188" s="947"/>
      <c r="AC188" s="314"/>
      <c r="AD188" s="314"/>
    </row>
    <row r="189" spans="1:34" ht="161.25" customHeight="1">
      <c r="A189" s="923">
        <v>7</v>
      </c>
      <c r="B189" s="681" t="s">
        <v>1595</v>
      </c>
      <c r="C189" s="681" t="s">
        <v>1596</v>
      </c>
      <c r="D189" s="949" t="s">
        <v>1666</v>
      </c>
      <c r="E189" s="681" t="s">
        <v>1598</v>
      </c>
      <c r="F189" s="98" t="s">
        <v>1491</v>
      </c>
      <c r="G189" s="471">
        <v>90000</v>
      </c>
      <c r="H189" s="476">
        <v>4737</v>
      </c>
      <c r="I189" s="923"/>
      <c r="J189" s="923"/>
      <c r="K189" s="923"/>
      <c r="L189" s="923"/>
      <c r="M189" s="924"/>
      <c r="N189" s="923"/>
      <c r="O189" s="923"/>
      <c r="P189" s="925"/>
      <c r="Q189" s="923"/>
      <c r="R189" s="923"/>
      <c r="S189" s="923"/>
      <c r="T189" s="923"/>
      <c r="U189" s="923"/>
      <c r="V189" s="945"/>
      <c r="W189" s="391" t="s">
        <v>51</v>
      </c>
      <c r="X189" s="391" t="s">
        <v>75</v>
      </c>
      <c r="Y189" s="715">
        <v>64443.34</v>
      </c>
      <c r="Z189" s="405"/>
      <c r="AA189" s="405"/>
      <c r="AB189" s="947"/>
      <c r="AC189" s="314"/>
      <c r="AD189" s="314"/>
    </row>
    <row r="190" spans="1:34" ht="163.5" customHeight="1">
      <c r="A190" s="923">
        <v>8</v>
      </c>
      <c r="B190" s="681" t="s">
        <v>1595</v>
      </c>
      <c r="C190" s="681" t="s">
        <v>1596</v>
      </c>
      <c r="D190" s="949" t="s">
        <v>1667</v>
      </c>
      <c r="E190" s="681" t="s">
        <v>1598</v>
      </c>
      <c r="F190" s="98" t="s">
        <v>1512</v>
      </c>
      <c r="G190" s="471">
        <v>36000</v>
      </c>
      <c r="H190" s="476">
        <v>1895</v>
      </c>
      <c r="I190" s="923"/>
      <c r="J190" s="923"/>
      <c r="K190" s="923"/>
      <c r="L190" s="923"/>
      <c r="M190" s="924"/>
      <c r="N190" s="923"/>
      <c r="O190" s="923"/>
      <c r="P190" s="925"/>
      <c r="Q190" s="923"/>
      <c r="R190" s="923"/>
      <c r="S190" s="923"/>
      <c r="T190" s="923"/>
      <c r="U190" s="923"/>
      <c r="V190" s="945"/>
      <c r="W190" s="391" t="s">
        <v>51</v>
      </c>
      <c r="X190" s="391" t="s">
        <v>37</v>
      </c>
      <c r="Y190" s="715">
        <v>43645.91</v>
      </c>
      <c r="Z190" s="405"/>
      <c r="AA190" s="405"/>
      <c r="AB190" s="947"/>
      <c r="AC190" s="314"/>
      <c r="AD190" s="314"/>
    </row>
    <row r="191" spans="1:34" ht="171.75" customHeight="1">
      <c r="A191" s="923">
        <v>9</v>
      </c>
      <c r="B191" s="681" t="s">
        <v>1595</v>
      </c>
      <c r="C191" s="681" t="s">
        <v>1596</v>
      </c>
      <c r="D191" s="949" t="s">
        <v>1668</v>
      </c>
      <c r="E191" s="681" t="s">
        <v>1598</v>
      </c>
      <c r="F191" s="98" t="s">
        <v>1512</v>
      </c>
      <c r="G191" s="471">
        <v>72000</v>
      </c>
      <c r="H191" s="476">
        <v>3790</v>
      </c>
      <c r="I191" s="923"/>
      <c r="J191" s="923"/>
      <c r="K191" s="923"/>
      <c r="L191" s="923"/>
      <c r="M191" s="924"/>
      <c r="N191" s="923"/>
      <c r="O191" s="923"/>
      <c r="P191" s="925"/>
      <c r="Q191" s="923"/>
      <c r="R191" s="923"/>
      <c r="S191" s="923"/>
      <c r="T191" s="923"/>
      <c r="U191" s="923"/>
      <c r="V191" s="945"/>
      <c r="W191" s="391" t="s">
        <v>51</v>
      </c>
      <c r="X191" s="391" t="s">
        <v>75</v>
      </c>
      <c r="Y191" s="715">
        <v>177777</v>
      </c>
      <c r="Z191" s="405"/>
      <c r="AA191" s="405"/>
      <c r="AB191" s="947"/>
      <c r="AC191" s="314"/>
      <c r="AD191" s="314"/>
    </row>
    <row r="192" spans="1:34" ht="171.75" customHeight="1">
      <c r="A192" s="923"/>
      <c r="B192" s="681" t="s">
        <v>1238</v>
      </c>
      <c r="C192" s="681" t="s">
        <v>1527</v>
      </c>
      <c r="D192" s="944" t="s">
        <v>1669</v>
      </c>
      <c r="E192" s="681" t="s">
        <v>1433</v>
      </c>
      <c r="F192" s="98" t="s">
        <v>1491</v>
      </c>
      <c r="G192" s="471"/>
      <c r="H192" s="476"/>
      <c r="I192" s="923"/>
      <c r="J192" s="923"/>
      <c r="K192" s="923"/>
      <c r="L192" s="923"/>
      <c r="M192" s="924"/>
      <c r="N192" s="923"/>
      <c r="O192" s="923"/>
      <c r="P192" s="925"/>
      <c r="Q192" s="923"/>
      <c r="R192" s="923"/>
      <c r="S192" s="923"/>
      <c r="T192" s="923"/>
      <c r="U192" s="923"/>
      <c r="V192" s="945"/>
      <c r="W192" s="391" t="s">
        <v>51</v>
      </c>
      <c r="X192" s="391" t="s">
        <v>75</v>
      </c>
      <c r="Y192" s="715">
        <v>40558.959999999999</v>
      </c>
      <c r="Z192" s="405"/>
      <c r="AA192" s="405"/>
      <c r="AB192" s="947"/>
      <c r="AC192" s="314"/>
      <c r="AD192" s="314"/>
    </row>
    <row r="193" spans="1:31" ht="162.75" customHeight="1">
      <c r="A193" s="923">
        <v>10</v>
      </c>
      <c r="B193" s="681" t="s">
        <v>1595</v>
      </c>
      <c r="C193" s="681" t="s">
        <v>1596</v>
      </c>
      <c r="D193" s="944" t="s">
        <v>1670</v>
      </c>
      <c r="E193" s="681" t="s">
        <v>1598</v>
      </c>
      <c r="F193" s="98" t="s">
        <v>1446</v>
      </c>
      <c r="G193" s="471">
        <v>75000</v>
      </c>
      <c r="H193" s="476">
        <v>3947</v>
      </c>
      <c r="I193" s="923"/>
      <c r="J193" s="923"/>
      <c r="K193" s="923"/>
      <c r="L193" s="923"/>
      <c r="M193" s="924"/>
      <c r="N193" s="923"/>
      <c r="O193" s="923"/>
      <c r="P193" s="925"/>
      <c r="Q193" s="923"/>
      <c r="R193" s="923"/>
      <c r="S193" s="923"/>
      <c r="T193" s="923"/>
      <c r="U193" s="923"/>
      <c r="V193" s="945"/>
      <c r="W193" s="391" t="s">
        <v>51</v>
      </c>
      <c r="X193" s="391" t="s">
        <v>75</v>
      </c>
      <c r="Y193" s="715">
        <v>77321.89</v>
      </c>
      <c r="Z193" s="405"/>
      <c r="AA193" s="405"/>
      <c r="AB193" s="947"/>
      <c r="AC193" s="314"/>
      <c r="AD193" s="314"/>
    </row>
    <row r="194" spans="1:31" ht="15" customHeight="1">
      <c r="A194" s="1581" t="s">
        <v>1671</v>
      </c>
      <c r="B194" s="1580"/>
      <c r="C194" s="1580"/>
      <c r="D194" s="1580"/>
      <c r="E194" s="1580"/>
      <c r="F194" s="1580"/>
      <c r="G194" s="1580"/>
      <c r="H194" s="1580"/>
      <c r="I194" s="1580"/>
      <c r="J194" s="1580"/>
      <c r="K194" s="1580"/>
      <c r="L194" s="1580"/>
      <c r="M194" s="1580"/>
      <c r="N194" s="1580"/>
      <c r="O194" s="1580"/>
      <c r="P194" s="1580"/>
      <c r="Q194" s="1580"/>
      <c r="R194" s="1580"/>
      <c r="S194" s="1580"/>
      <c r="T194" s="1580"/>
      <c r="U194" s="1580"/>
      <c r="V194" s="1580"/>
      <c r="W194" s="1580"/>
      <c r="X194" s="1580"/>
      <c r="Y194" s="1580"/>
      <c r="Z194" s="1580"/>
      <c r="AA194" s="1580"/>
      <c r="AB194" s="1580"/>
      <c r="AC194" s="1580"/>
      <c r="AD194" s="1580"/>
      <c r="AE194" s="1580"/>
    </row>
    <row r="195" spans="1:31" ht="27.75" customHeight="1">
      <c r="A195" s="1581"/>
      <c r="B195" s="1580"/>
      <c r="C195" s="1580"/>
      <c r="D195" s="1580"/>
      <c r="E195" s="1580"/>
      <c r="F195" s="1580"/>
      <c r="G195" s="1580"/>
      <c r="H195" s="1580"/>
      <c r="I195" s="1580"/>
      <c r="J195" s="1580"/>
      <c r="K195" s="1580"/>
      <c r="L195" s="1580"/>
      <c r="M195" s="1580"/>
      <c r="N195" s="1580"/>
      <c r="O195" s="1580"/>
      <c r="P195" s="1580"/>
      <c r="Q195" s="1580"/>
      <c r="R195" s="1580"/>
      <c r="S195" s="1580"/>
      <c r="T195" s="1580"/>
      <c r="U195" s="1580"/>
      <c r="V195" s="1580"/>
      <c r="W195" s="1580"/>
      <c r="X195" s="1580"/>
      <c r="Y195" s="1580"/>
      <c r="Z195" s="1580"/>
      <c r="AA195" s="1580"/>
      <c r="AB195" s="1580"/>
      <c r="AC195" s="1580"/>
      <c r="AD195" s="1580"/>
      <c r="AE195" s="1580"/>
    </row>
    <row r="196" spans="1:31" ht="71.25" customHeight="1">
      <c r="A196" s="950">
        <v>1</v>
      </c>
      <c r="B196" s="951"/>
      <c r="C196" s="98"/>
      <c r="D196" s="952" t="s">
        <v>1672</v>
      </c>
      <c r="E196" s="136"/>
      <c r="F196" s="98"/>
      <c r="G196" s="923"/>
      <c r="H196" s="923"/>
      <c r="I196" s="923"/>
      <c r="J196" s="923"/>
      <c r="K196" s="923"/>
      <c r="L196" s="923"/>
      <c r="M196" s="924"/>
      <c r="N196" s="923"/>
      <c r="O196" s="923"/>
      <c r="P196" s="925"/>
      <c r="Q196" s="923"/>
      <c r="R196" s="923"/>
      <c r="S196" s="923"/>
      <c r="T196" s="923"/>
      <c r="U196" s="923"/>
      <c r="V196" s="945"/>
      <c r="W196" s="391"/>
      <c r="X196" s="391"/>
      <c r="Y196" s="945">
        <v>269999.49</v>
      </c>
      <c r="Z196" s="405"/>
      <c r="AA196" s="405"/>
      <c r="AB196" s="947"/>
      <c r="AC196" s="1320"/>
      <c r="AD196" s="1320"/>
      <c r="AE196" s="1320"/>
    </row>
    <row r="197" spans="1:31" ht="105" customHeight="1">
      <c r="A197" s="923">
        <v>2</v>
      </c>
      <c r="B197" s="951" t="s">
        <v>1516</v>
      </c>
      <c r="C197" s="98" t="s">
        <v>1673</v>
      </c>
      <c r="D197" s="952" t="s">
        <v>1674</v>
      </c>
      <c r="E197" s="136" t="s">
        <v>1519</v>
      </c>
      <c r="F197" s="98" t="s">
        <v>1446</v>
      </c>
      <c r="G197" s="923">
        <v>29100</v>
      </c>
      <c r="H197" s="923"/>
      <c r="I197" s="923"/>
      <c r="J197" s="923"/>
      <c r="K197" s="923"/>
      <c r="L197" s="923"/>
      <c r="M197" s="924"/>
      <c r="N197" s="923"/>
      <c r="O197" s="923"/>
      <c r="P197" s="925"/>
      <c r="Q197" s="923"/>
      <c r="R197" s="923"/>
      <c r="S197" s="923"/>
      <c r="T197" s="923"/>
      <c r="U197" s="923"/>
      <c r="V197" s="945"/>
      <c r="W197" s="391" t="s">
        <v>78</v>
      </c>
      <c r="X197" s="391" t="s">
        <v>51</v>
      </c>
      <c r="Y197" s="945">
        <v>31264.720000000001</v>
      </c>
      <c r="Z197" s="405"/>
      <c r="AA197" s="405"/>
      <c r="AB197" s="947"/>
      <c r="AC197" s="314"/>
      <c r="AD197" s="314"/>
    </row>
    <row r="198" spans="1:31" ht="89.25" customHeight="1">
      <c r="A198" s="923">
        <v>3</v>
      </c>
      <c r="B198" s="951" t="s">
        <v>1516</v>
      </c>
      <c r="C198" s="98" t="s">
        <v>1673</v>
      </c>
      <c r="D198" s="952" t="s">
        <v>1675</v>
      </c>
      <c r="E198" s="136" t="s">
        <v>1519</v>
      </c>
      <c r="F198" s="98" t="s">
        <v>1446</v>
      </c>
      <c r="G198" s="923">
        <v>900</v>
      </c>
      <c r="H198" s="923"/>
      <c r="I198" s="923"/>
      <c r="J198" s="923"/>
      <c r="K198" s="923"/>
      <c r="L198" s="923"/>
      <c r="M198" s="924"/>
      <c r="N198" s="923"/>
      <c r="O198" s="923"/>
      <c r="P198" s="925"/>
      <c r="Q198" s="923"/>
      <c r="R198" s="923"/>
      <c r="S198" s="923"/>
      <c r="T198" s="923"/>
      <c r="U198" s="923"/>
      <c r="V198" s="945"/>
      <c r="W198" s="391" t="s">
        <v>74</v>
      </c>
      <c r="X198" s="391" t="s">
        <v>78</v>
      </c>
      <c r="Y198" s="945">
        <v>900</v>
      </c>
      <c r="Z198" s="405"/>
      <c r="AA198" s="405"/>
      <c r="AB198" s="947"/>
      <c r="AC198" s="314"/>
      <c r="AD198" s="314"/>
    </row>
    <row r="199" spans="1:31" ht="96" customHeight="1">
      <c r="A199" s="923">
        <v>4</v>
      </c>
      <c r="B199" s="951" t="s">
        <v>1516</v>
      </c>
      <c r="C199" s="98" t="s">
        <v>1673</v>
      </c>
      <c r="D199" s="952" t="s">
        <v>1676</v>
      </c>
      <c r="E199" s="136" t="s">
        <v>1519</v>
      </c>
      <c r="F199" s="98" t="s">
        <v>1493</v>
      </c>
      <c r="G199" s="923">
        <v>43650</v>
      </c>
      <c r="H199" s="923"/>
      <c r="I199" s="923"/>
      <c r="J199" s="923"/>
      <c r="K199" s="923"/>
      <c r="L199" s="923"/>
      <c r="M199" s="924"/>
      <c r="N199" s="923"/>
      <c r="O199" s="923"/>
      <c r="P199" s="925"/>
      <c r="Q199" s="923"/>
      <c r="R199" s="923"/>
      <c r="S199" s="923"/>
      <c r="T199" s="923"/>
      <c r="U199" s="923"/>
      <c r="V199" s="945"/>
      <c r="W199" s="391" t="s">
        <v>78</v>
      </c>
      <c r="X199" s="391" t="s">
        <v>51</v>
      </c>
      <c r="Y199" s="945">
        <v>31003.07</v>
      </c>
      <c r="Z199" s="405"/>
      <c r="AA199" s="405"/>
      <c r="AB199" s="947"/>
      <c r="AC199" s="314"/>
      <c r="AD199" s="314"/>
    </row>
    <row r="200" spans="1:31" ht="96" customHeight="1">
      <c r="A200" s="923">
        <v>5</v>
      </c>
      <c r="B200" s="951" t="s">
        <v>1516</v>
      </c>
      <c r="C200" s="98" t="s">
        <v>1673</v>
      </c>
      <c r="D200" s="952" t="s">
        <v>1677</v>
      </c>
      <c r="E200" s="136" t="s">
        <v>1519</v>
      </c>
      <c r="F200" s="98" t="s">
        <v>1493</v>
      </c>
      <c r="G200" s="923">
        <v>1350</v>
      </c>
      <c r="H200" s="923"/>
      <c r="I200" s="923"/>
      <c r="J200" s="923"/>
      <c r="K200" s="923"/>
      <c r="L200" s="923"/>
      <c r="M200" s="924"/>
      <c r="N200" s="923"/>
      <c r="O200" s="923"/>
      <c r="P200" s="925"/>
      <c r="Q200" s="923"/>
      <c r="R200" s="923"/>
      <c r="S200" s="923"/>
      <c r="T200" s="923"/>
      <c r="U200" s="923"/>
      <c r="V200" s="945"/>
      <c r="W200" s="391" t="s">
        <v>74</v>
      </c>
      <c r="X200" s="391" t="s">
        <v>78</v>
      </c>
      <c r="Y200" s="945">
        <v>1350</v>
      </c>
      <c r="Z200" s="405"/>
      <c r="AA200" s="405"/>
      <c r="AB200" s="947"/>
      <c r="AC200" s="314"/>
      <c r="AD200" s="314"/>
    </row>
    <row r="201" spans="1:31" ht="82.5" customHeight="1">
      <c r="A201" s="923">
        <v>6</v>
      </c>
      <c r="B201" s="951" t="s">
        <v>1516</v>
      </c>
      <c r="C201" s="98" t="s">
        <v>1673</v>
      </c>
      <c r="D201" s="952" t="s">
        <v>1678</v>
      </c>
      <c r="E201" s="136" t="s">
        <v>1519</v>
      </c>
      <c r="F201" s="98" t="s">
        <v>1505</v>
      </c>
      <c r="G201" s="923">
        <v>24250</v>
      </c>
      <c r="H201" s="923"/>
      <c r="I201" s="923"/>
      <c r="J201" s="923"/>
      <c r="K201" s="923"/>
      <c r="L201" s="923"/>
      <c r="M201" s="924"/>
      <c r="N201" s="923"/>
      <c r="O201" s="923"/>
      <c r="P201" s="925"/>
      <c r="Q201" s="923"/>
      <c r="R201" s="923"/>
      <c r="S201" s="923"/>
      <c r="T201" s="923"/>
      <c r="U201" s="923"/>
      <c r="V201" s="945"/>
      <c r="W201" s="391" t="s">
        <v>78</v>
      </c>
      <c r="X201" s="391" t="s">
        <v>51</v>
      </c>
      <c r="Y201" s="945">
        <v>10305.700000000001</v>
      </c>
      <c r="Z201" s="405"/>
      <c r="AA201" s="405"/>
      <c r="AB201" s="947"/>
      <c r="AC201" s="314"/>
      <c r="AD201" s="314"/>
    </row>
    <row r="202" spans="1:31" ht="108.75" customHeight="1">
      <c r="A202" s="923">
        <v>7</v>
      </c>
      <c r="B202" s="951" t="s">
        <v>1516</v>
      </c>
      <c r="C202" s="98" t="s">
        <v>1673</v>
      </c>
      <c r="D202" s="952" t="s">
        <v>1679</v>
      </c>
      <c r="E202" s="136" t="s">
        <v>1519</v>
      </c>
      <c r="F202" s="98" t="s">
        <v>1505</v>
      </c>
      <c r="G202" s="923">
        <v>750</v>
      </c>
      <c r="H202" s="923"/>
      <c r="I202" s="923"/>
      <c r="J202" s="923"/>
      <c r="K202" s="923"/>
      <c r="L202" s="923"/>
      <c r="M202" s="924"/>
      <c r="N202" s="923"/>
      <c r="O202" s="923"/>
      <c r="P202" s="925"/>
      <c r="Q202" s="923"/>
      <c r="R202" s="923"/>
      <c r="S202" s="923"/>
      <c r="T202" s="923"/>
      <c r="U202" s="923"/>
      <c r="V202" s="945"/>
      <c r="W202" s="391" t="s">
        <v>74</v>
      </c>
      <c r="X202" s="391" t="s">
        <v>78</v>
      </c>
      <c r="Y202" s="945">
        <v>750</v>
      </c>
      <c r="Z202" s="405"/>
      <c r="AA202" s="405"/>
      <c r="AB202" s="947"/>
      <c r="AC202" s="314"/>
      <c r="AD202" s="314"/>
    </row>
    <row r="203" spans="1:31" ht="82.5" customHeight="1">
      <c r="A203" s="923">
        <v>8</v>
      </c>
      <c r="B203" s="951" t="s">
        <v>1516</v>
      </c>
      <c r="C203" s="98" t="s">
        <v>1673</v>
      </c>
      <c r="D203" s="952" t="s">
        <v>1680</v>
      </c>
      <c r="E203" s="136" t="s">
        <v>1519</v>
      </c>
      <c r="F203" s="98" t="s">
        <v>1507</v>
      </c>
      <c r="G203" s="923">
        <v>19400</v>
      </c>
      <c r="H203" s="923"/>
      <c r="I203" s="923"/>
      <c r="J203" s="923"/>
      <c r="K203" s="923"/>
      <c r="L203" s="923"/>
      <c r="M203" s="924"/>
      <c r="N203" s="923"/>
      <c r="O203" s="923"/>
      <c r="P203" s="925"/>
      <c r="Q203" s="923"/>
      <c r="R203" s="923"/>
      <c r="S203" s="923"/>
      <c r="T203" s="923"/>
      <c r="U203" s="923"/>
      <c r="V203" s="945"/>
      <c r="W203" s="391" t="s">
        <v>78</v>
      </c>
      <c r="X203" s="391" t="s">
        <v>51</v>
      </c>
      <c r="Y203" s="945">
        <v>20124.09</v>
      </c>
      <c r="Z203" s="405"/>
      <c r="AA203" s="405"/>
      <c r="AB203" s="947"/>
      <c r="AC203" s="314"/>
      <c r="AD203" s="314"/>
    </row>
    <row r="204" spans="1:31" ht="102" customHeight="1">
      <c r="A204" s="923">
        <v>9</v>
      </c>
      <c r="B204" s="951" t="s">
        <v>1516</v>
      </c>
      <c r="C204" s="98" t="s">
        <v>1673</v>
      </c>
      <c r="D204" s="952" t="s">
        <v>1681</v>
      </c>
      <c r="E204" s="136" t="s">
        <v>1519</v>
      </c>
      <c r="F204" s="98" t="s">
        <v>1507</v>
      </c>
      <c r="G204" s="923">
        <v>600</v>
      </c>
      <c r="H204" s="923"/>
      <c r="I204" s="923"/>
      <c r="J204" s="923"/>
      <c r="K204" s="923"/>
      <c r="L204" s="923"/>
      <c r="M204" s="924"/>
      <c r="N204" s="923"/>
      <c r="O204" s="923"/>
      <c r="P204" s="925"/>
      <c r="Q204" s="923"/>
      <c r="R204" s="923"/>
      <c r="S204" s="923"/>
      <c r="T204" s="923"/>
      <c r="U204" s="923"/>
      <c r="V204" s="945"/>
      <c r="W204" s="391" t="s">
        <v>74</v>
      </c>
      <c r="X204" s="391" t="s">
        <v>78</v>
      </c>
      <c r="Y204" s="945">
        <v>600</v>
      </c>
      <c r="Z204" s="405"/>
      <c r="AA204" s="405"/>
      <c r="AB204" s="947"/>
      <c r="AC204" s="314"/>
      <c r="AD204" s="314"/>
    </row>
    <row r="205" spans="1:31" ht="60" customHeight="1">
      <c r="A205" s="923">
        <v>10</v>
      </c>
      <c r="B205" s="951" t="s">
        <v>1516</v>
      </c>
      <c r="C205" s="98" t="s">
        <v>1673</v>
      </c>
      <c r="D205" s="952" t="s">
        <v>1682</v>
      </c>
      <c r="E205" s="136" t="s">
        <v>1519</v>
      </c>
      <c r="F205" s="98" t="s">
        <v>1440</v>
      </c>
      <c r="G205" s="923">
        <v>19400</v>
      </c>
      <c r="H205" s="923"/>
      <c r="I205" s="923"/>
      <c r="J205" s="923"/>
      <c r="K205" s="923"/>
      <c r="L205" s="923"/>
      <c r="M205" s="924"/>
      <c r="N205" s="923"/>
      <c r="O205" s="923"/>
      <c r="P205" s="925"/>
      <c r="Q205" s="923"/>
      <c r="R205" s="923"/>
      <c r="S205" s="923"/>
      <c r="T205" s="923"/>
      <c r="U205" s="923"/>
      <c r="V205" s="945"/>
      <c r="W205" s="391" t="s">
        <v>78</v>
      </c>
      <c r="X205" s="391" t="s">
        <v>51</v>
      </c>
      <c r="Y205" s="945">
        <v>22988.38</v>
      </c>
      <c r="Z205" s="405"/>
      <c r="AA205" s="405"/>
      <c r="AB205" s="947"/>
      <c r="AC205" s="314"/>
      <c r="AD205" s="314"/>
    </row>
    <row r="206" spans="1:31" ht="95.25" customHeight="1">
      <c r="A206" s="923">
        <v>11</v>
      </c>
      <c r="B206" s="951" t="s">
        <v>1516</v>
      </c>
      <c r="C206" s="98" t="s">
        <v>1673</v>
      </c>
      <c r="D206" s="953" t="s">
        <v>1683</v>
      </c>
      <c r="E206" s="954" t="s">
        <v>1519</v>
      </c>
      <c r="F206" s="955" t="s">
        <v>1440</v>
      </c>
      <c r="G206" s="936">
        <v>600</v>
      </c>
      <c r="H206" s="936"/>
      <c r="I206" s="936"/>
      <c r="J206" s="936"/>
      <c r="K206" s="936"/>
      <c r="L206" s="936"/>
      <c r="M206" s="937"/>
      <c r="N206" s="936"/>
      <c r="O206" s="936"/>
      <c r="P206" s="938"/>
      <c r="Q206" s="936"/>
      <c r="R206" s="936"/>
      <c r="S206" s="936"/>
      <c r="T206" s="936"/>
      <c r="U206" s="936"/>
      <c r="V206" s="956"/>
      <c r="W206" s="391" t="s">
        <v>74</v>
      </c>
      <c r="X206" s="391" t="s">
        <v>78</v>
      </c>
      <c r="Y206" s="956">
        <v>600</v>
      </c>
      <c r="Z206" s="957"/>
      <c r="AA206" s="957"/>
      <c r="AB206" s="958"/>
      <c r="AC206" s="314"/>
      <c r="AD206" s="314"/>
    </row>
    <row r="207" spans="1:31">
      <c r="A207" s="1560" t="s">
        <v>1684</v>
      </c>
      <c r="B207" s="1561"/>
      <c r="C207" s="1561"/>
      <c r="D207" s="1561"/>
      <c r="E207" s="1561"/>
      <c r="F207" s="1561"/>
      <c r="G207" s="1561"/>
      <c r="H207" s="1561"/>
      <c r="I207" s="1561"/>
      <c r="J207" s="1561"/>
      <c r="K207" s="1561"/>
      <c r="L207" s="1561"/>
      <c r="M207" s="1561"/>
      <c r="N207" s="1561"/>
      <c r="O207" s="1561"/>
      <c r="P207" s="1561"/>
      <c r="Q207" s="1561"/>
      <c r="R207" s="1561"/>
      <c r="S207" s="1561"/>
      <c r="T207" s="1561"/>
      <c r="U207" s="1561"/>
      <c r="V207" s="1561"/>
      <c r="W207" s="1561"/>
      <c r="X207" s="1561"/>
      <c r="Y207" s="1561"/>
      <c r="Z207" s="1561"/>
      <c r="AA207" s="1561"/>
      <c r="AB207" s="1562"/>
      <c r="AC207" s="405"/>
      <c r="AD207" s="405"/>
      <c r="AE207" s="959"/>
    </row>
    <row r="208" spans="1:31" ht="35.25" customHeight="1">
      <c r="A208" s="1563"/>
      <c r="B208" s="1564"/>
      <c r="C208" s="1564"/>
      <c r="D208" s="1564"/>
      <c r="E208" s="1564"/>
      <c r="F208" s="1564"/>
      <c r="G208" s="1564"/>
      <c r="H208" s="1564"/>
      <c r="I208" s="1564"/>
      <c r="J208" s="1564"/>
      <c r="K208" s="1564"/>
      <c r="L208" s="1564"/>
      <c r="M208" s="1564"/>
      <c r="N208" s="1564"/>
      <c r="O208" s="1564"/>
      <c r="P208" s="1564"/>
      <c r="Q208" s="1564"/>
      <c r="R208" s="1564"/>
      <c r="S208" s="1564"/>
      <c r="T208" s="1564"/>
      <c r="U208" s="1564"/>
      <c r="V208" s="1564"/>
      <c r="W208" s="1564"/>
      <c r="X208" s="1564"/>
      <c r="Y208" s="1564"/>
      <c r="Z208" s="1564"/>
      <c r="AA208" s="1564"/>
      <c r="AB208" s="1565"/>
      <c r="AC208" s="405"/>
      <c r="AD208" s="405"/>
      <c r="AE208" s="959"/>
    </row>
    <row r="209" spans="1:31" ht="276.75" customHeight="1">
      <c r="A209" s="923">
        <v>1</v>
      </c>
      <c r="B209" s="98" t="s">
        <v>1685</v>
      </c>
      <c r="C209" s="188" t="s">
        <v>1686</v>
      </c>
      <c r="D209" s="960" t="s">
        <v>1687</v>
      </c>
      <c r="E209" s="98" t="s">
        <v>1688</v>
      </c>
      <c r="F209" s="98" t="s">
        <v>1689</v>
      </c>
      <c r="G209" s="961">
        <v>38800</v>
      </c>
      <c r="H209" s="923"/>
      <c r="I209" s="923"/>
      <c r="J209" s="923"/>
      <c r="K209" s="923"/>
      <c r="L209" s="923"/>
      <c r="M209" s="924"/>
      <c r="N209" s="923"/>
      <c r="O209" s="923"/>
      <c r="P209" s="925"/>
      <c r="Q209" s="923"/>
      <c r="R209" s="923"/>
      <c r="S209" s="923"/>
      <c r="T209" s="923"/>
      <c r="U209" s="923"/>
      <c r="V209" s="962"/>
      <c r="W209" s="391" t="s">
        <v>78</v>
      </c>
      <c r="X209" s="391" t="s">
        <v>51</v>
      </c>
      <c r="Y209" s="962">
        <v>38374.83</v>
      </c>
      <c r="Z209" s="405"/>
      <c r="AA209" s="405"/>
      <c r="AB209" s="947"/>
      <c r="AC209" s="405"/>
      <c r="AD209" s="405"/>
      <c r="AE209" s="959"/>
    </row>
    <row r="210" spans="1:31" ht="262.5" customHeight="1">
      <c r="A210" s="923">
        <v>2</v>
      </c>
      <c r="B210" s="98" t="s">
        <v>1685</v>
      </c>
      <c r="C210" s="188" t="s">
        <v>1686</v>
      </c>
      <c r="D210" s="960" t="s">
        <v>1690</v>
      </c>
      <c r="E210" s="98" t="s">
        <v>1688</v>
      </c>
      <c r="F210" s="98" t="s">
        <v>1689</v>
      </c>
      <c r="G210" s="961">
        <v>1200</v>
      </c>
      <c r="H210" s="923"/>
      <c r="I210" s="923"/>
      <c r="J210" s="923"/>
      <c r="K210" s="923"/>
      <c r="L210" s="923"/>
      <c r="M210" s="924"/>
      <c r="N210" s="923"/>
      <c r="O210" s="923"/>
      <c r="P210" s="925"/>
      <c r="Q210" s="923"/>
      <c r="R210" s="923"/>
      <c r="S210" s="923"/>
      <c r="T210" s="923"/>
      <c r="U210" s="923"/>
      <c r="V210" s="962"/>
      <c r="W210" s="391" t="s">
        <v>74</v>
      </c>
      <c r="X210" s="391" t="s">
        <v>78</v>
      </c>
      <c r="Y210" s="962">
        <v>1200</v>
      </c>
      <c r="Z210" s="405"/>
      <c r="AA210" s="405"/>
      <c r="AB210" s="947"/>
      <c r="AC210" s="405"/>
      <c r="AD210" s="405"/>
      <c r="AE210" s="959"/>
    </row>
    <row r="211" spans="1:31" ht="306.75" customHeight="1">
      <c r="A211" s="923">
        <v>3</v>
      </c>
      <c r="B211" s="98" t="s">
        <v>1685</v>
      </c>
      <c r="C211" s="188" t="s">
        <v>1686</v>
      </c>
      <c r="D211" s="960" t="s">
        <v>1691</v>
      </c>
      <c r="E211" s="98" t="s">
        <v>1688</v>
      </c>
      <c r="F211" s="98" t="s">
        <v>1512</v>
      </c>
      <c r="G211" s="909">
        <v>24250</v>
      </c>
      <c r="H211" s="923"/>
      <c r="I211" s="923"/>
      <c r="J211" s="923"/>
      <c r="K211" s="923"/>
      <c r="L211" s="923"/>
      <c r="M211" s="924"/>
      <c r="N211" s="923"/>
      <c r="O211" s="923"/>
      <c r="P211" s="925"/>
      <c r="Q211" s="923"/>
      <c r="R211" s="923"/>
      <c r="S211" s="923"/>
      <c r="T211" s="923"/>
      <c r="U211" s="923"/>
      <c r="V211" s="963"/>
      <c r="W211" s="391" t="s">
        <v>78</v>
      </c>
      <c r="X211" s="391" t="s">
        <v>51</v>
      </c>
      <c r="Y211" s="963">
        <v>50121.91</v>
      </c>
      <c r="Z211" s="405"/>
      <c r="AA211" s="405"/>
      <c r="AB211" s="947"/>
      <c r="AC211" s="405"/>
      <c r="AD211" s="405"/>
      <c r="AE211" s="959"/>
    </row>
    <row r="212" spans="1:31" ht="293.25" customHeight="1">
      <c r="A212" s="923">
        <v>4</v>
      </c>
      <c r="B212" s="98" t="s">
        <v>1685</v>
      </c>
      <c r="C212" s="188" t="s">
        <v>1686</v>
      </c>
      <c r="D212" s="960" t="s">
        <v>1692</v>
      </c>
      <c r="E212" s="98" t="s">
        <v>1688</v>
      </c>
      <c r="F212" s="98" t="s">
        <v>1512</v>
      </c>
      <c r="G212" s="909">
        <v>750</v>
      </c>
      <c r="H212" s="923"/>
      <c r="I212" s="923"/>
      <c r="J212" s="923"/>
      <c r="K212" s="923"/>
      <c r="L212" s="923"/>
      <c r="M212" s="924"/>
      <c r="N212" s="923"/>
      <c r="O212" s="923"/>
      <c r="P212" s="925"/>
      <c r="Q212" s="923"/>
      <c r="R212" s="923"/>
      <c r="S212" s="923"/>
      <c r="T212" s="923"/>
      <c r="U212" s="923"/>
      <c r="V212" s="963"/>
      <c r="W212" s="391" t="s">
        <v>74</v>
      </c>
      <c r="X212" s="391" t="s">
        <v>78</v>
      </c>
      <c r="Y212" s="963">
        <v>750</v>
      </c>
      <c r="Z212" s="405"/>
      <c r="AA212" s="405"/>
      <c r="AB212" s="947"/>
      <c r="AC212" s="405"/>
      <c r="AD212" s="405"/>
      <c r="AE212" s="959"/>
    </row>
    <row r="213" spans="1:31" ht="294" customHeight="1">
      <c r="A213" s="923">
        <v>5</v>
      </c>
      <c r="B213" s="98" t="s">
        <v>1685</v>
      </c>
      <c r="C213" s="188" t="s">
        <v>1686</v>
      </c>
      <c r="D213" s="960" t="s">
        <v>1693</v>
      </c>
      <c r="E213" s="98" t="s">
        <v>1688</v>
      </c>
      <c r="F213" s="98" t="s">
        <v>1694</v>
      </c>
      <c r="G213" s="961">
        <v>164900</v>
      </c>
      <c r="H213" s="923"/>
      <c r="I213" s="923"/>
      <c r="J213" s="923"/>
      <c r="K213" s="923"/>
      <c r="L213" s="923"/>
      <c r="M213" s="924"/>
      <c r="N213" s="923"/>
      <c r="O213" s="923"/>
      <c r="P213" s="925"/>
      <c r="Q213" s="923"/>
      <c r="R213" s="923"/>
      <c r="S213" s="923"/>
      <c r="T213" s="923"/>
      <c r="U213" s="923"/>
      <c r="V213" s="962"/>
      <c r="W213" s="391" t="s">
        <v>78</v>
      </c>
      <c r="X213" s="391" t="s">
        <v>75</v>
      </c>
      <c r="Y213" s="962">
        <v>89560.28</v>
      </c>
      <c r="Z213" s="405"/>
      <c r="AA213" s="405"/>
      <c r="AB213" s="947"/>
      <c r="AC213" s="405"/>
      <c r="AD213" s="405"/>
      <c r="AE213" s="959"/>
    </row>
    <row r="214" spans="1:31" ht="299.25" customHeight="1">
      <c r="A214" s="923">
        <v>6</v>
      </c>
      <c r="B214" s="98" t="s">
        <v>1685</v>
      </c>
      <c r="C214" s="188" t="s">
        <v>1686</v>
      </c>
      <c r="D214" s="960" t="s">
        <v>1695</v>
      </c>
      <c r="E214" s="98" t="s">
        <v>1688</v>
      </c>
      <c r="F214" s="98" t="s">
        <v>1694</v>
      </c>
      <c r="G214" s="961">
        <v>5100</v>
      </c>
      <c r="H214" s="923"/>
      <c r="I214" s="923"/>
      <c r="J214" s="923"/>
      <c r="K214" s="923"/>
      <c r="L214" s="923"/>
      <c r="M214" s="924"/>
      <c r="N214" s="923"/>
      <c r="O214" s="923"/>
      <c r="P214" s="925"/>
      <c r="Q214" s="923"/>
      <c r="R214" s="923"/>
      <c r="S214" s="923"/>
      <c r="T214" s="923"/>
      <c r="U214" s="923"/>
      <c r="V214" s="962"/>
      <c r="W214" s="391" t="s">
        <v>74</v>
      </c>
      <c r="X214" s="391" t="s">
        <v>78</v>
      </c>
      <c r="Y214" s="962">
        <v>5100</v>
      </c>
      <c r="Z214" s="405"/>
      <c r="AA214" s="405"/>
      <c r="AB214" s="947"/>
      <c r="AC214" s="405"/>
      <c r="AD214" s="405"/>
      <c r="AE214" s="959"/>
    </row>
    <row r="215" spans="1:31" ht="288.75" customHeight="1">
      <c r="A215" s="923">
        <v>7</v>
      </c>
      <c r="B215" s="98" t="s">
        <v>1685</v>
      </c>
      <c r="C215" s="188" t="s">
        <v>1686</v>
      </c>
      <c r="D215" s="964" t="s">
        <v>1696</v>
      </c>
      <c r="E215" s="98" t="s">
        <v>1688</v>
      </c>
      <c r="F215" s="98" t="s">
        <v>1697</v>
      </c>
      <c r="G215" s="961">
        <v>116400</v>
      </c>
      <c r="H215" s="923"/>
      <c r="I215" s="923"/>
      <c r="J215" s="923"/>
      <c r="K215" s="923"/>
      <c r="L215" s="923"/>
      <c r="M215" s="924"/>
      <c r="N215" s="923"/>
      <c r="O215" s="923"/>
      <c r="P215" s="925"/>
      <c r="Q215" s="923"/>
      <c r="R215" s="923"/>
      <c r="S215" s="923"/>
      <c r="T215" s="923"/>
      <c r="U215" s="923"/>
      <c r="V215" s="962"/>
      <c r="W215" s="391" t="s">
        <v>78</v>
      </c>
      <c r="X215" s="391" t="s">
        <v>75</v>
      </c>
      <c r="Y215" s="962">
        <v>104383.1</v>
      </c>
      <c r="Z215" s="405"/>
      <c r="AA215" s="405"/>
      <c r="AB215" s="947"/>
      <c r="AC215" s="405"/>
      <c r="AD215" s="405"/>
      <c r="AE215" s="959"/>
    </row>
    <row r="216" spans="1:31" ht="280.5" customHeight="1">
      <c r="A216" s="923">
        <v>8</v>
      </c>
      <c r="B216" s="98" t="s">
        <v>1685</v>
      </c>
      <c r="C216" s="188" t="s">
        <v>1686</v>
      </c>
      <c r="D216" s="964" t="s">
        <v>1698</v>
      </c>
      <c r="E216" s="98" t="s">
        <v>1688</v>
      </c>
      <c r="F216" s="98" t="s">
        <v>1697</v>
      </c>
      <c r="G216" s="961">
        <v>3600</v>
      </c>
      <c r="H216" s="923"/>
      <c r="I216" s="923"/>
      <c r="J216" s="923"/>
      <c r="K216" s="923"/>
      <c r="L216" s="923"/>
      <c r="M216" s="924"/>
      <c r="N216" s="923"/>
      <c r="O216" s="923"/>
      <c r="P216" s="925"/>
      <c r="Q216" s="923"/>
      <c r="R216" s="923"/>
      <c r="S216" s="923"/>
      <c r="T216" s="923"/>
      <c r="U216" s="923"/>
      <c r="V216" s="962"/>
      <c r="W216" s="391" t="s">
        <v>74</v>
      </c>
      <c r="X216" s="391" t="s">
        <v>78</v>
      </c>
      <c r="Y216" s="962">
        <v>3600</v>
      </c>
      <c r="Z216" s="405"/>
      <c r="AA216" s="405"/>
      <c r="AB216" s="947"/>
      <c r="AC216" s="405"/>
      <c r="AD216" s="405"/>
      <c r="AE216" s="959"/>
    </row>
    <row r="217" spans="1:31" ht="255">
      <c r="A217" s="923">
        <v>9</v>
      </c>
      <c r="B217" s="98" t="s">
        <v>1685</v>
      </c>
      <c r="C217" s="188" t="s">
        <v>1686</v>
      </c>
      <c r="D217" s="964" t="s">
        <v>1699</v>
      </c>
      <c r="E217" s="98" t="s">
        <v>1688</v>
      </c>
      <c r="F217" s="98" t="s">
        <v>1440</v>
      </c>
      <c r="G217" s="909">
        <v>33950</v>
      </c>
      <c r="H217" s="923"/>
      <c r="I217" s="923"/>
      <c r="J217" s="923"/>
      <c r="K217" s="923"/>
      <c r="L217" s="923"/>
      <c r="M217" s="924"/>
      <c r="N217" s="923"/>
      <c r="O217" s="923"/>
      <c r="P217" s="925"/>
      <c r="Q217" s="923"/>
      <c r="R217" s="923"/>
      <c r="S217" s="923"/>
      <c r="T217" s="923"/>
      <c r="U217" s="923"/>
      <c r="V217" s="963"/>
      <c r="W217" s="391" t="s">
        <v>78</v>
      </c>
      <c r="X217" s="391" t="s">
        <v>51</v>
      </c>
      <c r="Y217" s="963">
        <v>39994.870000000003</v>
      </c>
      <c r="Z217" s="405"/>
      <c r="AA217" s="405"/>
      <c r="AB217" s="947"/>
      <c r="AC217" s="405"/>
      <c r="AD217" s="405"/>
      <c r="AE217" s="959"/>
    </row>
    <row r="218" spans="1:31" ht="272.25" customHeight="1">
      <c r="A218" s="923">
        <v>10</v>
      </c>
      <c r="B218" s="98" t="s">
        <v>1685</v>
      </c>
      <c r="C218" s="188" t="s">
        <v>1686</v>
      </c>
      <c r="D218" s="964" t="s">
        <v>1700</v>
      </c>
      <c r="E218" s="98" t="s">
        <v>1688</v>
      </c>
      <c r="F218" s="98" t="s">
        <v>1440</v>
      </c>
      <c r="G218" s="909">
        <v>1050</v>
      </c>
      <c r="H218" s="923"/>
      <c r="I218" s="923"/>
      <c r="J218" s="923"/>
      <c r="K218" s="923"/>
      <c r="L218" s="923"/>
      <c r="M218" s="924"/>
      <c r="N218" s="923"/>
      <c r="O218" s="923"/>
      <c r="P218" s="925"/>
      <c r="Q218" s="923"/>
      <c r="R218" s="923"/>
      <c r="S218" s="923"/>
      <c r="T218" s="923"/>
      <c r="U218" s="923"/>
      <c r="V218" s="963"/>
      <c r="W218" s="391" t="s">
        <v>74</v>
      </c>
      <c r="X218" s="391" t="s">
        <v>78</v>
      </c>
      <c r="Y218" s="963">
        <v>1050</v>
      </c>
      <c r="Z218" s="405"/>
      <c r="AA218" s="405"/>
      <c r="AB218" s="947"/>
      <c r="AC218" s="405"/>
      <c r="AD218" s="405"/>
      <c r="AE218" s="959"/>
    </row>
    <row r="219" spans="1:31" ht="318" customHeight="1">
      <c r="A219" s="923">
        <v>11</v>
      </c>
      <c r="B219" s="98" t="s">
        <v>1685</v>
      </c>
      <c r="C219" s="188" t="s">
        <v>1686</v>
      </c>
      <c r="D219" s="960" t="s">
        <v>1701</v>
      </c>
      <c r="E219" s="98" t="s">
        <v>1688</v>
      </c>
      <c r="F219" s="98" t="s">
        <v>1476</v>
      </c>
      <c r="G219" s="961">
        <v>24250</v>
      </c>
      <c r="H219" s="923"/>
      <c r="I219" s="923"/>
      <c r="J219" s="923"/>
      <c r="K219" s="923"/>
      <c r="L219" s="923"/>
      <c r="M219" s="924"/>
      <c r="N219" s="923"/>
      <c r="O219" s="923"/>
      <c r="P219" s="925"/>
      <c r="Q219" s="923"/>
      <c r="R219" s="923"/>
      <c r="S219" s="923"/>
      <c r="T219" s="923"/>
      <c r="U219" s="923"/>
      <c r="V219" s="962"/>
      <c r="W219" s="391" t="s">
        <v>78</v>
      </c>
      <c r="X219" s="391" t="s">
        <v>51</v>
      </c>
      <c r="Y219" s="962">
        <v>35963.19</v>
      </c>
      <c r="Z219" s="405"/>
      <c r="AA219" s="405"/>
      <c r="AB219" s="947"/>
      <c r="AC219" s="405"/>
      <c r="AD219" s="405"/>
      <c r="AE219" s="959"/>
    </row>
    <row r="220" spans="1:31" ht="290.25" customHeight="1">
      <c r="A220" s="923">
        <v>12</v>
      </c>
      <c r="B220" s="98" t="s">
        <v>1685</v>
      </c>
      <c r="C220" s="188" t="s">
        <v>1686</v>
      </c>
      <c r="D220" s="965" t="s">
        <v>1702</v>
      </c>
      <c r="E220" s="98" t="s">
        <v>1688</v>
      </c>
      <c r="F220" s="98" t="s">
        <v>1476</v>
      </c>
      <c r="G220" s="961">
        <v>750</v>
      </c>
      <c r="H220" s="923"/>
      <c r="I220" s="923"/>
      <c r="J220" s="923"/>
      <c r="K220" s="923"/>
      <c r="L220" s="923"/>
      <c r="M220" s="924"/>
      <c r="N220" s="923"/>
      <c r="O220" s="923"/>
      <c r="P220" s="925"/>
      <c r="Q220" s="923"/>
      <c r="R220" s="923"/>
      <c r="S220" s="923"/>
      <c r="T220" s="923"/>
      <c r="U220" s="923"/>
      <c r="V220" s="962"/>
      <c r="W220" s="391" t="s">
        <v>74</v>
      </c>
      <c r="X220" s="391" t="s">
        <v>78</v>
      </c>
      <c r="Y220" s="962">
        <v>750</v>
      </c>
      <c r="Z220" s="405"/>
      <c r="AA220" s="405"/>
      <c r="AB220" s="947"/>
      <c r="AC220" s="405"/>
      <c r="AD220" s="405"/>
      <c r="AE220" s="959"/>
    </row>
    <row r="221" spans="1:31" ht="259.5" customHeight="1">
      <c r="A221" s="923">
        <v>13</v>
      </c>
      <c r="B221" s="98" t="s">
        <v>1685</v>
      </c>
      <c r="C221" s="188" t="s">
        <v>1686</v>
      </c>
      <c r="D221" s="966" t="s">
        <v>1703</v>
      </c>
      <c r="E221" s="98" t="s">
        <v>1688</v>
      </c>
      <c r="F221" s="98" t="s">
        <v>1646</v>
      </c>
      <c r="G221" s="961">
        <v>38800</v>
      </c>
      <c r="H221" s="923"/>
      <c r="I221" s="923"/>
      <c r="J221" s="923"/>
      <c r="K221" s="923"/>
      <c r="L221" s="923"/>
      <c r="M221" s="924"/>
      <c r="N221" s="923"/>
      <c r="O221" s="923"/>
      <c r="P221" s="925"/>
      <c r="Q221" s="923"/>
      <c r="R221" s="923"/>
      <c r="S221" s="923"/>
      <c r="T221" s="923"/>
      <c r="U221" s="923"/>
      <c r="V221" s="962"/>
      <c r="W221" s="391" t="s">
        <v>78</v>
      </c>
      <c r="X221" s="391" t="s">
        <v>51</v>
      </c>
      <c r="Y221" s="962">
        <v>48531.55</v>
      </c>
      <c r="Z221" s="405"/>
      <c r="AA221" s="405"/>
      <c r="AB221" s="947"/>
      <c r="AC221" s="405"/>
      <c r="AD221" s="405"/>
      <c r="AE221" s="959"/>
    </row>
    <row r="222" spans="1:31" ht="278.25" customHeight="1">
      <c r="A222" s="923">
        <v>14</v>
      </c>
      <c r="B222" s="98" t="s">
        <v>1685</v>
      </c>
      <c r="C222" s="188" t="s">
        <v>1686</v>
      </c>
      <c r="D222" s="965" t="s">
        <v>1704</v>
      </c>
      <c r="E222" s="98" t="s">
        <v>1688</v>
      </c>
      <c r="F222" s="98" t="s">
        <v>1646</v>
      </c>
      <c r="G222" s="961">
        <v>1200</v>
      </c>
      <c r="H222" s="923"/>
      <c r="I222" s="923"/>
      <c r="J222" s="923"/>
      <c r="K222" s="923"/>
      <c r="L222" s="923"/>
      <c r="M222" s="924"/>
      <c r="N222" s="923"/>
      <c r="O222" s="923"/>
      <c r="P222" s="925"/>
      <c r="Q222" s="923"/>
      <c r="R222" s="923"/>
      <c r="S222" s="923"/>
      <c r="T222" s="923"/>
      <c r="U222" s="923"/>
      <c r="V222" s="962"/>
      <c r="W222" s="391" t="s">
        <v>74</v>
      </c>
      <c r="X222" s="391" t="s">
        <v>78</v>
      </c>
      <c r="Y222" s="962">
        <v>1200</v>
      </c>
      <c r="Z222" s="405"/>
      <c r="AA222" s="405"/>
      <c r="AB222" s="947"/>
      <c r="AC222" s="405"/>
      <c r="AD222" s="405"/>
      <c r="AE222" s="959"/>
    </row>
    <row r="223" spans="1:31" ht="312" customHeight="1">
      <c r="A223" s="923">
        <v>15</v>
      </c>
      <c r="B223" s="98" t="s">
        <v>1685</v>
      </c>
      <c r="C223" s="188" t="s">
        <v>1686</v>
      </c>
      <c r="D223" s="966" t="s">
        <v>1705</v>
      </c>
      <c r="E223" s="98" t="s">
        <v>1688</v>
      </c>
      <c r="F223" s="98" t="s">
        <v>1480</v>
      </c>
      <c r="G223" s="961">
        <v>24250</v>
      </c>
      <c r="H223" s="923"/>
      <c r="I223" s="923"/>
      <c r="J223" s="923"/>
      <c r="K223" s="923"/>
      <c r="L223" s="923"/>
      <c r="M223" s="924"/>
      <c r="N223" s="923"/>
      <c r="O223" s="923"/>
      <c r="P223" s="925"/>
      <c r="Q223" s="923"/>
      <c r="R223" s="923"/>
      <c r="S223" s="923"/>
      <c r="T223" s="923"/>
      <c r="U223" s="923"/>
      <c r="V223" s="962"/>
      <c r="W223" s="391" t="s">
        <v>78</v>
      </c>
      <c r="X223" s="391" t="s">
        <v>51</v>
      </c>
      <c r="Y223" s="962">
        <v>37548.39</v>
      </c>
      <c r="Z223" s="405"/>
      <c r="AA223" s="405"/>
      <c r="AB223" s="947"/>
      <c r="AC223" s="405"/>
      <c r="AD223" s="405"/>
      <c r="AE223" s="959"/>
    </row>
    <row r="224" spans="1:31" ht="276.75" customHeight="1">
      <c r="A224" s="923">
        <v>16</v>
      </c>
      <c r="B224" s="98" t="s">
        <v>1685</v>
      </c>
      <c r="C224" s="188" t="s">
        <v>1686</v>
      </c>
      <c r="D224" s="966" t="s">
        <v>1706</v>
      </c>
      <c r="E224" s="98" t="s">
        <v>1688</v>
      </c>
      <c r="F224" s="98" t="s">
        <v>1480</v>
      </c>
      <c r="G224" s="967">
        <v>750</v>
      </c>
      <c r="H224" s="923"/>
      <c r="I224" s="923"/>
      <c r="J224" s="923"/>
      <c r="K224" s="923"/>
      <c r="L224" s="923"/>
      <c r="M224" s="924"/>
      <c r="N224" s="923"/>
      <c r="O224" s="923"/>
      <c r="P224" s="925"/>
      <c r="Q224" s="923"/>
      <c r="R224" s="923"/>
      <c r="S224" s="923"/>
      <c r="T224" s="923"/>
      <c r="U224" s="923"/>
      <c r="V224" s="968"/>
      <c r="W224" s="391" t="s">
        <v>74</v>
      </c>
      <c r="X224" s="391" t="s">
        <v>78</v>
      </c>
      <c r="Y224" s="968">
        <v>750</v>
      </c>
      <c r="Z224" s="405"/>
      <c r="AA224" s="405"/>
      <c r="AB224" s="947"/>
      <c r="AC224" s="405"/>
      <c r="AD224" s="405"/>
      <c r="AE224" s="959"/>
    </row>
    <row r="225" spans="1:31" ht="258.75" customHeight="1">
      <c r="A225" s="923">
        <v>17</v>
      </c>
      <c r="B225" s="98" t="s">
        <v>1685</v>
      </c>
      <c r="C225" s="188" t="s">
        <v>1686</v>
      </c>
      <c r="D225" s="966" t="s">
        <v>1707</v>
      </c>
      <c r="E225" s="98" t="s">
        <v>1688</v>
      </c>
      <c r="F225" s="98" t="s">
        <v>1446</v>
      </c>
      <c r="G225" s="969">
        <v>24250</v>
      </c>
      <c r="H225" s="923"/>
      <c r="I225" s="923"/>
      <c r="J225" s="923"/>
      <c r="K225" s="923"/>
      <c r="L225" s="923"/>
      <c r="M225" s="924"/>
      <c r="N225" s="923"/>
      <c r="O225" s="923"/>
      <c r="P225" s="925"/>
      <c r="Q225" s="923"/>
      <c r="R225" s="923"/>
      <c r="S225" s="923"/>
      <c r="T225" s="923"/>
      <c r="U225" s="923"/>
      <c r="V225" s="970"/>
      <c r="W225" s="391" t="s">
        <v>78</v>
      </c>
      <c r="X225" s="391" t="s">
        <v>51</v>
      </c>
      <c r="Y225" s="970">
        <v>35480.730000000003</v>
      </c>
      <c r="Z225" s="405"/>
      <c r="AA225" s="405"/>
      <c r="AB225" s="947"/>
      <c r="AC225" s="405"/>
      <c r="AD225" s="405"/>
      <c r="AE225" s="959"/>
    </row>
    <row r="226" spans="1:31" ht="272.25" customHeight="1">
      <c r="A226" s="923">
        <v>18</v>
      </c>
      <c r="B226" s="98" t="s">
        <v>1685</v>
      </c>
      <c r="C226" s="188" t="s">
        <v>1686</v>
      </c>
      <c r="D226" s="966" t="s">
        <v>1708</v>
      </c>
      <c r="E226" s="98" t="s">
        <v>1688</v>
      </c>
      <c r="F226" s="98" t="s">
        <v>1446</v>
      </c>
      <c r="G226" s="969">
        <v>750</v>
      </c>
      <c r="H226" s="923"/>
      <c r="I226" s="923"/>
      <c r="J226" s="923"/>
      <c r="K226" s="923"/>
      <c r="L226" s="923"/>
      <c r="M226" s="924"/>
      <c r="N226" s="923"/>
      <c r="O226" s="923"/>
      <c r="P226" s="925"/>
      <c r="Q226" s="923"/>
      <c r="R226" s="923"/>
      <c r="S226" s="923"/>
      <c r="T226" s="923"/>
      <c r="U226" s="923"/>
      <c r="V226" s="970"/>
      <c r="W226" s="391" t="s">
        <v>74</v>
      </c>
      <c r="X226" s="391" t="s">
        <v>78</v>
      </c>
      <c r="Y226" s="970">
        <v>750</v>
      </c>
      <c r="Z226" s="405"/>
      <c r="AA226" s="405"/>
      <c r="AB226" s="947"/>
      <c r="AC226" s="405"/>
      <c r="AD226" s="405"/>
      <c r="AE226" s="959"/>
    </row>
    <row r="227" spans="1:31" ht="276.75" customHeight="1">
      <c r="A227" s="923">
        <v>19</v>
      </c>
      <c r="B227" s="98" t="s">
        <v>1685</v>
      </c>
      <c r="C227" s="188" t="s">
        <v>1686</v>
      </c>
      <c r="D227" s="966" t="s">
        <v>1709</v>
      </c>
      <c r="E227" s="98" t="s">
        <v>1688</v>
      </c>
      <c r="F227" s="98" t="s">
        <v>1446</v>
      </c>
      <c r="G227" s="969">
        <v>24250</v>
      </c>
      <c r="H227" s="923"/>
      <c r="I227" s="923"/>
      <c r="J227" s="923"/>
      <c r="K227" s="923"/>
      <c r="L227" s="923"/>
      <c r="M227" s="924"/>
      <c r="N227" s="923"/>
      <c r="O227" s="923"/>
      <c r="P227" s="925"/>
      <c r="Q227" s="923"/>
      <c r="R227" s="923"/>
      <c r="S227" s="923"/>
      <c r="T227" s="923"/>
      <c r="U227" s="923"/>
      <c r="V227" s="970"/>
      <c r="W227" s="391" t="s">
        <v>78</v>
      </c>
      <c r="X227" s="391" t="s">
        <v>51</v>
      </c>
      <c r="Y227" s="970">
        <v>39597.43</v>
      </c>
      <c r="Z227" s="405"/>
      <c r="AA227" s="405"/>
      <c r="AB227" s="947"/>
      <c r="AC227" s="405"/>
      <c r="AD227" s="405"/>
      <c r="AE227" s="959"/>
    </row>
    <row r="228" spans="1:31" ht="327" customHeight="1">
      <c r="A228" s="923">
        <v>20</v>
      </c>
      <c r="B228" s="98" t="s">
        <v>1685</v>
      </c>
      <c r="C228" s="188" t="s">
        <v>1686</v>
      </c>
      <c r="D228" s="966" t="s">
        <v>1710</v>
      </c>
      <c r="E228" s="98" t="s">
        <v>1688</v>
      </c>
      <c r="F228" s="98" t="s">
        <v>1446</v>
      </c>
      <c r="G228" s="91">
        <v>750</v>
      </c>
      <c r="H228" s="923"/>
      <c r="I228" s="923"/>
      <c r="J228" s="923"/>
      <c r="K228" s="923"/>
      <c r="L228" s="923"/>
      <c r="M228" s="924"/>
      <c r="N228" s="923"/>
      <c r="O228" s="923"/>
      <c r="P228" s="925"/>
      <c r="Q228" s="923"/>
      <c r="R228" s="923"/>
      <c r="S228" s="923"/>
      <c r="T228" s="923"/>
      <c r="U228" s="923"/>
      <c r="V228" s="971"/>
      <c r="W228" s="391" t="s">
        <v>74</v>
      </c>
      <c r="X228" s="391" t="s">
        <v>78</v>
      </c>
      <c r="Y228" s="971">
        <v>750</v>
      </c>
      <c r="Z228" s="405"/>
      <c r="AA228" s="405"/>
      <c r="AB228" s="947"/>
      <c r="AC228" s="405"/>
      <c r="AD228" s="405"/>
      <c r="AE228" s="959"/>
    </row>
    <row r="229" spans="1:31">
      <c r="A229" s="923"/>
      <c r="B229" s="923"/>
      <c r="C229" s="923"/>
      <c r="D229" s="923"/>
      <c r="E229" s="923"/>
      <c r="F229" s="923"/>
      <c r="G229" s="923"/>
      <c r="H229" s="923"/>
      <c r="I229" s="923"/>
      <c r="J229" s="923"/>
      <c r="K229" s="923"/>
      <c r="L229" s="923"/>
      <c r="M229" s="924"/>
      <c r="N229" s="923"/>
      <c r="O229" s="923"/>
      <c r="P229" s="925"/>
      <c r="Q229" s="923"/>
      <c r="R229" s="923"/>
      <c r="S229" s="923"/>
      <c r="T229" s="923"/>
      <c r="U229" s="923"/>
      <c r="V229" s="945"/>
      <c r="W229" s="405"/>
      <c r="X229" s="405"/>
      <c r="Y229" s="972"/>
      <c r="Z229" s="405"/>
      <c r="AA229" s="405"/>
      <c r="AB229" s="947"/>
      <c r="AC229" s="405"/>
      <c r="AD229" s="405"/>
      <c r="AE229" s="959"/>
    </row>
    <row r="230" spans="1:31">
      <c r="A230" s="923"/>
      <c r="B230" s="923"/>
      <c r="C230" s="923"/>
      <c r="D230" s="923"/>
      <c r="E230" s="923"/>
      <c r="F230" s="923"/>
      <c r="G230" s="923"/>
      <c r="H230" s="923"/>
      <c r="I230" s="923"/>
      <c r="J230" s="923"/>
      <c r="K230" s="923"/>
      <c r="L230" s="923"/>
      <c r="M230" s="924"/>
      <c r="N230" s="923"/>
      <c r="O230" s="923"/>
      <c r="P230" s="925"/>
      <c r="Q230" s="923"/>
      <c r="R230" s="923"/>
      <c r="S230" s="923"/>
      <c r="T230" s="923"/>
      <c r="U230" s="923"/>
      <c r="V230" s="945"/>
      <c r="W230" s="405"/>
      <c r="X230" s="405"/>
      <c r="Y230" s="972"/>
      <c r="Z230" s="405"/>
      <c r="AA230" s="405"/>
      <c r="AB230" s="947"/>
      <c r="AC230" s="405"/>
      <c r="AD230" s="405"/>
      <c r="AE230" s="959"/>
    </row>
    <row r="231" spans="1:31" ht="75" customHeight="1">
      <c r="B231" s="1444" t="s">
        <v>2224</v>
      </c>
      <c r="C231" s="1445"/>
      <c r="D231" s="1445"/>
      <c r="E231" s="1445"/>
      <c r="F231" s="1445"/>
      <c r="G231" s="1445"/>
      <c r="H231" s="1445"/>
      <c r="I231" s="1445"/>
      <c r="J231" s="1445"/>
      <c r="K231" s="1445"/>
      <c r="L231" s="1445"/>
      <c r="M231" s="1445"/>
      <c r="N231" s="1445"/>
      <c r="O231" s="1445"/>
      <c r="P231" s="1445"/>
      <c r="Q231" s="1445"/>
      <c r="R231" s="1445"/>
      <c r="S231" s="1445"/>
      <c r="T231" s="1445"/>
      <c r="U231" s="1445"/>
      <c r="V231" s="1445"/>
      <c r="W231" s="1445"/>
      <c r="X231" s="1445"/>
      <c r="Y231" s="1445"/>
      <c r="Z231" s="1445"/>
      <c r="AA231" s="1445"/>
      <c r="AB231" s="1445"/>
      <c r="AC231" s="1445"/>
      <c r="AD231" s="1445"/>
      <c r="AE231" s="1446"/>
    </row>
    <row r="232" spans="1:31" ht="60">
      <c r="A232" s="923"/>
      <c r="B232" s="681" t="s">
        <v>1238</v>
      </c>
      <c r="C232" s="923"/>
      <c r="D232" s="1341" t="s">
        <v>2769</v>
      </c>
      <c r="E232" s="923"/>
      <c r="F232" s="923"/>
      <c r="G232" s="923"/>
      <c r="H232" s="923"/>
      <c r="I232" s="923"/>
      <c r="J232" s="923"/>
      <c r="K232" s="923"/>
      <c r="L232" s="923"/>
      <c r="M232" s="924"/>
      <c r="N232" s="923"/>
      <c r="O232" s="923"/>
      <c r="P232" s="925"/>
      <c r="Q232" s="923"/>
      <c r="R232" s="923"/>
      <c r="S232" s="923"/>
      <c r="T232" s="923"/>
      <c r="U232" s="923"/>
      <c r="V232" s="945"/>
      <c r="W232" s="405"/>
      <c r="X232" s="405"/>
      <c r="Y232" s="1374">
        <v>24571.66</v>
      </c>
      <c r="Z232" s="405"/>
      <c r="AA232" s="405"/>
      <c r="AB232" s="947"/>
      <c r="AC232" s="405"/>
      <c r="AD232" s="405"/>
      <c r="AE232" s="959"/>
    </row>
    <row r="233" spans="1:31" ht="60">
      <c r="A233" s="923"/>
      <c r="B233" s="681" t="s">
        <v>1238</v>
      </c>
      <c r="C233" s="923"/>
      <c r="D233" s="1341" t="s">
        <v>2770</v>
      </c>
      <c r="E233" s="923"/>
      <c r="F233" s="923"/>
      <c r="G233" s="923"/>
      <c r="H233" s="923"/>
      <c r="I233" s="923"/>
      <c r="J233" s="923"/>
      <c r="K233" s="923"/>
      <c r="L233" s="923"/>
      <c r="M233" s="924"/>
      <c r="N233" s="923"/>
      <c r="O233" s="923"/>
      <c r="P233" s="925"/>
      <c r="Q233" s="923"/>
      <c r="R233" s="923"/>
      <c r="S233" s="923"/>
      <c r="T233" s="923"/>
      <c r="U233" s="923"/>
      <c r="V233" s="945"/>
      <c r="W233" s="405"/>
      <c r="X233" s="405"/>
      <c r="Y233" s="1375">
        <v>11476.14</v>
      </c>
      <c r="Z233" s="405"/>
      <c r="AA233" s="405"/>
      <c r="AB233" s="947"/>
      <c r="AC233" s="405"/>
      <c r="AD233" s="405"/>
      <c r="AE233" s="959"/>
    </row>
    <row r="234" spans="1:31" ht="60">
      <c r="A234" s="923"/>
      <c r="B234" s="681" t="s">
        <v>1238</v>
      </c>
      <c r="C234" s="923"/>
      <c r="D234" s="1341" t="s">
        <v>2769</v>
      </c>
      <c r="E234" s="923"/>
      <c r="F234" s="923"/>
      <c r="G234" s="923"/>
      <c r="H234" s="923"/>
      <c r="I234" s="923"/>
      <c r="J234" s="923"/>
      <c r="K234" s="923"/>
      <c r="L234" s="923"/>
      <c r="M234" s="924"/>
      <c r="N234" s="923"/>
      <c r="O234" s="923"/>
      <c r="P234" s="925"/>
      <c r="Q234" s="923"/>
      <c r="R234" s="923"/>
      <c r="S234" s="923"/>
      <c r="T234" s="923"/>
      <c r="U234" s="923"/>
      <c r="V234" s="945"/>
      <c r="W234" s="405"/>
      <c r="X234" s="405"/>
      <c r="Y234" s="1374"/>
      <c r="Z234" s="405"/>
      <c r="AA234" s="405"/>
      <c r="AB234" s="947"/>
      <c r="AC234" s="405"/>
      <c r="AD234" s="405"/>
      <c r="AE234" s="959"/>
    </row>
    <row r="235" spans="1:31" ht="60">
      <c r="A235" s="923"/>
      <c r="B235" s="681" t="s">
        <v>1238</v>
      </c>
      <c r="C235" s="923"/>
      <c r="D235" s="1341" t="s">
        <v>268</v>
      </c>
      <c r="E235" s="923"/>
      <c r="F235" s="923"/>
      <c r="G235" s="923"/>
      <c r="H235" s="923"/>
      <c r="I235" s="923"/>
      <c r="J235" s="923"/>
      <c r="K235" s="923"/>
      <c r="L235" s="923"/>
      <c r="M235" s="924"/>
      <c r="N235" s="923"/>
      <c r="O235" s="923"/>
      <c r="P235" s="925"/>
      <c r="Q235" s="923"/>
      <c r="R235" s="923"/>
      <c r="S235" s="923"/>
      <c r="T235" s="923"/>
      <c r="U235" s="923"/>
      <c r="V235" s="945"/>
      <c r="W235" s="405"/>
      <c r="X235" s="405"/>
      <c r="Y235" s="1375">
        <v>15509.09</v>
      </c>
      <c r="Z235" s="405"/>
      <c r="AA235" s="405"/>
      <c r="AB235" s="947"/>
      <c r="AC235" s="405"/>
      <c r="AD235" s="405"/>
      <c r="AE235" s="959"/>
    </row>
    <row r="236" spans="1:31" ht="60">
      <c r="A236" s="923"/>
      <c r="B236" s="681" t="s">
        <v>1238</v>
      </c>
      <c r="C236" s="923"/>
      <c r="D236" s="1341" t="s">
        <v>2771</v>
      </c>
      <c r="E236" s="923"/>
      <c r="F236" s="923"/>
      <c r="G236" s="923"/>
      <c r="H236" s="923"/>
      <c r="I236" s="923"/>
      <c r="J236" s="923"/>
      <c r="K236" s="923"/>
      <c r="L236" s="923"/>
      <c r="M236" s="924"/>
      <c r="N236" s="923"/>
      <c r="O236" s="923"/>
      <c r="P236" s="925"/>
      <c r="Q236" s="923"/>
      <c r="R236" s="923"/>
      <c r="S236" s="923"/>
      <c r="T236" s="923"/>
      <c r="U236" s="923"/>
      <c r="V236" s="945"/>
      <c r="W236" s="405"/>
      <c r="X236" s="405"/>
      <c r="Y236" s="1375">
        <v>11616.47</v>
      </c>
      <c r="Z236" s="405"/>
      <c r="AA236" s="405"/>
      <c r="AB236" s="947"/>
      <c r="AC236" s="405"/>
      <c r="AD236" s="405"/>
      <c r="AE236" s="959"/>
    </row>
    <row r="237" spans="1:31" ht="60">
      <c r="A237" s="923"/>
      <c r="B237" s="681" t="s">
        <v>1238</v>
      </c>
      <c r="C237" s="923"/>
      <c r="D237" s="1341" t="s">
        <v>1343</v>
      </c>
      <c r="E237" s="923"/>
      <c r="F237" s="923"/>
      <c r="G237" s="923"/>
      <c r="H237" s="923"/>
      <c r="I237" s="923"/>
      <c r="J237" s="923"/>
      <c r="K237" s="923"/>
      <c r="L237" s="923"/>
      <c r="M237" s="924"/>
      <c r="N237" s="923"/>
      <c r="O237" s="923"/>
      <c r="P237" s="925"/>
      <c r="Q237" s="923"/>
      <c r="R237" s="923"/>
      <c r="S237" s="923"/>
      <c r="T237" s="923"/>
      <c r="U237" s="923"/>
      <c r="V237" s="945"/>
      <c r="W237" s="405"/>
      <c r="X237" s="405"/>
      <c r="Y237" s="1375">
        <v>12567.73</v>
      </c>
      <c r="Z237" s="405"/>
      <c r="AA237" s="405"/>
      <c r="AB237" s="947"/>
      <c r="AC237" s="405"/>
      <c r="AD237" s="405"/>
      <c r="AE237" s="959"/>
    </row>
    <row r="238" spans="1:31" ht="60">
      <c r="A238" s="923"/>
      <c r="B238" s="681" t="s">
        <v>1238</v>
      </c>
      <c r="C238" s="923"/>
      <c r="D238" s="1341" t="s">
        <v>2772</v>
      </c>
      <c r="E238" s="923"/>
      <c r="F238" s="923"/>
      <c r="G238" s="923"/>
      <c r="H238" s="923"/>
      <c r="I238" s="923"/>
      <c r="J238" s="923"/>
      <c r="K238" s="923"/>
      <c r="L238" s="923"/>
      <c r="M238" s="924"/>
      <c r="N238" s="923"/>
      <c r="O238" s="923"/>
      <c r="P238" s="925"/>
      <c r="Q238" s="923"/>
      <c r="R238" s="923"/>
      <c r="S238" s="923"/>
      <c r="T238" s="923"/>
      <c r="U238" s="923"/>
      <c r="V238" s="945"/>
      <c r="W238" s="405"/>
      <c r="X238" s="405"/>
      <c r="Y238" s="1375">
        <v>2904.33</v>
      </c>
      <c r="Z238" s="405"/>
      <c r="AA238" s="405"/>
      <c r="AB238" s="947"/>
      <c r="AC238" s="405"/>
      <c r="AD238" s="405"/>
      <c r="AE238" s="959"/>
    </row>
    <row r="239" spans="1:31" ht="60">
      <c r="A239" s="923"/>
      <c r="B239" s="681" t="s">
        <v>1238</v>
      </c>
      <c r="C239" s="923"/>
      <c r="D239" s="1341" t="s">
        <v>2773</v>
      </c>
      <c r="E239" s="923"/>
      <c r="F239" s="923"/>
      <c r="G239" s="923"/>
      <c r="H239" s="923"/>
      <c r="I239" s="923"/>
      <c r="J239" s="923"/>
      <c r="K239" s="923"/>
      <c r="L239" s="923"/>
      <c r="M239" s="924"/>
      <c r="N239" s="923"/>
      <c r="O239" s="923"/>
      <c r="P239" s="925"/>
      <c r="Q239" s="923"/>
      <c r="R239" s="923"/>
      <c r="S239" s="923"/>
      <c r="T239" s="923"/>
      <c r="U239" s="923"/>
      <c r="V239" s="945"/>
      <c r="W239" s="405"/>
      <c r="X239" s="405"/>
      <c r="Y239" s="1375">
        <v>38562.949999999997</v>
      </c>
      <c r="Z239" s="405"/>
      <c r="AA239" s="405"/>
      <c r="AB239" s="947"/>
      <c r="AC239" s="405"/>
      <c r="AD239" s="405"/>
      <c r="AE239" s="959"/>
    </row>
    <row r="240" spans="1:31" ht="60">
      <c r="A240" s="923"/>
      <c r="B240" s="681" t="s">
        <v>1238</v>
      </c>
      <c r="C240" s="923"/>
      <c r="D240" s="1341" t="s">
        <v>2774</v>
      </c>
      <c r="E240" s="923"/>
      <c r="F240" s="923"/>
      <c r="G240" s="923"/>
      <c r="H240" s="923"/>
      <c r="I240" s="923"/>
      <c r="J240" s="923"/>
      <c r="K240" s="923"/>
      <c r="L240" s="923"/>
      <c r="M240" s="924"/>
      <c r="N240" s="923"/>
      <c r="O240" s="923"/>
      <c r="P240" s="925"/>
      <c r="Q240" s="923"/>
      <c r="R240" s="923"/>
      <c r="S240" s="923"/>
      <c r="T240" s="923"/>
      <c r="U240" s="923"/>
      <c r="V240" s="945"/>
      <c r="W240" s="405"/>
      <c r="X240" s="405"/>
      <c r="Y240" s="1375">
        <v>11434.2</v>
      </c>
      <c r="Z240" s="405"/>
      <c r="AA240" s="405"/>
      <c r="AB240" s="947"/>
      <c r="AC240" s="405"/>
      <c r="AD240" s="405"/>
      <c r="AE240" s="959"/>
    </row>
    <row r="241" spans="1:31" ht="60">
      <c r="A241" s="923"/>
      <c r="B241" s="681" t="s">
        <v>1238</v>
      </c>
      <c r="C241" s="923"/>
      <c r="D241" s="1341" t="s">
        <v>2775</v>
      </c>
      <c r="E241" s="923"/>
      <c r="F241" s="923"/>
      <c r="G241" s="923"/>
      <c r="H241" s="923"/>
      <c r="I241" s="923"/>
      <c r="J241" s="923"/>
      <c r="K241" s="923"/>
      <c r="L241" s="923"/>
      <c r="M241" s="924"/>
      <c r="N241" s="923"/>
      <c r="O241" s="923"/>
      <c r="P241" s="925"/>
      <c r="Q241" s="923"/>
      <c r="R241" s="923"/>
      <c r="S241" s="923"/>
      <c r="T241" s="923"/>
      <c r="U241" s="923"/>
      <c r="V241" s="945"/>
      <c r="W241" s="405"/>
      <c r="X241" s="405"/>
      <c r="Y241" s="1375">
        <v>11504.54</v>
      </c>
      <c r="Z241" s="405"/>
      <c r="AA241" s="405"/>
      <c r="AB241" s="947"/>
      <c r="AC241" s="405"/>
      <c r="AD241" s="405"/>
      <c r="AE241" s="959"/>
    </row>
    <row r="242" spans="1:31" ht="60">
      <c r="A242" s="923"/>
      <c r="B242" s="681" t="s">
        <v>1238</v>
      </c>
      <c r="C242" s="923"/>
      <c r="D242" s="1341" t="s">
        <v>2776</v>
      </c>
      <c r="E242" s="923"/>
      <c r="F242" s="923"/>
      <c r="G242" s="923"/>
      <c r="H242" s="923"/>
      <c r="I242" s="923"/>
      <c r="J242" s="923"/>
      <c r="K242" s="923"/>
      <c r="L242" s="923"/>
      <c r="M242" s="924"/>
      <c r="N242" s="923"/>
      <c r="O242" s="923"/>
      <c r="P242" s="925"/>
      <c r="Q242" s="923"/>
      <c r="R242" s="923"/>
      <c r="S242" s="923"/>
      <c r="T242" s="923"/>
      <c r="U242" s="923"/>
      <c r="V242" s="945"/>
      <c r="W242" s="405"/>
      <c r="X242" s="405"/>
      <c r="Y242" s="1375">
        <v>11088.05</v>
      </c>
      <c r="Z242" s="405"/>
      <c r="AA242" s="405"/>
      <c r="AB242" s="947"/>
      <c r="AC242" s="405"/>
      <c r="AD242" s="405"/>
      <c r="AE242" s="959"/>
    </row>
    <row r="243" spans="1:31" ht="60">
      <c r="A243" s="923"/>
      <c r="B243" s="681" t="s">
        <v>1238</v>
      </c>
      <c r="C243" s="923"/>
      <c r="D243" s="1341" t="s">
        <v>2777</v>
      </c>
      <c r="E243" s="923"/>
      <c r="F243" s="923"/>
      <c r="G243" s="923"/>
      <c r="H243" s="923"/>
      <c r="I243" s="923"/>
      <c r="J243" s="923"/>
      <c r="K243" s="923"/>
      <c r="L243" s="923"/>
      <c r="M243" s="924"/>
      <c r="N243" s="923"/>
      <c r="O243" s="923"/>
      <c r="P243" s="925"/>
      <c r="Q243" s="923"/>
      <c r="R243" s="923"/>
      <c r="S243" s="923"/>
      <c r="T243" s="923"/>
      <c r="U243" s="923"/>
      <c r="V243" s="945"/>
      <c r="W243" s="405"/>
      <c r="X243" s="405"/>
      <c r="Y243" s="1375">
        <v>15327.96</v>
      </c>
      <c r="Z243" s="405"/>
      <c r="AA243" s="405"/>
      <c r="AB243" s="947"/>
      <c r="AC243" s="405"/>
      <c r="AD243" s="405"/>
      <c r="AE243" s="959"/>
    </row>
    <row r="244" spans="1:31" ht="60">
      <c r="A244" s="923"/>
      <c r="B244" s="681" t="s">
        <v>1238</v>
      </c>
      <c r="C244" s="923"/>
      <c r="D244" s="1341" t="s">
        <v>2778</v>
      </c>
      <c r="E244" s="923"/>
      <c r="F244" s="923"/>
      <c r="G244" s="923"/>
      <c r="H244" s="923"/>
      <c r="I244" s="923"/>
      <c r="J244" s="923"/>
      <c r="K244" s="923"/>
      <c r="L244" s="923"/>
      <c r="M244" s="924"/>
      <c r="N244" s="923"/>
      <c r="O244" s="923"/>
      <c r="P244" s="925"/>
      <c r="Q244" s="923"/>
      <c r="R244" s="923"/>
      <c r="S244" s="923"/>
      <c r="T244" s="923"/>
      <c r="U244" s="923"/>
      <c r="V244" s="945"/>
      <c r="W244" s="405"/>
      <c r="X244" s="405"/>
      <c r="Y244" s="1375">
        <v>15981.75</v>
      </c>
      <c r="Z244" s="405"/>
      <c r="AA244" s="405"/>
      <c r="AB244" s="947"/>
      <c r="AC244" s="405"/>
      <c r="AD244" s="405"/>
      <c r="AE244" s="959"/>
    </row>
    <row r="245" spans="1:31" ht="60">
      <c r="A245" s="923"/>
      <c r="B245" s="681" t="s">
        <v>1238</v>
      </c>
      <c r="C245" s="923"/>
      <c r="D245" s="1341" t="s">
        <v>2779</v>
      </c>
      <c r="E245" s="923"/>
      <c r="F245" s="923"/>
      <c r="G245" s="923"/>
      <c r="H245" s="923"/>
      <c r="I245" s="923"/>
      <c r="J245" s="923"/>
      <c r="K245" s="923"/>
      <c r="L245" s="923"/>
      <c r="M245" s="924"/>
      <c r="N245" s="923"/>
      <c r="O245" s="923"/>
      <c r="P245" s="925"/>
      <c r="Q245" s="923"/>
      <c r="R245" s="923"/>
      <c r="S245" s="923"/>
      <c r="T245" s="923"/>
      <c r="U245" s="923"/>
      <c r="V245" s="945"/>
      <c r="W245" s="405"/>
      <c r="X245" s="405"/>
      <c r="Y245" s="1375">
        <v>7564.9</v>
      </c>
      <c r="Z245" s="405"/>
      <c r="AA245" s="405"/>
      <c r="AB245" s="947"/>
      <c r="AC245" s="405"/>
      <c r="AD245" s="405"/>
      <c r="AE245" s="959"/>
    </row>
    <row r="246" spans="1:31" ht="60">
      <c r="A246" s="923"/>
      <c r="B246" s="681" t="s">
        <v>1238</v>
      </c>
      <c r="C246" s="923"/>
      <c r="D246" s="1341" t="s">
        <v>2780</v>
      </c>
      <c r="E246" s="923"/>
      <c r="F246" s="923"/>
      <c r="G246" s="923"/>
      <c r="H246" s="923"/>
      <c r="I246" s="923"/>
      <c r="J246" s="923"/>
      <c r="K246" s="923"/>
      <c r="L246" s="923"/>
      <c r="M246" s="924"/>
      <c r="N246" s="923"/>
      <c r="O246" s="923"/>
      <c r="P246" s="925"/>
      <c r="Q246" s="923"/>
      <c r="R246" s="923"/>
      <c r="S246" s="923"/>
      <c r="T246" s="923"/>
      <c r="U246" s="923"/>
      <c r="V246" s="945"/>
      <c r="W246" s="405"/>
      <c r="X246" s="405"/>
      <c r="Y246" s="1375">
        <v>7704.1</v>
      </c>
      <c r="Z246" s="405"/>
      <c r="AA246" s="405"/>
      <c r="AB246" s="947"/>
      <c r="AC246" s="405"/>
      <c r="AD246" s="405"/>
      <c r="AE246" s="959"/>
    </row>
    <row r="247" spans="1:31" ht="60">
      <c r="A247" s="923"/>
      <c r="B247" s="681" t="s">
        <v>1238</v>
      </c>
      <c r="C247" s="923"/>
      <c r="D247" s="1341" t="s">
        <v>2781</v>
      </c>
      <c r="E247" s="923"/>
      <c r="F247" s="923"/>
      <c r="G247" s="923"/>
      <c r="H247" s="923"/>
      <c r="I247" s="923"/>
      <c r="J247" s="923"/>
      <c r="K247" s="923"/>
      <c r="L247" s="923"/>
      <c r="M247" s="924"/>
      <c r="N247" s="923"/>
      <c r="O247" s="923"/>
      <c r="P247" s="925"/>
      <c r="Q247" s="923"/>
      <c r="R247" s="923"/>
      <c r="S247" s="923"/>
      <c r="T247" s="923"/>
      <c r="U247" s="923"/>
      <c r="V247" s="945"/>
      <c r="W247" s="405"/>
      <c r="X247" s="405"/>
      <c r="Y247" s="1375">
        <v>13096.75</v>
      </c>
      <c r="Z247" s="405"/>
      <c r="AA247" s="405"/>
      <c r="AB247" s="947"/>
      <c r="AC247" s="405"/>
      <c r="AD247" s="405"/>
      <c r="AE247" s="959"/>
    </row>
    <row r="248" spans="1:31" ht="60">
      <c r="A248" s="923"/>
      <c r="B248" s="681" t="s">
        <v>1238</v>
      </c>
      <c r="C248" s="923"/>
      <c r="D248" s="1341" t="s">
        <v>2782</v>
      </c>
      <c r="E248" s="923"/>
      <c r="F248" s="923"/>
      <c r="G248" s="923"/>
      <c r="H248" s="923"/>
      <c r="I248" s="923"/>
      <c r="J248" s="923"/>
      <c r="K248" s="923"/>
      <c r="L248" s="923"/>
      <c r="M248" s="924"/>
      <c r="N248" s="923"/>
      <c r="O248" s="923"/>
      <c r="P248" s="925"/>
      <c r="Q248" s="923"/>
      <c r="R248" s="923"/>
      <c r="S248" s="923"/>
      <c r="T248" s="923"/>
      <c r="U248" s="923"/>
      <c r="V248" s="945"/>
      <c r="W248" s="405"/>
      <c r="X248" s="405"/>
      <c r="Y248" s="1375">
        <v>11466.54</v>
      </c>
      <c r="Z248" s="405"/>
      <c r="AA248" s="405"/>
      <c r="AB248" s="947"/>
      <c r="AC248" s="405"/>
      <c r="AD248" s="405"/>
      <c r="AE248" s="959"/>
    </row>
    <row r="249" spans="1:31" ht="60">
      <c r="A249" s="923"/>
      <c r="B249" s="681" t="s">
        <v>1238</v>
      </c>
      <c r="C249" s="923"/>
      <c r="D249" s="1341" t="s">
        <v>2783</v>
      </c>
      <c r="E249" s="923"/>
      <c r="F249" s="923"/>
      <c r="G249" s="923"/>
      <c r="H249" s="923"/>
      <c r="I249" s="923"/>
      <c r="J249" s="923"/>
      <c r="K249" s="923"/>
      <c r="L249" s="923"/>
      <c r="M249" s="924"/>
      <c r="N249" s="923"/>
      <c r="O249" s="923"/>
      <c r="P249" s="925"/>
      <c r="Q249" s="923"/>
      <c r="R249" s="923"/>
      <c r="S249" s="923"/>
      <c r="T249" s="923"/>
      <c r="U249" s="923"/>
      <c r="V249" s="945"/>
      <c r="W249" s="405"/>
      <c r="X249" s="405"/>
      <c r="Y249" s="1375">
        <v>7374.19</v>
      </c>
      <c r="Z249" s="405"/>
      <c r="AA249" s="405"/>
      <c r="AB249" s="947"/>
      <c r="AC249" s="405"/>
      <c r="AD249" s="405"/>
      <c r="AE249" s="959"/>
    </row>
    <row r="250" spans="1:31" ht="60">
      <c r="A250" s="923"/>
      <c r="B250" s="681" t="s">
        <v>1238</v>
      </c>
      <c r="C250" s="923"/>
      <c r="D250" s="1341" t="s">
        <v>2784</v>
      </c>
      <c r="E250" s="923"/>
      <c r="F250" s="923"/>
      <c r="G250" s="923"/>
      <c r="H250" s="923"/>
      <c r="I250" s="923"/>
      <c r="J250" s="923"/>
      <c r="K250" s="923"/>
      <c r="L250" s="923"/>
      <c r="M250" s="924"/>
      <c r="N250" s="923"/>
      <c r="O250" s="923"/>
      <c r="P250" s="925"/>
      <c r="Q250" s="923"/>
      <c r="R250" s="923"/>
      <c r="S250" s="923"/>
      <c r="T250" s="923"/>
      <c r="U250" s="923"/>
      <c r="V250" s="945"/>
      <c r="W250" s="405"/>
      <c r="X250" s="405"/>
      <c r="Y250" s="1375">
        <v>7909.11</v>
      </c>
      <c r="Z250" s="405"/>
      <c r="AA250" s="405"/>
      <c r="AB250" s="947"/>
      <c r="AC250" s="405"/>
      <c r="AD250" s="405"/>
      <c r="AE250" s="959"/>
    </row>
    <row r="251" spans="1:31" ht="60">
      <c r="A251" s="923"/>
      <c r="B251" s="681" t="s">
        <v>1238</v>
      </c>
      <c r="C251" s="923"/>
      <c r="D251" s="1341" t="s">
        <v>1331</v>
      </c>
      <c r="E251" s="923"/>
      <c r="F251" s="923"/>
      <c r="G251" s="923"/>
      <c r="H251" s="923"/>
      <c r="I251" s="923"/>
      <c r="J251" s="923"/>
      <c r="K251" s="923"/>
      <c r="L251" s="923"/>
      <c r="M251" s="924"/>
      <c r="N251" s="923"/>
      <c r="O251" s="923"/>
      <c r="P251" s="925"/>
      <c r="Q251" s="923"/>
      <c r="R251" s="923"/>
      <c r="S251" s="923"/>
      <c r="T251" s="923"/>
      <c r="U251" s="923"/>
      <c r="V251" s="945"/>
      <c r="W251" s="405"/>
      <c r="X251" s="405"/>
      <c r="Y251" s="1375">
        <v>7635.41</v>
      </c>
      <c r="Z251" s="405"/>
      <c r="AA251" s="405"/>
      <c r="AB251" s="947"/>
      <c r="AC251" s="405"/>
      <c r="AD251" s="405"/>
      <c r="AE251" s="959"/>
    </row>
    <row r="252" spans="1:31" ht="60">
      <c r="A252" s="923"/>
      <c r="B252" s="681" t="s">
        <v>1238</v>
      </c>
      <c r="C252" s="923"/>
      <c r="D252" s="1341" t="s">
        <v>2770</v>
      </c>
      <c r="E252" s="923"/>
      <c r="F252" s="923"/>
      <c r="G252" s="923"/>
      <c r="H252" s="923"/>
      <c r="I252" s="923"/>
      <c r="J252" s="923"/>
      <c r="K252" s="923"/>
      <c r="L252" s="923"/>
      <c r="M252" s="924"/>
      <c r="N252" s="923"/>
      <c r="O252" s="923"/>
      <c r="P252" s="925"/>
      <c r="Q252" s="923"/>
      <c r="R252" s="923"/>
      <c r="S252" s="923"/>
      <c r="T252" s="923"/>
      <c r="U252" s="923"/>
      <c r="V252" s="945"/>
      <c r="W252" s="405"/>
      <c r="X252" s="405"/>
      <c r="Y252" s="1375">
        <v>3652.38</v>
      </c>
      <c r="Z252" s="405"/>
      <c r="AA252" s="405"/>
      <c r="AB252" s="947"/>
      <c r="AC252" s="405"/>
      <c r="AD252" s="405"/>
      <c r="AE252" s="959"/>
    </row>
    <row r="253" spans="1:31" ht="60">
      <c r="A253" s="923"/>
      <c r="B253" s="681" t="s">
        <v>1238</v>
      </c>
      <c r="C253" s="923"/>
      <c r="D253" s="1341" t="s">
        <v>2785</v>
      </c>
      <c r="E253" s="923"/>
      <c r="F253" s="923"/>
      <c r="G253" s="923"/>
      <c r="H253" s="923"/>
      <c r="I253" s="923"/>
      <c r="J253" s="923"/>
      <c r="K253" s="923"/>
      <c r="L253" s="923"/>
      <c r="M253" s="924"/>
      <c r="N253" s="923"/>
      <c r="O253" s="923"/>
      <c r="P253" s="925"/>
      <c r="Q253" s="923"/>
      <c r="R253" s="923"/>
      <c r="S253" s="923"/>
      <c r="T253" s="923"/>
      <c r="U253" s="923"/>
      <c r="V253" s="945"/>
      <c r="W253" s="405"/>
      <c r="X253" s="405"/>
      <c r="Y253" s="1375">
        <v>15451.05</v>
      </c>
      <c r="Z253" s="405"/>
      <c r="AA253" s="405"/>
      <c r="AB253" s="947"/>
      <c r="AC253" s="405"/>
      <c r="AD253" s="405"/>
      <c r="AE253" s="959"/>
    </row>
    <row r="254" spans="1:31" ht="60">
      <c r="A254" s="923"/>
      <c r="B254" s="681" t="s">
        <v>1238</v>
      </c>
      <c r="C254" s="923"/>
      <c r="D254" s="1341" t="s">
        <v>2786</v>
      </c>
      <c r="E254" s="923"/>
      <c r="F254" s="923"/>
      <c r="G254" s="923"/>
      <c r="H254" s="923"/>
      <c r="I254" s="923"/>
      <c r="J254" s="923"/>
      <c r="K254" s="923"/>
      <c r="L254" s="923"/>
      <c r="M254" s="924"/>
      <c r="N254" s="923"/>
      <c r="O254" s="923"/>
      <c r="P254" s="925"/>
      <c r="Q254" s="923"/>
      <c r="R254" s="923"/>
      <c r="S254" s="923"/>
      <c r="T254" s="923"/>
      <c r="U254" s="923"/>
      <c r="V254" s="945"/>
      <c r="W254" s="405"/>
      <c r="X254" s="405"/>
      <c r="Y254" s="1376">
        <v>32307.03</v>
      </c>
      <c r="Z254" s="405"/>
      <c r="AA254" s="405"/>
      <c r="AB254" s="947"/>
      <c r="AC254" s="405"/>
      <c r="AD254" s="405"/>
      <c r="AE254" s="959"/>
    </row>
    <row r="255" spans="1:31" ht="60">
      <c r="A255" s="923"/>
      <c r="B255" s="681" t="s">
        <v>1238</v>
      </c>
      <c r="C255" s="923"/>
      <c r="D255" s="1341" t="s">
        <v>2786</v>
      </c>
      <c r="E255" s="923"/>
      <c r="F255" s="923"/>
      <c r="G255" s="923"/>
      <c r="H255" s="923"/>
      <c r="I255" s="923"/>
      <c r="J255" s="923"/>
      <c r="K255" s="923"/>
      <c r="L255" s="923"/>
      <c r="M255" s="924"/>
      <c r="N255" s="923"/>
      <c r="O255" s="923"/>
      <c r="P255" s="925"/>
      <c r="Q255" s="923"/>
      <c r="R255" s="923"/>
      <c r="S255" s="923"/>
      <c r="T255" s="923"/>
      <c r="U255" s="923"/>
      <c r="V255" s="945"/>
      <c r="W255" s="405"/>
      <c r="X255" s="405"/>
      <c r="Y255" s="1377"/>
      <c r="Z255" s="405"/>
      <c r="AA255" s="405"/>
      <c r="AB255" s="947"/>
      <c r="AC255" s="405"/>
      <c r="AD255" s="405"/>
      <c r="AE255" s="959"/>
    </row>
    <row r="256" spans="1:31" ht="60">
      <c r="A256" s="923"/>
      <c r="B256" s="681" t="s">
        <v>1238</v>
      </c>
      <c r="C256" s="923"/>
      <c r="D256" s="1341" t="s">
        <v>2786</v>
      </c>
      <c r="E256" s="923"/>
      <c r="F256" s="923"/>
      <c r="G256" s="923"/>
      <c r="H256" s="923"/>
      <c r="I256" s="923"/>
      <c r="J256" s="923"/>
      <c r="K256" s="923"/>
      <c r="L256" s="923"/>
      <c r="M256" s="924"/>
      <c r="N256" s="923"/>
      <c r="O256" s="923"/>
      <c r="P256" s="925"/>
      <c r="Q256" s="923"/>
      <c r="R256" s="923"/>
      <c r="S256" s="923"/>
      <c r="T256" s="923"/>
      <c r="U256" s="923"/>
      <c r="V256" s="945"/>
      <c r="W256" s="405"/>
      <c r="X256" s="405"/>
      <c r="Y256" s="1377"/>
      <c r="Z256" s="405"/>
      <c r="AA256" s="405"/>
      <c r="AB256" s="947"/>
      <c r="AC256" s="405"/>
      <c r="AD256" s="405"/>
      <c r="AE256" s="959"/>
    </row>
    <row r="257" spans="1:31" ht="60">
      <c r="A257" s="923"/>
      <c r="B257" s="681" t="s">
        <v>1238</v>
      </c>
      <c r="C257" s="923"/>
      <c r="D257" s="1341" t="s">
        <v>2776</v>
      </c>
      <c r="E257" s="923"/>
      <c r="F257" s="923"/>
      <c r="G257" s="923"/>
      <c r="H257" s="923"/>
      <c r="I257" s="923"/>
      <c r="J257" s="923"/>
      <c r="K257" s="923"/>
      <c r="L257" s="923"/>
      <c r="M257" s="924"/>
      <c r="N257" s="923"/>
      <c r="O257" s="923"/>
      <c r="P257" s="925"/>
      <c r="Q257" s="923"/>
      <c r="R257" s="923"/>
      <c r="S257" s="923"/>
      <c r="T257" s="923"/>
      <c r="U257" s="923"/>
      <c r="V257" s="945"/>
      <c r="W257" s="405"/>
      <c r="X257" s="405"/>
      <c r="Y257" s="1375">
        <v>9560.08</v>
      </c>
      <c r="Z257" s="405"/>
      <c r="AA257" s="405"/>
      <c r="AB257" s="947"/>
      <c r="AC257" s="405"/>
      <c r="AD257" s="405"/>
      <c r="AE257" s="959"/>
    </row>
    <row r="258" spans="1:31" ht="60">
      <c r="A258" s="923"/>
      <c r="B258" s="681" t="s">
        <v>1238</v>
      </c>
      <c r="C258" s="923"/>
      <c r="D258" s="1341" t="s">
        <v>2264</v>
      </c>
      <c r="E258" s="923"/>
      <c r="F258" s="923"/>
      <c r="G258" s="923"/>
      <c r="H258" s="923"/>
      <c r="I258" s="923"/>
      <c r="J258" s="923"/>
      <c r="K258" s="923"/>
      <c r="L258" s="923"/>
      <c r="M258" s="924"/>
      <c r="N258" s="923"/>
      <c r="O258" s="923"/>
      <c r="P258" s="925"/>
      <c r="Q258" s="923"/>
      <c r="R258" s="923"/>
      <c r="S258" s="923"/>
      <c r="T258" s="923"/>
      <c r="U258" s="923"/>
      <c r="V258" s="945"/>
      <c r="W258" s="405"/>
      <c r="X258" s="405"/>
      <c r="Y258" s="1375">
        <v>2788.15</v>
      </c>
      <c r="Z258" s="405"/>
      <c r="AA258" s="405"/>
      <c r="AB258" s="947"/>
      <c r="AC258" s="405"/>
      <c r="AD258" s="405"/>
      <c r="AE258" s="959"/>
    </row>
    <row r="259" spans="1:31" ht="60">
      <c r="A259" s="923"/>
      <c r="B259" s="681" t="s">
        <v>1238</v>
      </c>
      <c r="C259" s="923"/>
      <c r="D259" s="1341" t="s">
        <v>1331</v>
      </c>
      <c r="E259" s="923"/>
      <c r="F259" s="923"/>
      <c r="G259" s="923"/>
      <c r="H259" s="923"/>
      <c r="I259" s="923"/>
      <c r="J259" s="923"/>
      <c r="K259" s="923"/>
      <c r="L259" s="923"/>
      <c r="M259" s="924"/>
      <c r="N259" s="923"/>
      <c r="O259" s="923"/>
      <c r="P259" s="925"/>
      <c r="Q259" s="923"/>
      <c r="R259" s="923"/>
      <c r="S259" s="923"/>
      <c r="T259" s="923"/>
      <c r="U259" s="923"/>
      <c r="V259" s="945"/>
      <c r="W259" s="405"/>
      <c r="X259" s="405"/>
      <c r="Y259" s="1375">
        <v>7342.65</v>
      </c>
      <c r="Z259" s="405"/>
      <c r="AA259" s="405"/>
      <c r="AB259" s="947"/>
      <c r="AC259" s="405"/>
      <c r="AD259" s="405"/>
      <c r="AE259" s="959"/>
    </row>
    <row r="260" spans="1:31" ht="60">
      <c r="A260" s="923"/>
      <c r="B260" s="681" t="s">
        <v>1238</v>
      </c>
      <c r="C260" s="923"/>
      <c r="D260" s="1341" t="s">
        <v>1338</v>
      </c>
      <c r="E260" s="923"/>
      <c r="F260" s="923"/>
      <c r="G260" s="923"/>
      <c r="H260" s="923"/>
      <c r="I260" s="923"/>
      <c r="J260" s="923"/>
      <c r="K260" s="923"/>
      <c r="L260" s="923"/>
      <c r="M260" s="924"/>
      <c r="N260" s="923"/>
      <c r="O260" s="923"/>
      <c r="P260" s="925"/>
      <c r="Q260" s="923"/>
      <c r="R260" s="923"/>
      <c r="S260" s="923"/>
      <c r="T260" s="923"/>
      <c r="U260" s="923"/>
      <c r="V260" s="945"/>
      <c r="W260" s="405"/>
      <c r="X260" s="405"/>
      <c r="Y260" s="1375">
        <v>8650.86</v>
      </c>
      <c r="Z260" s="405"/>
      <c r="AA260" s="405"/>
      <c r="AB260" s="947"/>
      <c r="AC260" s="405"/>
      <c r="AD260" s="405"/>
      <c r="AE260" s="959"/>
    </row>
    <row r="261" spans="1:31" ht="60">
      <c r="A261" s="923"/>
      <c r="B261" s="681" t="s">
        <v>1238</v>
      </c>
      <c r="C261" s="923"/>
      <c r="D261" s="1341" t="s">
        <v>2787</v>
      </c>
      <c r="E261" s="923"/>
      <c r="F261" s="923"/>
      <c r="G261" s="923"/>
      <c r="H261" s="923"/>
      <c r="I261" s="923"/>
      <c r="J261" s="923"/>
      <c r="K261" s="923"/>
      <c r="L261" s="923"/>
      <c r="M261" s="924"/>
      <c r="N261" s="923"/>
      <c r="O261" s="923"/>
      <c r="P261" s="925"/>
      <c r="Q261" s="923"/>
      <c r="R261" s="923"/>
      <c r="S261" s="923"/>
      <c r="T261" s="923"/>
      <c r="U261" s="923"/>
      <c r="V261" s="945"/>
      <c r="W261" s="405"/>
      <c r="X261" s="405"/>
      <c r="Y261" s="1375">
        <v>11504.54</v>
      </c>
      <c r="Z261" s="405"/>
      <c r="AA261" s="405"/>
      <c r="AB261" s="947"/>
      <c r="AC261" s="405"/>
      <c r="AD261" s="405"/>
      <c r="AE261" s="959"/>
    </row>
    <row r="262" spans="1:31" ht="60">
      <c r="A262" s="923"/>
      <c r="B262" s="681" t="s">
        <v>1238</v>
      </c>
      <c r="C262" s="923"/>
      <c r="D262" s="1341" t="s">
        <v>1338</v>
      </c>
      <c r="E262" s="923"/>
      <c r="F262" s="923"/>
      <c r="G262" s="923"/>
      <c r="H262" s="923"/>
      <c r="I262" s="923"/>
      <c r="J262" s="923"/>
      <c r="K262" s="923"/>
      <c r="L262" s="923"/>
      <c r="M262" s="924"/>
      <c r="N262" s="923"/>
      <c r="O262" s="923"/>
      <c r="P262" s="925"/>
      <c r="Q262" s="923"/>
      <c r="R262" s="923"/>
      <c r="S262" s="923"/>
      <c r="T262" s="923"/>
      <c r="U262" s="923"/>
      <c r="V262" s="945"/>
      <c r="W262" s="405"/>
      <c r="X262" s="405"/>
      <c r="Y262" s="1375">
        <v>9466.2800000000007</v>
      </c>
      <c r="Z262" s="405"/>
      <c r="AA262" s="405"/>
      <c r="AB262" s="947"/>
      <c r="AC262" s="405"/>
      <c r="AD262" s="405"/>
      <c r="AE262" s="959"/>
    </row>
    <row r="263" spans="1:31" ht="60">
      <c r="A263" s="923"/>
      <c r="B263" s="681" t="s">
        <v>1238</v>
      </c>
      <c r="C263" s="923"/>
      <c r="D263" s="1341" t="s">
        <v>1331</v>
      </c>
      <c r="E263" s="923"/>
      <c r="F263" s="923"/>
      <c r="G263" s="923"/>
      <c r="H263" s="923"/>
      <c r="I263" s="923"/>
      <c r="J263" s="923"/>
      <c r="K263" s="923"/>
      <c r="L263" s="923"/>
      <c r="M263" s="924"/>
      <c r="N263" s="923"/>
      <c r="O263" s="923"/>
      <c r="P263" s="925"/>
      <c r="Q263" s="923"/>
      <c r="R263" s="923"/>
      <c r="S263" s="923"/>
      <c r="T263" s="923"/>
      <c r="U263" s="923"/>
      <c r="V263" s="945"/>
      <c r="W263" s="405"/>
      <c r="X263" s="405"/>
      <c r="Y263" s="1375">
        <v>7347.73</v>
      </c>
      <c r="Z263" s="405"/>
      <c r="AA263" s="405"/>
      <c r="AB263" s="947"/>
      <c r="AC263" s="405"/>
      <c r="AD263" s="405"/>
      <c r="AE263" s="959"/>
    </row>
    <row r="264" spans="1:31" ht="60">
      <c r="A264" s="923"/>
      <c r="B264" s="681" t="s">
        <v>1238</v>
      </c>
      <c r="C264" s="923"/>
      <c r="D264" s="1341" t="s">
        <v>2788</v>
      </c>
      <c r="E264" s="923"/>
      <c r="F264" s="923"/>
      <c r="G264" s="923"/>
      <c r="H264" s="923"/>
      <c r="I264" s="923"/>
      <c r="J264" s="923"/>
      <c r="K264" s="923"/>
      <c r="L264" s="923"/>
      <c r="M264" s="924"/>
      <c r="N264" s="923"/>
      <c r="O264" s="923"/>
      <c r="P264" s="925"/>
      <c r="Q264" s="923"/>
      <c r="R264" s="923"/>
      <c r="S264" s="923"/>
      <c r="T264" s="923"/>
      <c r="U264" s="923"/>
      <c r="V264" s="945"/>
      <c r="W264" s="405"/>
      <c r="X264" s="405"/>
      <c r="Y264" s="1375">
        <v>7257.16</v>
      </c>
      <c r="Z264" s="405"/>
      <c r="AA264" s="405"/>
      <c r="AB264" s="947"/>
      <c r="AC264" s="405"/>
      <c r="AD264" s="405"/>
      <c r="AE264" s="959"/>
    </row>
    <row r="265" spans="1:31" ht="60">
      <c r="A265" s="923"/>
      <c r="B265" s="681" t="s">
        <v>1238</v>
      </c>
      <c r="C265" s="923"/>
      <c r="D265" s="1341" t="s">
        <v>2770</v>
      </c>
      <c r="E265" s="923"/>
      <c r="F265" s="923"/>
      <c r="G265" s="923"/>
      <c r="H265" s="923"/>
      <c r="I265" s="923"/>
      <c r="J265" s="923"/>
      <c r="K265" s="923"/>
      <c r="L265" s="923"/>
      <c r="M265" s="924"/>
      <c r="N265" s="923"/>
      <c r="O265" s="923"/>
      <c r="P265" s="925"/>
      <c r="Q265" s="923"/>
      <c r="R265" s="923"/>
      <c r="S265" s="923"/>
      <c r="T265" s="923"/>
      <c r="U265" s="923"/>
      <c r="V265" s="945"/>
      <c r="W265" s="405"/>
      <c r="X265" s="405"/>
      <c r="Y265" s="1375">
        <v>7740.54</v>
      </c>
      <c r="Z265" s="405"/>
      <c r="AA265" s="405"/>
      <c r="AB265" s="947"/>
      <c r="AC265" s="405"/>
      <c r="AD265" s="405"/>
      <c r="AE265" s="959"/>
    </row>
    <row r="266" spans="1:31" ht="60">
      <c r="A266" s="923"/>
      <c r="B266" s="681" t="s">
        <v>1238</v>
      </c>
      <c r="C266" s="923"/>
      <c r="D266" s="1341" t="s">
        <v>1338</v>
      </c>
      <c r="E266" s="923"/>
      <c r="F266" s="923"/>
      <c r="G266" s="923"/>
      <c r="H266" s="923"/>
      <c r="I266" s="923"/>
      <c r="J266" s="923"/>
      <c r="K266" s="923"/>
      <c r="L266" s="923"/>
      <c r="M266" s="924"/>
      <c r="N266" s="923"/>
      <c r="O266" s="923"/>
      <c r="P266" s="925"/>
      <c r="Q266" s="923"/>
      <c r="R266" s="923"/>
      <c r="S266" s="923"/>
      <c r="T266" s="923"/>
      <c r="U266" s="923"/>
      <c r="V266" s="945"/>
      <c r="W266" s="405"/>
      <c r="X266" s="405"/>
      <c r="Y266" s="1375">
        <v>3820.77</v>
      </c>
      <c r="Z266" s="405"/>
      <c r="AA266" s="405"/>
      <c r="AB266" s="947"/>
      <c r="AC266" s="405"/>
      <c r="AD266" s="405"/>
      <c r="AE266" s="959"/>
    </row>
    <row r="267" spans="1:31" ht="60">
      <c r="A267" s="923"/>
      <c r="B267" s="681" t="s">
        <v>1238</v>
      </c>
      <c r="C267" s="923"/>
      <c r="D267" s="1341" t="s">
        <v>1338</v>
      </c>
      <c r="E267" s="923"/>
      <c r="F267" s="923"/>
      <c r="G267" s="923"/>
      <c r="H267" s="923"/>
      <c r="I267" s="923"/>
      <c r="J267" s="923"/>
      <c r="K267" s="923"/>
      <c r="L267" s="923"/>
      <c r="M267" s="924"/>
      <c r="N267" s="923"/>
      <c r="O267" s="923"/>
      <c r="P267" s="925"/>
      <c r="Q267" s="923"/>
      <c r="R267" s="923"/>
      <c r="S267" s="923"/>
      <c r="T267" s="923"/>
      <c r="U267" s="923"/>
      <c r="V267" s="945"/>
      <c r="W267" s="405"/>
      <c r="X267" s="405"/>
      <c r="Y267" s="1375">
        <v>15425.64</v>
      </c>
      <c r="Z267" s="405"/>
      <c r="AA267" s="405"/>
      <c r="AB267" s="947"/>
      <c r="AC267" s="405"/>
      <c r="AD267" s="405"/>
      <c r="AE267" s="959"/>
    </row>
    <row r="268" spans="1:31" ht="60">
      <c r="A268" s="923"/>
      <c r="B268" s="681" t="s">
        <v>1238</v>
      </c>
      <c r="C268" s="923"/>
      <c r="D268" s="1341" t="s">
        <v>2789</v>
      </c>
      <c r="E268" s="923"/>
      <c r="F268" s="923"/>
      <c r="G268" s="923"/>
      <c r="H268" s="923"/>
      <c r="I268" s="923"/>
      <c r="J268" s="923"/>
      <c r="K268" s="923"/>
      <c r="L268" s="923"/>
      <c r="M268" s="924"/>
      <c r="N268" s="923"/>
      <c r="O268" s="923"/>
      <c r="P268" s="925"/>
      <c r="Q268" s="923"/>
      <c r="R268" s="923"/>
      <c r="S268" s="923"/>
      <c r="T268" s="923"/>
      <c r="U268" s="923"/>
      <c r="V268" s="945"/>
      <c r="W268" s="405"/>
      <c r="X268" s="405"/>
      <c r="Y268" s="1375">
        <v>6784.76</v>
      </c>
      <c r="Z268" s="405"/>
      <c r="AA268" s="405"/>
      <c r="AB268" s="947"/>
      <c r="AC268" s="405"/>
      <c r="AD268" s="405"/>
      <c r="AE268" s="959"/>
    </row>
    <row r="269" spans="1:31" ht="60">
      <c r="A269" s="923"/>
      <c r="B269" s="681" t="s">
        <v>1238</v>
      </c>
      <c r="C269" s="923"/>
      <c r="D269" s="1341" t="s">
        <v>2276</v>
      </c>
      <c r="E269" s="923"/>
      <c r="F269" s="923"/>
      <c r="G269" s="923"/>
      <c r="H269" s="923"/>
      <c r="I269" s="923"/>
      <c r="J269" s="923"/>
      <c r="K269" s="923"/>
      <c r="L269" s="923"/>
      <c r="M269" s="924"/>
      <c r="N269" s="923"/>
      <c r="O269" s="923"/>
      <c r="P269" s="925"/>
      <c r="Q269" s="923"/>
      <c r="R269" s="923"/>
      <c r="S269" s="923"/>
      <c r="T269" s="923"/>
      <c r="U269" s="923"/>
      <c r="V269" s="945"/>
      <c r="W269" s="405"/>
      <c r="X269" s="405"/>
      <c r="Y269" s="1375">
        <v>8702.32</v>
      </c>
      <c r="Z269" s="405"/>
      <c r="AA269" s="405"/>
      <c r="AB269" s="947"/>
      <c r="AC269" s="405"/>
      <c r="AD269" s="405"/>
      <c r="AE269" s="959"/>
    </row>
    <row r="270" spans="1:31" ht="60">
      <c r="A270" s="923"/>
      <c r="B270" s="681" t="s">
        <v>1238</v>
      </c>
      <c r="C270" s="923"/>
      <c r="D270" s="1341" t="s">
        <v>2790</v>
      </c>
      <c r="E270" s="923"/>
      <c r="F270" s="923"/>
      <c r="G270" s="923"/>
      <c r="H270" s="923"/>
      <c r="I270" s="923"/>
      <c r="J270" s="923"/>
      <c r="K270" s="923"/>
      <c r="L270" s="923"/>
      <c r="M270" s="924"/>
      <c r="N270" s="923"/>
      <c r="O270" s="923"/>
      <c r="P270" s="925"/>
      <c r="Q270" s="923"/>
      <c r="R270" s="923"/>
      <c r="S270" s="923"/>
      <c r="T270" s="923"/>
      <c r="U270" s="923"/>
      <c r="V270" s="945"/>
      <c r="W270" s="405"/>
      <c r="X270" s="405"/>
      <c r="Y270" s="1375">
        <v>13034.01</v>
      </c>
      <c r="Z270" s="405"/>
      <c r="AA270" s="405"/>
      <c r="AB270" s="947"/>
      <c r="AC270" s="405"/>
      <c r="AD270" s="405"/>
      <c r="AE270" s="959"/>
    </row>
    <row r="271" spans="1:31" ht="60">
      <c r="A271" s="923"/>
      <c r="B271" s="681" t="s">
        <v>1238</v>
      </c>
      <c r="C271" s="923"/>
      <c r="D271" s="1341" t="s">
        <v>1338</v>
      </c>
      <c r="E271" s="923"/>
      <c r="F271" s="923"/>
      <c r="G271" s="923"/>
      <c r="H271" s="923"/>
      <c r="I271" s="923"/>
      <c r="J271" s="923"/>
      <c r="K271" s="923"/>
      <c r="L271" s="923"/>
      <c r="M271" s="924"/>
      <c r="N271" s="923"/>
      <c r="O271" s="923"/>
      <c r="P271" s="925"/>
      <c r="Q271" s="923"/>
      <c r="R271" s="923"/>
      <c r="S271" s="923"/>
      <c r="T271" s="923"/>
      <c r="U271" s="923"/>
      <c r="V271" s="945"/>
      <c r="W271" s="405"/>
      <c r="X271" s="405"/>
      <c r="Y271" s="1375">
        <v>11536.33</v>
      </c>
      <c r="Z271" s="405"/>
      <c r="AA271" s="405"/>
      <c r="AB271" s="947"/>
      <c r="AC271" s="405"/>
      <c r="AD271" s="405"/>
      <c r="AE271" s="959"/>
    </row>
    <row r="272" spans="1:31" ht="60">
      <c r="A272" s="923"/>
      <c r="B272" s="681" t="s">
        <v>1238</v>
      </c>
      <c r="C272" s="923"/>
      <c r="D272" s="1341" t="s">
        <v>1338</v>
      </c>
      <c r="E272" s="923"/>
      <c r="F272" s="923"/>
      <c r="G272" s="923"/>
      <c r="H272" s="923"/>
      <c r="I272" s="923"/>
      <c r="J272" s="923"/>
      <c r="K272" s="923"/>
      <c r="L272" s="923"/>
      <c r="M272" s="924"/>
      <c r="N272" s="923"/>
      <c r="O272" s="923"/>
      <c r="P272" s="925"/>
      <c r="Q272" s="923"/>
      <c r="R272" s="923"/>
      <c r="S272" s="923"/>
      <c r="T272" s="923"/>
      <c r="U272" s="923"/>
      <c r="V272" s="945"/>
      <c r="W272" s="405"/>
      <c r="X272" s="405"/>
      <c r="Y272" s="1375">
        <v>15471.27</v>
      </c>
      <c r="Z272" s="405"/>
      <c r="AA272" s="405"/>
      <c r="AB272" s="947"/>
      <c r="AC272" s="405"/>
      <c r="AD272" s="405"/>
      <c r="AE272" s="959"/>
    </row>
    <row r="273" spans="1:31" ht="60">
      <c r="A273" s="923"/>
      <c r="B273" s="681" t="s">
        <v>1238</v>
      </c>
      <c r="C273" s="923"/>
      <c r="D273" s="1341" t="s">
        <v>1338</v>
      </c>
      <c r="E273" s="923"/>
      <c r="F273" s="923"/>
      <c r="G273" s="923"/>
      <c r="H273" s="923"/>
      <c r="I273" s="923"/>
      <c r="J273" s="923"/>
      <c r="K273" s="923"/>
      <c r="L273" s="923"/>
      <c r="M273" s="924"/>
      <c r="N273" s="923"/>
      <c r="O273" s="923"/>
      <c r="P273" s="925"/>
      <c r="Q273" s="923"/>
      <c r="R273" s="923"/>
      <c r="S273" s="923"/>
      <c r="T273" s="923"/>
      <c r="U273" s="923"/>
      <c r="V273" s="945"/>
      <c r="W273" s="405"/>
      <c r="X273" s="405"/>
      <c r="Y273" s="1375">
        <v>15471.68</v>
      </c>
      <c r="Z273" s="405"/>
      <c r="AA273" s="405"/>
      <c r="AB273" s="947"/>
      <c r="AC273" s="405"/>
      <c r="AD273" s="405"/>
      <c r="AE273" s="959"/>
    </row>
    <row r="274" spans="1:31" ht="60">
      <c r="A274" s="923"/>
      <c r="B274" s="681" t="s">
        <v>1238</v>
      </c>
      <c r="C274" s="923"/>
      <c r="D274" s="1341" t="s">
        <v>2791</v>
      </c>
      <c r="E274" s="923"/>
      <c r="F274" s="923"/>
      <c r="G274" s="923"/>
      <c r="H274" s="923"/>
      <c r="I274" s="923"/>
      <c r="J274" s="923"/>
      <c r="K274" s="923"/>
      <c r="L274" s="923"/>
      <c r="M274" s="924"/>
      <c r="N274" s="923"/>
      <c r="O274" s="923"/>
      <c r="P274" s="925"/>
      <c r="Q274" s="923"/>
      <c r="R274" s="923"/>
      <c r="S274" s="923"/>
      <c r="T274" s="923"/>
      <c r="U274" s="923"/>
      <c r="V274" s="945"/>
      <c r="W274" s="405"/>
      <c r="X274" s="405"/>
      <c r="Y274" s="1378">
        <v>49479.519999999997</v>
      </c>
      <c r="Z274" s="405"/>
      <c r="AA274" s="405"/>
      <c r="AB274" s="947"/>
      <c r="AC274" s="405"/>
      <c r="AD274" s="405"/>
      <c r="AE274" s="959"/>
    </row>
    <row r="275" spans="1:31" ht="60">
      <c r="A275" s="923"/>
      <c r="B275" s="681" t="s">
        <v>1238</v>
      </c>
      <c r="C275" s="923"/>
      <c r="D275" s="1341" t="s">
        <v>2791</v>
      </c>
      <c r="E275" s="923"/>
      <c r="F275" s="923"/>
      <c r="G275" s="923"/>
      <c r="H275" s="923"/>
      <c r="I275" s="923"/>
      <c r="J275" s="923"/>
      <c r="K275" s="923"/>
      <c r="L275" s="923"/>
      <c r="M275" s="924"/>
      <c r="N275" s="923"/>
      <c r="O275" s="923"/>
      <c r="P275" s="925"/>
      <c r="Q275" s="923"/>
      <c r="R275" s="923"/>
      <c r="S275" s="923"/>
      <c r="T275" s="923"/>
      <c r="U275" s="923"/>
      <c r="V275" s="945"/>
      <c r="W275" s="405"/>
      <c r="X275" s="405"/>
      <c r="Y275" s="1378"/>
      <c r="Z275" s="405"/>
      <c r="AA275" s="405"/>
      <c r="AB275" s="947"/>
      <c r="AC275" s="405"/>
      <c r="AD275" s="405"/>
      <c r="AE275" s="959"/>
    </row>
    <row r="276" spans="1:31" ht="60">
      <c r="A276" s="923"/>
      <c r="B276" s="681" t="s">
        <v>1238</v>
      </c>
      <c r="C276" s="923"/>
      <c r="D276" s="1341" t="s">
        <v>1343</v>
      </c>
      <c r="E276" s="923"/>
      <c r="F276" s="923"/>
      <c r="G276" s="923"/>
      <c r="H276" s="923"/>
      <c r="I276" s="923"/>
      <c r="J276" s="923"/>
      <c r="K276" s="923"/>
      <c r="L276" s="923"/>
      <c r="M276" s="924"/>
      <c r="N276" s="923"/>
      <c r="O276" s="923"/>
      <c r="P276" s="925"/>
      <c r="Q276" s="923"/>
      <c r="R276" s="923"/>
      <c r="S276" s="923"/>
      <c r="T276" s="923"/>
      <c r="U276" s="923"/>
      <c r="V276" s="945"/>
      <c r="W276" s="405"/>
      <c r="X276" s="405"/>
      <c r="Y276" s="1375">
        <v>15458.47</v>
      </c>
      <c r="Z276" s="405"/>
      <c r="AA276" s="405"/>
      <c r="AB276" s="947"/>
      <c r="AC276" s="405"/>
      <c r="AD276" s="405"/>
      <c r="AE276" s="959"/>
    </row>
    <row r="277" spans="1:31" ht="60">
      <c r="A277" s="923"/>
      <c r="B277" s="681" t="s">
        <v>1238</v>
      </c>
      <c r="C277" s="923"/>
      <c r="D277" s="1341" t="s">
        <v>2792</v>
      </c>
      <c r="E277" s="923"/>
      <c r="F277" s="923"/>
      <c r="G277" s="923"/>
      <c r="H277" s="923"/>
      <c r="I277" s="923"/>
      <c r="J277" s="923"/>
      <c r="K277" s="923"/>
      <c r="L277" s="923"/>
      <c r="M277" s="924"/>
      <c r="N277" s="923"/>
      <c r="O277" s="923"/>
      <c r="P277" s="925"/>
      <c r="Q277" s="923"/>
      <c r="R277" s="923"/>
      <c r="S277" s="923"/>
      <c r="T277" s="923"/>
      <c r="U277" s="923"/>
      <c r="V277" s="945"/>
      <c r="W277" s="405"/>
      <c r="X277" s="405"/>
      <c r="Y277" s="1375">
        <v>3200.05</v>
      </c>
      <c r="Z277" s="405"/>
      <c r="AA277" s="405"/>
      <c r="AB277" s="947"/>
      <c r="AC277" s="405"/>
      <c r="AD277" s="405"/>
      <c r="AE277" s="959"/>
    </row>
    <row r="278" spans="1:31" ht="60">
      <c r="A278" s="923"/>
      <c r="B278" s="681" t="s">
        <v>1238</v>
      </c>
      <c r="C278" s="923"/>
      <c r="D278" s="1341" t="s">
        <v>1343</v>
      </c>
      <c r="E278" s="923"/>
      <c r="F278" s="923"/>
      <c r="G278" s="923"/>
      <c r="H278" s="923"/>
      <c r="I278" s="923"/>
      <c r="J278" s="923"/>
      <c r="K278" s="923"/>
      <c r="L278" s="923"/>
      <c r="M278" s="924"/>
      <c r="N278" s="923"/>
      <c r="O278" s="923"/>
      <c r="P278" s="925"/>
      <c r="Q278" s="923"/>
      <c r="R278" s="923"/>
      <c r="S278" s="923"/>
      <c r="T278" s="923"/>
      <c r="U278" s="923"/>
      <c r="V278" s="945"/>
      <c r="W278" s="405"/>
      <c r="X278" s="405"/>
      <c r="Y278" s="1375">
        <v>7037.53</v>
      </c>
      <c r="Z278" s="405"/>
      <c r="AA278" s="405"/>
      <c r="AB278" s="947"/>
      <c r="AC278" s="405"/>
      <c r="AD278" s="405"/>
      <c r="AE278" s="959"/>
    </row>
    <row r="279" spans="1:31" ht="60">
      <c r="A279" s="923"/>
      <c r="B279" s="681" t="s">
        <v>1238</v>
      </c>
      <c r="C279" s="923"/>
      <c r="D279" s="1341" t="s">
        <v>2793</v>
      </c>
      <c r="E279" s="923"/>
      <c r="F279" s="923"/>
      <c r="G279" s="923"/>
      <c r="H279" s="923"/>
      <c r="I279" s="923"/>
      <c r="J279" s="923"/>
      <c r="K279" s="923"/>
      <c r="L279" s="923"/>
      <c r="M279" s="924"/>
      <c r="N279" s="923"/>
      <c r="O279" s="923"/>
      <c r="P279" s="925"/>
      <c r="Q279" s="923"/>
      <c r="R279" s="923"/>
      <c r="S279" s="923"/>
      <c r="T279" s="923"/>
      <c r="U279" s="923"/>
      <c r="V279" s="945"/>
      <c r="W279" s="405"/>
      <c r="X279" s="405"/>
      <c r="Y279" s="1375">
        <v>15485.38</v>
      </c>
      <c r="Z279" s="405"/>
      <c r="AA279" s="405"/>
      <c r="AB279" s="947"/>
      <c r="AC279" s="405"/>
      <c r="AD279" s="405"/>
      <c r="AE279" s="959"/>
    </row>
    <row r="280" spans="1:31" ht="60">
      <c r="A280" s="923"/>
      <c r="B280" s="681" t="s">
        <v>1238</v>
      </c>
      <c r="C280" s="923"/>
      <c r="D280" s="1341" t="s">
        <v>2794</v>
      </c>
      <c r="E280" s="923"/>
      <c r="F280" s="923"/>
      <c r="G280" s="923"/>
      <c r="H280" s="923"/>
      <c r="I280" s="923"/>
      <c r="J280" s="923"/>
      <c r="K280" s="923"/>
      <c r="L280" s="923"/>
      <c r="M280" s="924"/>
      <c r="N280" s="923"/>
      <c r="O280" s="923"/>
      <c r="P280" s="925"/>
      <c r="Q280" s="923"/>
      <c r="R280" s="923"/>
      <c r="S280" s="923"/>
      <c r="T280" s="923"/>
      <c r="U280" s="923"/>
      <c r="V280" s="945"/>
      <c r="W280" s="405"/>
      <c r="X280" s="405"/>
      <c r="Y280" s="1375">
        <v>11558.95</v>
      </c>
      <c r="Z280" s="405"/>
      <c r="AA280" s="405"/>
      <c r="AB280" s="947"/>
      <c r="AC280" s="405"/>
      <c r="AD280" s="405"/>
      <c r="AE280" s="959"/>
    </row>
    <row r="281" spans="1:31" ht="60">
      <c r="A281" s="923"/>
      <c r="B281" s="681" t="s">
        <v>1238</v>
      </c>
      <c r="C281" s="923"/>
      <c r="D281" s="1341" t="s">
        <v>268</v>
      </c>
      <c r="E281" s="923"/>
      <c r="F281" s="923"/>
      <c r="G281" s="923"/>
      <c r="H281" s="923"/>
      <c r="I281" s="923"/>
      <c r="J281" s="923"/>
      <c r="K281" s="923"/>
      <c r="L281" s="923"/>
      <c r="M281" s="924"/>
      <c r="N281" s="923"/>
      <c r="O281" s="923"/>
      <c r="P281" s="925"/>
      <c r="Q281" s="923"/>
      <c r="R281" s="923"/>
      <c r="S281" s="923"/>
      <c r="T281" s="923"/>
      <c r="U281" s="923"/>
      <c r="V281" s="945"/>
      <c r="W281" s="405"/>
      <c r="X281" s="405"/>
      <c r="Y281" s="1374">
        <v>49521.35</v>
      </c>
      <c r="Z281" s="405"/>
      <c r="AA281" s="405"/>
      <c r="AB281" s="947"/>
      <c r="AC281" s="405"/>
      <c r="AD281" s="405"/>
      <c r="AE281" s="959"/>
    </row>
    <row r="282" spans="1:31" ht="60">
      <c r="A282" s="923"/>
      <c r="B282" s="681" t="s">
        <v>1238</v>
      </c>
      <c r="C282" s="923"/>
      <c r="D282" s="1341" t="s">
        <v>268</v>
      </c>
      <c r="E282" s="923"/>
      <c r="F282" s="923"/>
      <c r="G282" s="923"/>
      <c r="H282" s="923"/>
      <c r="I282" s="923"/>
      <c r="J282" s="923"/>
      <c r="K282" s="923"/>
      <c r="L282" s="923"/>
      <c r="M282" s="924"/>
      <c r="N282" s="923"/>
      <c r="O282" s="923"/>
      <c r="P282" s="925"/>
      <c r="Q282" s="923"/>
      <c r="R282" s="923"/>
      <c r="S282" s="923"/>
      <c r="T282" s="923"/>
      <c r="U282" s="923"/>
      <c r="V282" s="945"/>
      <c r="W282" s="405"/>
      <c r="X282" s="405"/>
      <c r="Y282" s="1374"/>
      <c r="Z282" s="405"/>
      <c r="AA282" s="405"/>
      <c r="AB282" s="947"/>
      <c r="AC282" s="405"/>
      <c r="AD282" s="405"/>
      <c r="AE282" s="959"/>
    </row>
    <row r="283" spans="1:31" ht="60">
      <c r="A283" s="923"/>
      <c r="B283" s="681" t="s">
        <v>1238</v>
      </c>
      <c r="C283" s="923"/>
      <c r="D283" s="1341" t="s">
        <v>1343</v>
      </c>
      <c r="E283" s="923"/>
      <c r="F283" s="923"/>
      <c r="G283" s="923"/>
      <c r="H283" s="923"/>
      <c r="I283" s="923"/>
      <c r="J283" s="923"/>
      <c r="K283" s="923"/>
      <c r="L283" s="923"/>
      <c r="M283" s="924"/>
      <c r="N283" s="923"/>
      <c r="O283" s="923"/>
      <c r="P283" s="925"/>
      <c r="Q283" s="923"/>
      <c r="R283" s="923"/>
      <c r="S283" s="923"/>
      <c r="T283" s="923"/>
      <c r="U283" s="923"/>
      <c r="V283" s="945"/>
      <c r="W283" s="405"/>
      <c r="X283" s="405"/>
      <c r="Y283" s="1379"/>
      <c r="Z283" s="405"/>
      <c r="AA283" s="405"/>
      <c r="AB283" s="947"/>
      <c r="AC283" s="405"/>
      <c r="AD283" s="405"/>
      <c r="AE283" s="959"/>
    </row>
    <row r="284" spans="1:31" ht="60">
      <c r="A284" s="923"/>
      <c r="B284" s="681" t="s">
        <v>1238</v>
      </c>
      <c r="C284" s="923"/>
      <c r="D284" s="1341" t="s">
        <v>1343</v>
      </c>
      <c r="E284" s="923"/>
      <c r="F284" s="923"/>
      <c r="G284" s="923"/>
      <c r="H284" s="923"/>
      <c r="I284" s="923"/>
      <c r="J284" s="923"/>
      <c r="K284" s="923"/>
      <c r="L284" s="923"/>
      <c r="M284" s="924"/>
      <c r="N284" s="923"/>
      <c r="O284" s="923"/>
      <c r="P284" s="925"/>
      <c r="Q284" s="923"/>
      <c r="R284" s="923"/>
      <c r="S284" s="923"/>
      <c r="T284" s="923"/>
      <c r="U284" s="923"/>
      <c r="V284" s="945"/>
      <c r="W284" s="405"/>
      <c r="X284" s="405"/>
      <c r="Y284" s="1379"/>
      <c r="Z284" s="405"/>
      <c r="AA284" s="405"/>
      <c r="AB284" s="947"/>
      <c r="AC284" s="405"/>
      <c r="AD284" s="405"/>
      <c r="AE284" s="959"/>
    </row>
    <row r="285" spans="1:31" ht="60">
      <c r="A285" s="923"/>
      <c r="B285" s="681" t="s">
        <v>1238</v>
      </c>
      <c r="C285" s="923"/>
      <c r="D285" s="1341" t="s">
        <v>2772</v>
      </c>
      <c r="E285" s="923"/>
      <c r="F285" s="923"/>
      <c r="G285" s="923"/>
      <c r="H285" s="923"/>
      <c r="I285" s="923"/>
      <c r="J285" s="923"/>
      <c r="K285" s="923"/>
      <c r="L285" s="923"/>
      <c r="M285" s="924"/>
      <c r="N285" s="923"/>
      <c r="O285" s="923"/>
      <c r="P285" s="925"/>
      <c r="Q285" s="923"/>
      <c r="R285" s="923"/>
      <c r="S285" s="923"/>
      <c r="T285" s="923"/>
      <c r="U285" s="923"/>
      <c r="V285" s="945"/>
      <c r="W285" s="405"/>
      <c r="X285" s="405"/>
      <c r="Y285" s="1375">
        <v>9610.34</v>
      </c>
      <c r="Z285" s="405"/>
      <c r="AA285" s="405"/>
      <c r="AB285" s="947"/>
      <c r="AC285" s="405"/>
      <c r="AD285" s="405"/>
      <c r="AE285" s="959"/>
    </row>
    <row r="286" spans="1:31" ht="60">
      <c r="A286" s="923"/>
      <c r="B286" s="681" t="s">
        <v>1238</v>
      </c>
      <c r="C286" s="923"/>
      <c r="D286" s="1341" t="s">
        <v>1343</v>
      </c>
      <c r="E286" s="923"/>
      <c r="F286" s="923"/>
      <c r="G286" s="923"/>
      <c r="H286" s="923"/>
      <c r="I286" s="923"/>
      <c r="J286" s="923"/>
      <c r="K286" s="923"/>
      <c r="L286" s="923"/>
      <c r="M286" s="924"/>
      <c r="N286" s="923"/>
      <c r="O286" s="923"/>
      <c r="P286" s="925"/>
      <c r="Q286" s="923"/>
      <c r="R286" s="923"/>
      <c r="S286" s="923"/>
      <c r="T286" s="923"/>
      <c r="U286" s="923"/>
      <c r="V286" s="945"/>
      <c r="W286" s="405"/>
      <c r="X286" s="405"/>
      <c r="Y286" s="1379">
        <v>75432.740000000005</v>
      </c>
      <c r="Z286" s="405"/>
      <c r="AA286" s="405"/>
      <c r="AB286" s="947"/>
      <c r="AC286" s="405"/>
      <c r="AD286" s="405"/>
      <c r="AE286" s="959"/>
    </row>
    <row r="287" spans="1:31" ht="60">
      <c r="A287" s="923"/>
      <c r="B287" s="681" t="s">
        <v>1238</v>
      </c>
      <c r="C287" s="923"/>
      <c r="D287" s="1341" t="s">
        <v>2795</v>
      </c>
      <c r="E287" s="923"/>
      <c r="F287" s="923"/>
      <c r="G287" s="923"/>
      <c r="H287" s="923"/>
      <c r="I287" s="923"/>
      <c r="J287" s="923"/>
      <c r="K287" s="923"/>
      <c r="L287" s="923"/>
      <c r="M287" s="924"/>
      <c r="N287" s="923"/>
      <c r="O287" s="923"/>
      <c r="P287" s="925"/>
      <c r="Q287" s="923"/>
      <c r="R287" s="923"/>
      <c r="S287" s="923"/>
      <c r="T287" s="923"/>
      <c r="U287" s="923"/>
      <c r="V287" s="945"/>
      <c r="W287" s="405"/>
      <c r="X287" s="405"/>
      <c r="Y287" s="1375">
        <v>9785.8700000000008</v>
      </c>
      <c r="Z287" s="405"/>
      <c r="AA287" s="405"/>
      <c r="AB287" s="947"/>
      <c r="AC287" s="405"/>
      <c r="AD287" s="405"/>
      <c r="AE287" s="959"/>
    </row>
    <row r="288" spans="1:31" ht="60">
      <c r="A288" s="923"/>
      <c r="B288" s="681" t="s">
        <v>1238</v>
      </c>
      <c r="C288" s="923"/>
      <c r="D288" s="1341" t="s">
        <v>2796</v>
      </c>
      <c r="E288" s="923"/>
      <c r="F288" s="923"/>
      <c r="G288" s="923"/>
      <c r="H288" s="923"/>
      <c r="I288" s="923"/>
      <c r="J288" s="923"/>
      <c r="K288" s="923"/>
      <c r="L288" s="923"/>
      <c r="M288" s="924"/>
      <c r="N288" s="923"/>
      <c r="O288" s="923"/>
      <c r="P288" s="925"/>
      <c r="Q288" s="923"/>
      <c r="R288" s="923"/>
      <c r="S288" s="923"/>
      <c r="T288" s="923"/>
      <c r="U288" s="923"/>
      <c r="V288" s="945"/>
      <c r="W288" s="405"/>
      <c r="X288" s="405"/>
      <c r="Y288" s="1374"/>
      <c r="Z288" s="405"/>
      <c r="AA288" s="405"/>
      <c r="AB288" s="947"/>
      <c r="AC288" s="405"/>
      <c r="AD288" s="405"/>
      <c r="AE288" s="959"/>
    </row>
    <row r="289" spans="1:31" ht="60">
      <c r="A289" s="923"/>
      <c r="B289" s="681" t="s">
        <v>1238</v>
      </c>
      <c r="C289" s="923"/>
      <c r="D289" s="1341" t="s">
        <v>2600</v>
      </c>
      <c r="E289" s="923"/>
      <c r="F289" s="923"/>
      <c r="G289" s="923"/>
      <c r="H289" s="923"/>
      <c r="I289" s="923"/>
      <c r="J289" s="923"/>
      <c r="K289" s="923"/>
      <c r="L289" s="923"/>
      <c r="M289" s="924"/>
      <c r="N289" s="923"/>
      <c r="O289" s="923"/>
      <c r="P289" s="925"/>
      <c r="Q289" s="923"/>
      <c r="R289" s="923"/>
      <c r="S289" s="923"/>
      <c r="T289" s="923"/>
      <c r="U289" s="923"/>
      <c r="V289" s="945"/>
      <c r="W289" s="405"/>
      <c r="X289" s="405"/>
      <c r="Y289" s="1375">
        <v>16218.57</v>
      </c>
      <c r="Z289" s="405"/>
      <c r="AA289" s="405"/>
      <c r="AB289" s="947"/>
      <c r="AC289" s="405"/>
      <c r="AD289" s="405"/>
      <c r="AE289" s="959"/>
    </row>
    <row r="290" spans="1:31" ht="60">
      <c r="A290" s="923"/>
      <c r="B290" s="681" t="s">
        <v>1238</v>
      </c>
      <c r="C290" s="923"/>
      <c r="D290" s="1341" t="s">
        <v>2770</v>
      </c>
      <c r="E290" s="923"/>
      <c r="F290" s="923"/>
      <c r="G290" s="923"/>
      <c r="H290" s="923"/>
      <c r="I290" s="923"/>
      <c r="J290" s="923"/>
      <c r="K290" s="923"/>
      <c r="L290" s="923"/>
      <c r="M290" s="924"/>
      <c r="N290" s="923"/>
      <c r="O290" s="923"/>
      <c r="P290" s="925"/>
      <c r="Q290" s="923"/>
      <c r="R290" s="923"/>
      <c r="S290" s="923"/>
      <c r="T290" s="923"/>
      <c r="U290" s="923"/>
      <c r="V290" s="945"/>
      <c r="W290" s="405"/>
      <c r="X290" s="405"/>
      <c r="Y290" s="1375">
        <v>8211.7000000000007</v>
      </c>
      <c r="Z290" s="405"/>
      <c r="AA290" s="405"/>
      <c r="AB290" s="947"/>
      <c r="AC290" s="405"/>
      <c r="AD290" s="405"/>
      <c r="AE290" s="959"/>
    </row>
    <row r="291" spans="1:31" ht="60">
      <c r="A291" s="923"/>
      <c r="B291" s="681" t="s">
        <v>1238</v>
      </c>
      <c r="C291" s="923"/>
      <c r="D291" s="1341" t="s">
        <v>2797</v>
      </c>
      <c r="E291" s="923"/>
      <c r="F291" s="923"/>
      <c r="G291" s="923"/>
      <c r="H291" s="923"/>
      <c r="I291" s="923"/>
      <c r="J291" s="923"/>
      <c r="K291" s="923"/>
      <c r="L291" s="923"/>
      <c r="M291" s="924"/>
      <c r="N291" s="923"/>
      <c r="O291" s="923"/>
      <c r="P291" s="925"/>
      <c r="Q291" s="923"/>
      <c r="R291" s="923"/>
      <c r="S291" s="923"/>
      <c r="T291" s="923"/>
      <c r="U291" s="923"/>
      <c r="V291" s="945"/>
      <c r="W291" s="405"/>
      <c r="X291" s="405"/>
      <c r="Y291" s="1375">
        <v>9821.01</v>
      </c>
      <c r="Z291" s="405"/>
      <c r="AA291" s="405"/>
      <c r="AB291" s="947"/>
      <c r="AC291" s="405"/>
      <c r="AD291" s="405"/>
      <c r="AE291" s="959"/>
    </row>
    <row r="292" spans="1:31" ht="60">
      <c r="A292" s="923"/>
      <c r="B292" s="681" t="s">
        <v>1238</v>
      </c>
      <c r="C292" s="923"/>
      <c r="D292" s="1341" t="s">
        <v>2776</v>
      </c>
      <c r="E292" s="923"/>
      <c r="F292" s="923"/>
      <c r="G292" s="923"/>
      <c r="H292" s="923"/>
      <c r="I292" s="923"/>
      <c r="J292" s="923"/>
      <c r="K292" s="923"/>
      <c r="L292" s="923"/>
      <c r="M292" s="924"/>
      <c r="N292" s="923"/>
      <c r="O292" s="923"/>
      <c r="P292" s="925"/>
      <c r="Q292" s="923"/>
      <c r="R292" s="923"/>
      <c r="S292" s="923"/>
      <c r="T292" s="923"/>
      <c r="U292" s="923"/>
      <c r="V292" s="945"/>
      <c r="W292" s="405"/>
      <c r="X292" s="405"/>
      <c r="Y292" s="1375">
        <v>4100.78</v>
      </c>
      <c r="Z292" s="405"/>
      <c r="AA292" s="405"/>
      <c r="AB292" s="947"/>
      <c r="AC292" s="405"/>
      <c r="AD292" s="405"/>
      <c r="AE292" s="959"/>
    </row>
    <row r="293" spans="1:31" ht="60">
      <c r="A293" s="923"/>
      <c r="B293" s="681" t="s">
        <v>1238</v>
      </c>
      <c r="C293" s="923"/>
      <c r="D293" s="1341" t="s">
        <v>2797</v>
      </c>
      <c r="E293" s="923"/>
      <c r="F293" s="923"/>
      <c r="G293" s="923"/>
      <c r="H293" s="923"/>
      <c r="I293" s="923"/>
      <c r="J293" s="923"/>
      <c r="K293" s="923"/>
      <c r="L293" s="923"/>
      <c r="M293" s="924"/>
      <c r="N293" s="923"/>
      <c r="O293" s="923"/>
      <c r="P293" s="925"/>
      <c r="Q293" s="923"/>
      <c r="R293" s="923"/>
      <c r="S293" s="923"/>
      <c r="T293" s="923"/>
      <c r="U293" s="923"/>
      <c r="V293" s="945"/>
      <c r="W293" s="405"/>
      <c r="X293" s="405"/>
      <c r="Y293" s="1375">
        <v>5550.13</v>
      </c>
      <c r="Z293" s="405"/>
      <c r="AA293" s="405"/>
      <c r="AB293" s="947"/>
      <c r="AC293" s="405"/>
      <c r="AD293" s="405"/>
      <c r="AE293" s="959"/>
    </row>
    <row r="294" spans="1:31" ht="60">
      <c r="A294" s="923"/>
      <c r="B294" s="681" t="s">
        <v>1238</v>
      </c>
      <c r="C294" s="923"/>
      <c r="D294" s="1341" t="s">
        <v>2798</v>
      </c>
      <c r="E294" s="923"/>
      <c r="F294" s="923"/>
      <c r="G294" s="923"/>
      <c r="H294" s="923"/>
      <c r="I294" s="923"/>
      <c r="J294" s="923"/>
      <c r="K294" s="923"/>
      <c r="L294" s="923"/>
      <c r="M294" s="924"/>
      <c r="N294" s="923"/>
      <c r="O294" s="923"/>
      <c r="P294" s="925"/>
      <c r="Q294" s="923"/>
      <c r="R294" s="923"/>
      <c r="S294" s="923"/>
      <c r="T294" s="923"/>
      <c r="U294" s="923"/>
      <c r="V294" s="945"/>
      <c r="W294" s="405"/>
      <c r="X294" s="405"/>
      <c r="Y294" s="1375">
        <v>13004.38</v>
      </c>
      <c r="Z294" s="405"/>
      <c r="AA294" s="405"/>
      <c r="AB294" s="947"/>
      <c r="AC294" s="405"/>
      <c r="AD294" s="405"/>
      <c r="AE294" s="959"/>
    </row>
    <row r="295" spans="1:31" ht="60">
      <c r="A295" s="923"/>
      <c r="B295" s="681" t="s">
        <v>1238</v>
      </c>
      <c r="C295" s="923"/>
      <c r="D295" s="1341" t="s">
        <v>2799</v>
      </c>
      <c r="E295" s="923"/>
      <c r="F295" s="923"/>
      <c r="G295" s="923"/>
      <c r="H295" s="923"/>
      <c r="I295" s="923"/>
      <c r="J295" s="923"/>
      <c r="K295" s="923"/>
      <c r="L295" s="923"/>
      <c r="M295" s="924"/>
      <c r="N295" s="923"/>
      <c r="O295" s="923"/>
      <c r="P295" s="925"/>
      <c r="Q295" s="923"/>
      <c r="R295" s="923"/>
      <c r="S295" s="923"/>
      <c r="T295" s="923"/>
      <c r="U295" s="923"/>
      <c r="V295" s="945"/>
      <c r="W295" s="405"/>
      <c r="X295" s="405"/>
      <c r="Y295" s="1375">
        <v>15451.13</v>
      </c>
      <c r="Z295" s="405"/>
      <c r="AA295" s="405"/>
      <c r="AB295" s="947"/>
      <c r="AC295" s="405"/>
      <c r="AD295" s="405"/>
      <c r="AE295" s="959"/>
    </row>
    <row r="296" spans="1:31" ht="60">
      <c r="A296" s="923"/>
      <c r="B296" s="681" t="s">
        <v>1238</v>
      </c>
      <c r="C296" s="923"/>
      <c r="D296" s="1341" t="s">
        <v>2230</v>
      </c>
      <c r="E296" s="923"/>
      <c r="F296" s="923"/>
      <c r="G296" s="923"/>
      <c r="H296" s="923"/>
      <c r="I296" s="923"/>
      <c r="J296" s="923"/>
      <c r="K296" s="923"/>
      <c r="L296" s="923"/>
      <c r="M296" s="924"/>
      <c r="N296" s="923"/>
      <c r="O296" s="923"/>
      <c r="P296" s="925"/>
      <c r="Q296" s="923"/>
      <c r="R296" s="923"/>
      <c r="S296" s="923"/>
      <c r="T296" s="923"/>
      <c r="U296" s="923"/>
      <c r="V296" s="945"/>
      <c r="W296" s="405"/>
      <c r="X296" s="405"/>
      <c r="Y296" s="1375">
        <v>7640.38</v>
      </c>
      <c r="Z296" s="405"/>
      <c r="AA296" s="405"/>
      <c r="AB296" s="947"/>
      <c r="AC296" s="405"/>
      <c r="AD296" s="405"/>
      <c r="AE296" s="959"/>
    </row>
    <row r="297" spans="1:31" ht="60">
      <c r="A297" s="923"/>
      <c r="B297" s="681" t="s">
        <v>1238</v>
      </c>
      <c r="C297" s="923"/>
      <c r="D297" s="1341" t="s">
        <v>2784</v>
      </c>
      <c r="E297" s="923"/>
      <c r="F297" s="923"/>
      <c r="G297" s="923"/>
      <c r="H297" s="923"/>
      <c r="I297" s="923"/>
      <c r="J297" s="923"/>
      <c r="K297" s="923"/>
      <c r="L297" s="923"/>
      <c r="M297" s="924"/>
      <c r="N297" s="923"/>
      <c r="O297" s="923"/>
      <c r="P297" s="925"/>
      <c r="Q297" s="923"/>
      <c r="R297" s="923"/>
      <c r="S297" s="923"/>
      <c r="T297" s="923"/>
      <c r="U297" s="923"/>
      <c r="V297" s="945"/>
      <c r="W297" s="405"/>
      <c r="X297" s="405"/>
      <c r="Y297" s="1375">
        <v>7545.28</v>
      </c>
      <c r="Z297" s="405"/>
      <c r="AA297" s="405"/>
      <c r="AB297" s="947"/>
      <c r="AC297" s="405"/>
      <c r="AD297" s="405"/>
      <c r="AE297" s="959"/>
    </row>
    <row r="298" spans="1:31" ht="60">
      <c r="A298" s="923"/>
      <c r="B298" s="681" t="s">
        <v>1238</v>
      </c>
      <c r="C298" s="923"/>
      <c r="D298" s="1341" t="s">
        <v>268</v>
      </c>
      <c r="E298" s="923"/>
      <c r="F298" s="923"/>
      <c r="G298" s="923"/>
      <c r="H298" s="923"/>
      <c r="I298" s="923"/>
      <c r="J298" s="923"/>
      <c r="K298" s="923"/>
      <c r="L298" s="923"/>
      <c r="M298" s="924"/>
      <c r="N298" s="923"/>
      <c r="O298" s="923"/>
      <c r="P298" s="925"/>
      <c r="Q298" s="923"/>
      <c r="R298" s="923"/>
      <c r="S298" s="923"/>
      <c r="T298" s="923"/>
      <c r="U298" s="923"/>
      <c r="V298" s="945"/>
      <c r="W298" s="405"/>
      <c r="X298" s="405"/>
      <c r="Y298" s="1375">
        <v>15235.1</v>
      </c>
      <c r="Z298" s="405"/>
      <c r="AA298" s="405"/>
      <c r="AB298" s="947"/>
      <c r="AC298" s="405"/>
      <c r="AD298" s="405"/>
      <c r="AE298" s="959"/>
    </row>
    <row r="299" spans="1:31" ht="60">
      <c r="A299" s="923"/>
      <c r="B299" s="681" t="s">
        <v>1238</v>
      </c>
      <c r="C299" s="923"/>
      <c r="D299" s="1341" t="s">
        <v>1343</v>
      </c>
      <c r="E299" s="923"/>
      <c r="F299" s="923"/>
      <c r="G299" s="923"/>
      <c r="H299" s="923"/>
      <c r="I299" s="923"/>
      <c r="J299" s="923"/>
      <c r="K299" s="923"/>
      <c r="L299" s="923"/>
      <c r="M299" s="924"/>
      <c r="N299" s="923"/>
      <c r="O299" s="923"/>
      <c r="P299" s="925"/>
      <c r="Q299" s="923"/>
      <c r="R299" s="923"/>
      <c r="S299" s="923"/>
      <c r="T299" s="923"/>
      <c r="U299" s="923"/>
      <c r="V299" s="945"/>
      <c r="W299" s="405"/>
      <c r="X299" s="405"/>
      <c r="Y299" s="1375">
        <v>15484.08</v>
      </c>
      <c r="Z299" s="405"/>
      <c r="AA299" s="405"/>
      <c r="AB299" s="947"/>
      <c r="AC299" s="405"/>
      <c r="AD299" s="405"/>
      <c r="AE299" s="959"/>
    </row>
    <row r="300" spans="1:31">
      <c r="W300" s="314"/>
      <c r="X300" s="314"/>
      <c r="Z300" s="314"/>
      <c r="AA300" s="314"/>
      <c r="AC300" s="314"/>
      <c r="AD300" s="314"/>
    </row>
    <row r="301" spans="1:31">
      <c r="W301" s="314"/>
      <c r="X301" s="314"/>
      <c r="Z301" s="314"/>
      <c r="AA301" s="314"/>
      <c r="AC301" s="314"/>
      <c r="AD301" s="314"/>
    </row>
    <row r="302" spans="1:31">
      <c r="W302" s="314"/>
      <c r="X302" s="314"/>
      <c r="Z302" s="314"/>
      <c r="AA302" s="314"/>
      <c r="AC302" s="314"/>
      <c r="AD302" s="314"/>
    </row>
    <row r="303" spans="1:31">
      <c r="W303" s="314"/>
      <c r="X303" s="314"/>
      <c r="Z303" s="314"/>
      <c r="AA303" s="314"/>
      <c r="AC303" s="314"/>
      <c r="AD303" s="314"/>
    </row>
    <row r="304" spans="1:31">
      <c r="W304" s="314"/>
      <c r="X304" s="314"/>
      <c r="Z304" s="314"/>
      <c r="AA304" s="314"/>
      <c r="AC304" s="314"/>
      <c r="AD304" s="314"/>
    </row>
    <row r="305" spans="23:30">
      <c r="W305" s="314"/>
      <c r="X305" s="314"/>
      <c r="Z305" s="314"/>
      <c r="AA305" s="314"/>
      <c r="AC305" s="314"/>
      <c r="AD305" s="314"/>
    </row>
    <row r="306" spans="23:30">
      <c r="W306" s="314"/>
      <c r="X306" s="314"/>
      <c r="Z306" s="314"/>
      <c r="AA306" s="314"/>
      <c r="AC306" s="314"/>
      <c r="AD306" s="314"/>
    </row>
    <row r="307" spans="23:30">
      <c r="W307" s="314"/>
      <c r="X307" s="314"/>
      <c r="Z307" s="314"/>
      <c r="AA307" s="314"/>
      <c r="AC307" s="314"/>
      <c r="AD307" s="314"/>
    </row>
    <row r="308" spans="23:30">
      <c r="W308" s="314"/>
      <c r="X308" s="314"/>
      <c r="Z308" s="314"/>
      <c r="AA308" s="314"/>
      <c r="AC308" s="314"/>
      <c r="AD308" s="314"/>
    </row>
    <row r="309" spans="23:30">
      <c r="W309" s="314"/>
      <c r="X309" s="314"/>
      <c r="Z309" s="314"/>
      <c r="AA309" s="314"/>
      <c r="AC309" s="314"/>
      <c r="AD309" s="314"/>
    </row>
    <row r="310" spans="23:30">
      <c r="W310" s="314"/>
      <c r="X310" s="314"/>
      <c r="Z310" s="314"/>
      <c r="AA310" s="314"/>
      <c r="AC310" s="314"/>
      <c r="AD310" s="314"/>
    </row>
    <row r="311" spans="23:30">
      <c r="W311" s="314"/>
      <c r="X311" s="314"/>
      <c r="Z311" s="314"/>
      <c r="AA311" s="314"/>
      <c r="AC311" s="314"/>
      <c r="AD311" s="314"/>
    </row>
    <row r="312" spans="23:30">
      <c r="W312" s="314"/>
      <c r="X312" s="314"/>
      <c r="Z312" s="314"/>
      <c r="AA312" s="314"/>
      <c r="AC312" s="314"/>
      <c r="AD312" s="314"/>
    </row>
    <row r="313" spans="23:30">
      <c r="W313" s="314"/>
      <c r="X313" s="314"/>
      <c r="Z313" s="314"/>
      <c r="AA313" s="314"/>
      <c r="AC313" s="314"/>
      <c r="AD313" s="314"/>
    </row>
    <row r="314" spans="23:30">
      <c r="W314" s="314"/>
      <c r="X314" s="314"/>
      <c r="Z314" s="314"/>
      <c r="AA314" s="314"/>
      <c r="AC314" s="314"/>
      <c r="AD314" s="314"/>
    </row>
    <row r="315" spans="23:30">
      <c r="W315" s="314"/>
      <c r="X315" s="314"/>
      <c r="Z315" s="314"/>
      <c r="AA315" s="314"/>
      <c r="AC315" s="314"/>
      <c r="AD315" s="314"/>
    </row>
    <row r="316" spans="23:30">
      <c r="W316" s="314"/>
      <c r="X316" s="314"/>
      <c r="Z316" s="314"/>
      <c r="AA316" s="314"/>
      <c r="AC316" s="314"/>
      <c r="AD316" s="314"/>
    </row>
    <row r="317" spans="23:30">
      <c r="W317" s="314"/>
      <c r="X317" s="314"/>
      <c r="Z317" s="314"/>
      <c r="AA317" s="314"/>
      <c r="AC317" s="314"/>
      <c r="AD317" s="314"/>
    </row>
    <row r="318" spans="23:30">
      <c r="W318" s="314"/>
      <c r="X318" s="314"/>
      <c r="Z318" s="314"/>
      <c r="AA318" s="314"/>
      <c r="AC318" s="314"/>
      <c r="AD318" s="314"/>
    </row>
    <row r="319" spans="23:30">
      <c r="W319" s="314"/>
      <c r="X319" s="314"/>
      <c r="Z319" s="314"/>
      <c r="AA319" s="314"/>
      <c r="AC319" s="314"/>
      <c r="AD319" s="314"/>
    </row>
    <row r="320" spans="23:30">
      <c r="W320" s="314"/>
      <c r="X320" s="314"/>
      <c r="Z320" s="314"/>
      <c r="AA320" s="314"/>
      <c r="AC320" s="314"/>
      <c r="AD320" s="314"/>
    </row>
    <row r="321" spans="23:30">
      <c r="W321" s="314"/>
      <c r="X321" s="314"/>
      <c r="Z321" s="314"/>
      <c r="AA321" s="314"/>
      <c r="AC321" s="314"/>
      <c r="AD321" s="314"/>
    </row>
    <row r="322" spans="23:30">
      <c r="W322" s="314"/>
      <c r="X322" s="314"/>
      <c r="Z322" s="314"/>
      <c r="AA322" s="314"/>
      <c r="AC322" s="314"/>
      <c r="AD322" s="314"/>
    </row>
    <row r="323" spans="23:30">
      <c r="W323" s="314"/>
      <c r="X323" s="314"/>
      <c r="Z323" s="314"/>
      <c r="AA323" s="314"/>
      <c r="AC323" s="314"/>
      <c r="AD323" s="314"/>
    </row>
    <row r="324" spans="23:30">
      <c r="W324" s="314"/>
      <c r="X324" s="314"/>
      <c r="Z324" s="314"/>
      <c r="AA324" s="314"/>
      <c r="AC324" s="314"/>
      <c r="AD324" s="314"/>
    </row>
    <row r="325" spans="23:30">
      <c r="W325" s="314"/>
      <c r="X325" s="314"/>
      <c r="Z325" s="314"/>
      <c r="AA325" s="314"/>
      <c r="AC325" s="314"/>
      <c r="AD325" s="314"/>
    </row>
    <row r="326" spans="23:30">
      <c r="W326" s="314"/>
      <c r="X326" s="314"/>
      <c r="Z326" s="314"/>
      <c r="AA326" s="314"/>
      <c r="AC326" s="314"/>
      <c r="AD326" s="314"/>
    </row>
    <row r="327" spans="23:30">
      <c r="W327" s="314"/>
      <c r="X327" s="314"/>
      <c r="Z327" s="314"/>
      <c r="AA327" s="314"/>
      <c r="AC327" s="314"/>
      <c r="AD327" s="314"/>
    </row>
    <row r="328" spans="23:30">
      <c r="W328" s="314"/>
      <c r="X328" s="314"/>
      <c r="Z328" s="314"/>
      <c r="AA328" s="314"/>
      <c r="AC328" s="314"/>
      <c r="AD328" s="314"/>
    </row>
    <row r="329" spans="23:30">
      <c r="W329" s="314"/>
      <c r="X329" s="314"/>
      <c r="Z329" s="314"/>
      <c r="AA329" s="314"/>
      <c r="AC329" s="314"/>
      <c r="AD329" s="314"/>
    </row>
    <row r="330" spans="23:30">
      <c r="W330" s="314"/>
      <c r="X330" s="314"/>
      <c r="Z330" s="314"/>
      <c r="AA330" s="314"/>
      <c r="AC330" s="314"/>
      <c r="AD330" s="314"/>
    </row>
    <row r="331" spans="23:30">
      <c r="W331" s="314"/>
      <c r="X331" s="314"/>
      <c r="Z331" s="314"/>
      <c r="AA331" s="314"/>
      <c r="AC331" s="314"/>
      <c r="AD331" s="314"/>
    </row>
    <row r="332" spans="23:30">
      <c r="W332" s="314"/>
      <c r="X332" s="314"/>
      <c r="Z332" s="314"/>
      <c r="AA332" s="314"/>
      <c r="AC332" s="314"/>
      <c r="AD332" s="314"/>
    </row>
    <row r="333" spans="23:30">
      <c r="W333" s="314"/>
      <c r="X333" s="314"/>
      <c r="Z333" s="314"/>
      <c r="AA333" s="314"/>
      <c r="AC333" s="314"/>
      <c r="AD333" s="314"/>
    </row>
    <row r="334" spans="23:30">
      <c r="W334" s="314"/>
      <c r="X334" s="314"/>
      <c r="Z334" s="314"/>
      <c r="AA334" s="314"/>
      <c r="AC334" s="314"/>
      <c r="AD334" s="314"/>
    </row>
    <row r="335" spans="23:30">
      <c r="W335" s="314"/>
      <c r="X335" s="314"/>
      <c r="Z335" s="314"/>
      <c r="AA335" s="314"/>
      <c r="AC335" s="314"/>
      <c r="AD335" s="314"/>
    </row>
    <row r="336" spans="23:30">
      <c r="W336" s="314"/>
      <c r="X336" s="314"/>
      <c r="Z336" s="314"/>
      <c r="AA336" s="314"/>
      <c r="AC336" s="314"/>
      <c r="AD336" s="314"/>
    </row>
    <row r="337" spans="23:30">
      <c r="W337" s="314"/>
      <c r="X337" s="314"/>
      <c r="Z337" s="314"/>
      <c r="AA337" s="314"/>
      <c r="AC337" s="314"/>
      <c r="AD337" s="314"/>
    </row>
    <row r="338" spans="23:30">
      <c r="W338" s="314"/>
      <c r="X338" s="314"/>
      <c r="Z338" s="314"/>
      <c r="AA338" s="314"/>
      <c r="AC338" s="314"/>
      <c r="AD338" s="314"/>
    </row>
    <row r="339" spans="23:30">
      <c r="W339" s="314"/>
      <c r="X339" s="314"/>
      <c r="Z339" s="314"/>
      <c r="AA339" s="314"/>
      <c r="AC339" s="314"/>
      <c r="AD339" s="314"/>
    </row>
    <row r="340" spans="23:30">
      <c r="W340" s="314"/>
      <c r="X340" s="314"/>
      <c r="Z340" s="314"/>
      <c r="AA340" s="314"/>
      <c r="AC340" s="314"/>
      <c r="AD340" s="314"/>
    </row>
    <row r="341" spans="23:30">
      <c r="W341" s="314"/>
      <c r="X341" s="314"/>
      <c r="Z341" s="314"/>
      <c r="AA341" s="314"/>
      <c r="AC341" s="314"/>
      <c r="AD341" s="314"/>
    </row>
    <row r="342" spans="23:30">
      <c r="W342" s="314"/>
      <c r="X342" s="314"/>
      <c r="Z342" s="314"/>
      <c r="AA342" s="314"/>
      <c r="AC342" s="314"/>
      <c r="AD342" s="314"/>
    </row>
    <row r="343" spans="23:30">
      <c r="W343" s="314"/>
      <c r="X343" s="314"/>
      <c r="Z343" s="314"/>
      <c r="AA343" s="314"/>
      <c r="AC343" s="314"/>
      <c r="AD343" s="314"/>
    </row>
    <row r="344" spans="23:30">
      <c r="W344" s="314"/>
      <c r="X344" s="314"/>
      <c r="Z344" s="314"/>
      <c r="AA344" s="314"/>
      <c r="AC344" s="314"/>
      <c r="AD344" s="314"/>
    </row>
    <row r="345" spans="23:30">
      <c r="W345" s="314"/>
      <c r="X345" s="314"/>
      <c r="Z345" s="314"/>
      <c r="AA345" s="314"/>
      <c r="AC345" s="314"/>
      <c r="AD345" s="314"/>
    </row>
    <row r="346" spans="23:30">
      <c r="W346" s="314"/>
      <c r="X346" s="314"/>
      <c r="Z346" s="314"/>
      <c r="AA346" s="314"/>
      <c r="AC346" s="314"/>
      <c r="AD346" s="314"/>
    </row>
    <row r="347" spans="23:30">
      <c r="W347" s="314"/>
      <c r="X347" s="314"/>
      <c r="Z347" s="314"/>
      <c r="AA347" s="314"/>
      <c r="AC347" s="314"/>
      <c r="AD347" s="314"/>
    </row>
    <row r="348" spans="23:30">
      <c r="W348" s="314"/>
      <c r="X348" s="314"/>
      <c r="Z348" s="314"/>
      <c r="AA348" s="314"/>
      <c r="AC348" s="314"/>
      <c r="AD348" s="314"/>
    </row>
    <row r="349" spans="23:30">
      <c r="W349" s="314"/>
      <c r="X349" s="314"/>
      <c r="Z349" s="314"/>
      <c r="AA349" s="314"/>
      <c r="AC349" s="314"/>
      <c r="AD349" s="314"/>
    </row>
    <row r="350" spans="23:30">
      <c r="W350" s="314"/>
      <c r="X350" s="314"/>
      <c r="Z350" s="314"/>
      <c r="AA350" s="314"/>
      <c r="AC350" s="314"/>
      <c r="AD350" s="314"/>
    </row>
    <row r="351" spans="23:30">
      <c r="W351" s="314"/>
      <c r="X351" s="314"/>
      <c r="Z351" s="314"/>
      <c r="AA351" s="314"/>
      <c r="AC351" s="314"/>
      <c r="AD351" s="314"/>
    </row>
    <row r="352" spans="23:30">
      <c r="W352" s="314"/>
      <c r="X352" s="314"/>
      <c r="Z352" s="314"/>
      <c r="AA352" s="314"/>
      <c r="AC352" s="314"/>
      <c r="AD352" s="314"/>
    </row>
    <row r="353" spans="23:30">
      <c r="W353" s="314"/>
      <c r="X353" s="314"/>
      <c r="Z353" s="314"/>
      <c r="AA353" s="314"/>
      <c r="AC353" s="314"/>
      <c r="AD353" s="314"/>
    </row>
    <row r="354" spans="23:30">
      <c r="W354" s="314"/>
      <c r="X354" s="314"/>
      <c r="Z354" s="314"/>
      <c r="AA354" s="314"/>
      <c r="AC354" s="314"/>
      <c r="AD354" s="314"/>
    </row>
    <row r="355" spans="23:30">
      <c r="W355" s="314"/>
      <c r="X355" s="314"/>
      <c r="Z355" s="314"/>
      <c r="AA355" s="314"/>
      <c r="AC355" s="314"/>
      <c r="AD355" s="314"/>
    </row>
    <row r="356" spans="23:30">
      <c r="W356" s="314"/>
      <c r="X356" s="314"/>
      <c r="Z356" s="314"/>
      <c r="AA356" s="314"/>
      <c r="AC356" s="314"/>
      <c r="AD356" s="314"/>
    </row>
    <row r="357" spans="23:30">
      <c r="W357" s="314"/>
      <c r="X357" s="314"/>
      <c r="Z357" s="314"/>
      <c r="AA357" s="314"/>
      <c r="AC357" s="314"/>
      <c r="AD357" s="314"/>
    </row>
    <row r="358" spans="23:30">
      <c r="W358" s="314"/>
      <c r="X358" s="314"/>
      <c r="Z358" s="314"/>
      <c r="AA358" s="314"/>
      <c r="AC358" s="314"/>
      <c r="AD358" s="314"/>
    </row>
    <row r="359" spans="23:30">
      <c r="W359" s="314"/>
      <c r="X359" s="314"/>
      <c r="Z359" s="314"/>
      <c r="AA359" s="314"/>
      <c r="AC359" s="314"/>
      <c r="AD359" s="314"/>
    </row>
    <row r="360" spans="23:30">
      <c r="W360" s="314"/>
      <c r="X360" s="314"/>
      <c r="Z360" s="314"/>
      <c r="AA360" s="314"/>
      <c r="AC360" s="314"/>
      <c r="AD360" s="314"/>
    </row>
    <row r="361" spans="23:30">
      <c r="W361" s="314"/>
      <c r="X361" s="314"/>
      <c r="Z361" s="314"/>
      <c r="AA361" s="314"/>
      <c r="AC361" s="314"/>
      <c r="AD361" s="314"/>
    </row>
    <row r="362" spans="23:30">
      <c r="W362" s="314"/>
      <c r="X362" s="314"/>
      <c r="Z362" s="314"/>
      <c r="AA362" s="314"/>
      <c r="AC362" s="314"/>
      <c r="AD362" s="314"/>
    </row>
    <row r="363" spans="23:30">
      <c r="W363" s="314"/>
      <c r="X363" s="314"/>
      <c r="Z363" s="314"/>
      <c r="AA363" s="314"/>
      <c r="AC363" s="314"/>
      <c r="AD363" s="314"/>
    </row>
    <row r="364" spans="23:30">
      <c r="W364" s="314"/>
      <c r="X364" s="314"/>
      <c r="Z364" s="314"/>
      <c r="AA364" s="314"/>
      <c r="AC364" s="314"/>
      <c r="AD364" s="314"/>
    </row>
    <row r="365" spans="23:30">
      <c r="W365" s="314"/>
      <c r="X365" s="314"/>
      <c r="Z365" s="314"/>
      <c r="AA365" s="314"/>
      <c r="AC365" s="314"/>
      <c r="AD365" s="314"/>
    </row>
    <row r="366" spans="23:30">
      <c r="W366" s="314"/>
      <c r="X366" s="314"/>
      <c r="Z366" s="314"/>
      <c r="AA366" s="314"/>
      <c r="AC366" s="314"/>
      <c r="AD366" s="314"/>
    </row>
    <row r="367" spans="23:30">
      <c r="W367" s="314"/>
      <c r="X367" s="314"/>
      <c r="Z367" s="314"/>
      <c r="AA367" s="314"/>
      <c r="AC367" s="314"/>
      <c r="AD367" s="314"/>
    </row>
    <row r="368" spans="23:30">
      <c r="W368" s="314"/>
      <c r="X368" s="314"/>
      <c r="Z368" s="314"/>
      <c r="AA368" s="314"/>
      <c r="AC368" s="314"/>
      <c r="AD368" s="314"/>
    </row>
    <row r="369" spans="23:30">
      <c r="W369" s="314"/>
      <c r="X369" s="314"/>
      <c r="Z369" s="314"/>
      <c r="AA369" s="314"/>
      <c r="AC369" s="314"/>
      <c r="AD369" s="314"/>
    </row>
    <row r="370" spans="23:30">
      <c r="W370" s="314"/>
      <c r="X370" s="314"/>
      <c r="Z370" s="314"/>
      <c r="AA370" s="314"/>
      <c r="AC370" s="314"/>
      <c r="AD370" s="314"/>
    </row>
    <row r="371" spans="23:30">
      <c r="W371" s="314"/>
      <c r="X371" s="314"/>
      <c r="Z371" s="314"/>
      <c r="AA371" s="314"/>
      <c r="AC371" s="314"/>
      <c r="AD371" s="314"/>
    </row>
    <row r="372" spans="23:30">
      <c r="W372" s="314"/>
      <c r="X372" s="314"/>
      <c r="Z372" s="314"/>
      <c r="AA372" s="314"/>
      <c r="AC372" s="314"/>
      <c r="AD372" s="314"/>
    </row>
    <row r="373" spans="23:30">
      <c r="W373" s="314"/>
      <c r="X373" s="314"/>
      <c r="Z373" s="314"/>
      <c r="AA373" s="314"/>
      <c r="AC373" s="314"/>
      <c r="AD373" s="314"/>
    </row>
    <row r="374" spans="23:30">
      <c r="W374" s="314"/>
      <c r="X374" s="314"/>
      <c r="Z374" s="314"/>
      <c r="AA374" s="314"/>
      <c r="AC374" s="314"/>
      <c r="AD374" s="314"/>
    </row>
    <row r="375" spans="23:30">
      <c r="W375" s="314"/>
      <c r="X375" s="314"/>
      <c r="Z375" s="314"/>
      <c r="AA375" s="314"/>
      <c r="AC375" s="314"/>
      <c r="AD375" s="314"/>
    </row>
    <row r="376" spans="23:30">
      <c r="W376" s="314"/>
      <c r="X376" s="314"/>
      <c r="Z376" s="314"/>
      <c r="AA376" s="314"/>
      <c r="AC376" s="314"/>
      <c r="AD376" s="314"/>
    </row>
    <row r="377" spans="23:30">
      <c r="W377" s="314"/>
      <c r="X377" s="314"/>
      <c r="Z377" s="314"/>
      <c r="AA377" s="314"/>
      <c r="AC377" s="314"/>
      <c r="AD377" s="314"/>
    </row>
    <row r="378" spans="23:30">
      <c r="W378" s="314"/>
      <c r="X378" s="314"/>
      <c r="Z378" s="314"/>
      <c r="AA378" s="314"/>
      <c r="AC378" s="314"/>
      <c r="AD378" s="314"/>
    </row>
    <row r="379" spans="23:30">
      <c r="W379" s="314"/>
      <c r="X379" s="314"/>
      <c r="Z379" s="314"/>
      <c r="AA379" s="314"/>
      <c r="AC379" s="314"/>
      <c r="AD379" s="314"/>
    </row>
    <row r="380" spans="23:30">
      <c r="W380" s="314"/>
      <c r="X380" s="314"/>
      <c r="Z380" s="314"/>
      <c r="AA380" s="314"/>
      <c r="AC380" s="314"/>
      <c r="AD380" s="314"/>
    </row>
    <row r="381" spans="23:30">
      <c r="W381" s="314"/>
      <c r="X381" s="314"/>
      <c r="Z381" s="314"/>
      <c r="AA381" s="314"/>
      <c r="AC381" s="314"/>
      <c r="AD381" s="314"/>
    </row>
    <row r="382" spans="23:30">
      <c r="W382" s="314"/>
      <c r="X382" s="314"/>
      <c r="Z382" s="314"/>
      <c r="AA382" s="314"/>
      <c r="AC382" s="314"/>
      <c r="AD382" s="314"/>
    </row>
    <row r="383" spans="23:30">
      <c r="W383" s="314"/>
      <c r="X383" s="314"/>
      <c r="Z383" s="314"/>
      <c r="AA383" s="314"/>
      <c r="AC383" s="314"/>
      <c r="AD383" s="314"/>
    </row>
    <row r="384" spans="23:30">
      <c r="W384" s="314"/>
      <c r="X384" s="314"/>
      <c r="Z384" s="314"/>
      <c r="AA384" s="314"/>
      <c r="AC384" s="314"/>
      <c r="AD384" s="314"/>
    </row>
    <row r="385" spans="23:30">
      <c r="W385" s="314"/>
      <c r="X385" s="314"/>
      <c r="Z385" s="314"/>
      <c r="AA385" s="314"/>
      <c r="AC385" s="314"/>
      <c r="AD385" s="314"/>
    </row>
    <row r="386" spans="23:30">
      <c r="W386" s="314"/>
      <c r="X386" s="314"/>
      <c r="Z386" s="314"/>
      <c r="AA386" s="314"/>
      <c r="AC386" s="314"/>
      <c r="AD386" s="314"/>
    </row>
    <row r="387" spans="23:30">
      <c r="W387" s="314"/>
      <c r="X387" s="314"/>
      <c r="Z387" s="314"/>
      <c r="AA387" s="314"/>
      <c r="AC387" s="314"/>
      <c r="AD387" s="314"/>
    </row>
    <row r="388" spans="23:30">
      <c r="W388" s="314"/>
      <c r="X388" s="314"/>
      <c r="Z388" s="314"/>
      <c r="AA388" s="314"/>
      <c r="AC388" s="314"/>
      <c r="AD388" s="314"/>
    </row>
    <row r="389" spans="23:30">
      <c r="W389" s="314"/>
      <c r="X389" s="314"/>
      <c r="Z389" s="314"/>
      <c r="AA389" s="314"/>
      <c r="AC389" s="314"/>
      <c r="AD389" s="314"/>
    </row>
    <row r="390" spans="23:30">
      <c r="W390" s="314"/>
      <c r="X390" s="314"/>
      <c r="Z390" s="314"/>
      <c r="AA390" s="314"/>
      <c r="AC390" s="314"/>
      <c r="AD390" s="314"/>
    </row>
    <row r="391" spans="23:30">
      <c r="W391" s="314"/>
      <c r="X391" s="314"/>
      <c r="Z391" s="314"/>
      <c r="AA391" s="314"/>
      <c r="AC391" s="314"/>
      <c r="AD391" s="314"/>
    </row>
    <row r="392" spans="23:30">
      <c r="W392" s="314"/>
      <c r="X392" s="314"/>
      <c r="Z392" s="314"/>
      <c r="AA392" s="314"/>
      <c r="AC392" s="314"/>
      <c r="AD392" s="314"/>
    </row>
    <row r="393" spans="23:30">
      <c r="W393" s="314"/>
      <c r="X393" s="314"/>
      <c r="Z393" s="314"/>
      <c r="AA393" s="314"/>
      <c r="AC393" s="314"/>
      <c r="AD393" s="314"/>
    </row>
    <row r="394" spans="23:30">
      <c r="W394" s="314"/>
      <c r="X394" s="314"/>
      <c r="Z394" s="314"/>
      <c r="AA394" s="314"/>
      <c r="AC394" s="314"/>
      <c r="AD394" s="314"/>
    </row>
    <row r="395" spans="23:30">
      <c r="W395" s="314"/>
      <c r="X395" s="314"/>
      <c r="Z395" s="314"/>
      <c r="AA395" s="314"/>
      <c r="AC395" s="314"/>
      <c r="AD395" s="314"/>
    </row>
    <row r="396" spans="23:30">
      <c r="W396" s="314"/>
      <c r="X396" s="314"/>
      <c r="Z396" s="314"/>
      <c r="AA396" s="314"/>
      <c r="AC396" s="314"/>
      <c r="AD396" s="314"/>
    </row>
    <row r="397" spans="23:30">
      <c r="W397" s="314"/>
      <c r="X397" s="314"/>
      <c r="Z397" s="314"/>
      <c r="AA397" s="314"/>
      <c r="AC397" s="314"/>
      <c r="AD397" s="314"/>
    </row>
    <row r="398" spans="23:30">
      <c r="W398" s="314"/>
      <c r="X398" s="314"/>
      <c r="Z398" s="314"/>
      <c r="AA398" s="314"/>
      <c r="AC398" s="314"/>
      <c r="AD398" s="314"/>
    </row>
    <row r="399" spans="23:30">
      <c r="W399" s="314"/>
      <c r="X399" s="314"/>
      <c r="Z399" s="314"/>
      <c r="AA399" s="314"/>
      <c r="AC399" s="314"/>
      <c r="AD399" s="314"/>
    </row>
    <row r="400" spans="23:30">
      <c r="W400" s="314"/>
      <c r="X400" s="314"/>
      <c r="Z400" s="314"/>
      <c r="AA400" s="314"/>
      <c r="AC400" s="314"/>
      <c r="AD400" s="314"/>
    </row>
    <row r="401" spans="23:30">
      <c r="W401" s="314"/>
      <c r="X401" s="314"/>
      <c r="Z401" s="314"/>
      <c r="AA401" s="314"/>
      <c r="AC401" s="314"/>
      <c r="AD401" s="314"/>
    </row>
    <row r="402" spans="23:30">
      <c r="W402" s="314"/>
      <c r="X402" s="314"/>
      <c r="Z402" s="314"/>
      <c r="AA402" s="314"/>
      <c r="AC402" s="314"/>
      <c r="AD402" s="314"/>
    </row>
    <row r="403" spans="23:30">
      <c r="W403" s="314"/>
      <c r="X403" s="314"/>
      <c r="Z403" s="314"/>
      <c r="AA403" s="314"/>
      <c r="AC403" s="314"/>
      <c r="AD403" s="314"/>
    </row>
    <row r="404" spans="23:30">
      <c r="W404" s="314"/>
      <c r="X404" s="314"/>
      <c r="Z404" s="314"/>
      <c r="AA404" s="314"/>
      <c r="AC404" s="314"/>
      <c r="AD404" s="314"/>
    </row>
    <row r="405" spans="23:30">
      <c r="W405" s="314"/>
      <c r="X405" s="314"/>
      <c r="Z405" s="314"/>
      <c r="AA405" s="314"/>
      <c r="AC405" s="314"/>
      <c r="AD405" s="314"/>
    </row>
    <row r="406" spans="23:30">
      <c r="W406" s="314"/>
      <c r="X406" s="314"/>
      <c r="Z406" s="314"/>
      <c r="AA406" s="314"/>
      <c r="AC406" s="314"/>
      <c r="AD406" s="314"/>
    </row>
    <row r="407" spans="23:30">
      <c r="W407" s="314"/>
      <c r="X407" s="314"/>
      <c r="Z407" s="314"/>
      <c r="AA407" s="314"/>
      <c r="AC407" s="314"/>
      <c r="AD407" s="314"/>
    </row>
    <row r="408" spans="23:30">
      <c r="W408" s="314"/>
      <c r="X408" s="314"/>
      <c r="Z408" s="314"/>
      <c r="AA408" s="314"/>
      <c r="AC408" s="314"/>
      <c r="AD408" s="314"/>
    </row>
    <row r="409" spans="23:30">
      <c r="W409" s="314"/>
      <c r="X409" s="314"/>
      <c r="Z409" s="314"/>
      <c r="AA409" s="314"/>
      <c r="AC409" s="314"/>
      <c r="AD409" s="314"/>
    </row>
    <row r="410" spans="23:30">
      <c r="W410" s="314"/>
      <c r="X410" s="314"/>
      <c r="Z410" s="314"/>
      <c r="AA410" s="314"/>
      <c r="AC410" s="314"/>
      <c r="AD410" s="314"/>
    </row>
    <row r="411" spans="23:30">
      <c r="W411" s="314"/>
      <c r="X411" s="314"/>
      <c r="Z411" s="314"/>
      <c r="AA411" s="314"/>
      <c r="AC411" s="314"/>
      <c r="AD411" s="314"/>
    </row>
    <row r="412" spans="23:30">
      <c r="W412" s="314"/>
      <c r="X412" s="314"/>
      <c r="Z412" s="314"/>
      <c r="AA412" s="314"/>
      <c r="AC412" s="314"/>
      <c r="AD412" s="314"/>
    </row>
    <row r="413" spans="23:30">
      <c r="W413" s="314"/>
      <c r="X413" s="314"/>
      <c r="Z413" s="314"/>
      <c r="AA413" s="314"/>
      <c r="AC413" s="314"/>
      <c r="AD413" s="314"/>
    </row>
    <row r="414" spans="23:30">
      <c r="W414" s="314"/>
      <c r="X414" s="314"/>
      <c r="Z414" s="314"/>
      <c r="AA414" s="314"/>
      <c r="AC414" s="314"/>
      <c r="AD414" s="314"/>
    </row>
    <row r="415" spans="23:30">
      <c r="W415" s="314"/>
      <c r="X415" s="314"/>
      <c r="Z415" s="314"/>
      <c r="AA415" s="314"/>
      <c r="AC415" s="314"/>
      <c r="AD415" s="314"/>
    </row>
    <row r="416" spans="23:30">
      <c r="W416" s="314"/>
      <c r="X416" s="314"/>
      <c r="Z416" s="314"/>
      <c r="AA416" s="314"/>
      <c r="AC416" s="314"/>
      <c r="AD416" s="314"/>
    </row>
    <row r="417" spans="23:30">
      <c r="W417" s="314"/>
      <c r="X417" s="314"/>
      <c r="Z417" s="314"/>
      <c r="AA417" s="314"/>
      <c r="AC417" s="314"/>
      <c r="AD417" s="314"/>
    </row>
    <row r="418" spans="23:30">
      <c r="W418" s="314"/>
      <c r="X418" s="314"/>
      <c r="Z418" s="314"/>
      <c r="AA418" s="314"/>
      <c r="AC418" s="314"/>
      <c r="AD418" s="314"/>
    </row>
    <row r="419" spans="23:30">
      <c r="W419" s="314"/>
      <c r="X419" s="314"/>
      <c r="Z419" s="314"/>
      <c r="AA419" s="314"/>
      <c r="AC419" s="314"/>
      <c r="AD419" s="314"/>
    </row>
    <row r="420" spans="23:30">
      <c r="W420" s="314"/>
      <c r="X420" s="314"/>
      <c r="Z420" s="314"/>
      <c r="AA420" s="314"/>
      <c r="AC420" s="314"/>
      <c r="AD420" s="314"/>
    </row>
    <row r="421" spans="23:30">
      <c r="W421" s="314"/>
      <c r="X421" s="314"/>
      <c r="Z421" s="314"/>
      <c r="AA421" s="314"/>
      <c r="AC421" s="314"/>
      <c r="AD421" s="314"/>
    </row>
    <row r="422" spans="23:30">
      <c r="W422" s="314"/>
      <c r="X422" s="314"/>
      <c r="Z422" s="314"/>
      <c r="AA422" s="314"/>
      <c r="AC422" s="314"/>
      <c r="AD422" s="314"/>
    </row>
    <row r="423" spans="23:30">
      <c r="W423" s="314"/>
      <c r="X423" s="314"/>
      <c r="Z423" s="314"/>
      <c r="AA423" s="314"/>
      <c r="AC423" s="314"/>
      <c r="AD423" s="314"/>
    </row>
    <row r="424" spans="23:30">
      <c r="W424" s="314"/>
      <c r="X424" s="314"/>
      <c r="Z424" s="314"/>
      <c r="AA424" s="314"/>
      <c r="AC424" s="314"/>
      <c r="AD424" s="314"/>
    </row>
    <row r="425" spans="23:30">
      <c r="W425" s="314"/>
      <c r="X425" s="314"/>
      <c r="Z425" s="314"/>
      <c r="AA425" s="314"/>
      <c r="AC425" s="314"/>
      <c r="AD425" s="314"/>
    </row>
    <row r="426" spans="23:30">
      <c r="W426" s="314"/>
      <c r="X426" s="314"/>
      <c r="Z426" s="314"/>
      <c r="AA426" s="314"/>
      <c r="AC426" s="314"/>
      <c r="AD426" s="314"/>
    </row>
    <row r="427" spans="23:30">
      <c r="W427" s="314"/>
      <c r="X427" s="314"/>
      <c r="Z427" s="314"/>
      <c r="AA427" s="314"/>
      <c r="AC427" s="314"/>
      <c r="AD427" s="314"/>
    </row>
    <row r="428" spans="23:30">
      <c r="W428" s="314"/>
      <c r="X428" s="314"/>
      <c r="Z428" s="314"/>
      <c r="AA428" s="314"/>
      <c r="AC428" s="314"/>
      <c r="AD428" s="314"/>
    </row>
    <row r="429" spans="23:30">
      <c r="W429" s="314"/>
      <c r="X429" s="314"/>
      <c r="Z429" s="314"/>
      <c r="AA429" s="314"/>
      <c r="AC429" s="314"/>
      <c r="AD429" s="314"/>
    </row>
    <row r="430" spans="23:30">
      <c r="W430" s="314"/>
      <c r="X430" s="314"/>
      <c r="Z430" s="314"/>
      <c r="AA430" s="314"/>
      <c r="AC430" s="314"/>
      <c r="AD430" s="314"/>
    </row>
    <row r="431" spans="23:30">
      <c r="W431" s="314"/>
      <c r="X431" s="314"/>
      <c r="Z431" s="314"/>
      <c r="AA431" s="314"/>
      <c r="AC431" s="314"/>
      <c r="AD431" s="314"/>
    </row>
    <row r="432" spans="23:30">
      <c r="W432" s="314"/>
      <c r="X432" s="314"/>
      <c r="Z432" s="314"/>
      <c r="AA432" s="314"/>
      <c r="AC432" s="314"/>
      <c r="AD432" s="314"/>
    </row>
    <row r="433" spans="23:30">
      <c r="W433" s="314"/>
      <c r="X433" s="314"/>
      <c r="Z433" s="314"/>
      <c r="AA433" s="314"/>
      <c r="AC433" s="314"/>
      <c r="AD433" s="314"/>
    </row>
    <row r="434" spans="23:30">
      <c r="W434" s="314"/>
      <c r="X434" s="314"/>
      <c r="Z434" s="314"/>
      <c r="AA434" s="314"/>
      <c r="AC434" s="314"/>
      <c r="AD434" s="314"/>
    </row>
    <row r="435" spans="23:30">
      <c r="W435" s="314"/>
      <c r="X435" s="314"/>
      <c r="Z435" s="314"/>
      <c r="AA435" s="314"/>
      <c r="AC435" s="314"/>
      <c r="AD435" s="314"/>
    </row>
    <row r="436" spans="23:30">
      <c r="W436" s="314"/>
      <c r="X436" s="314"/>
      <c r="Z436" s="314"/>
      <c r="AA436" s="314"/>
      <c r="AC436" s="314"/>
      <c r="AD436" s="314"/>
    </row>
    <row r="437" spans="23:30">
      <c r="W437" s="314"/>
      <c r="X437" s="314"/>
      <c r="Z437" s="314"/>
      <c r="AA437" s="314"/>
      <c r="AC437" s="314"/>
      <c r="AD437" s="314"/>
    </row>
    <row r="438" spans="23:30">
      <c r="W438" s="314"/>
      <c r="X438" s="314"/>
      <c r="Z438" s="314"/>
      <c r="AA438" s="314"/>
      <c r="AC438" s="314"/>
      <c r="AD438" s="314"/>
    </row>
    <row r="439" spans="23:30">
      <c r="W439" s="314"/>
      <c r="X439" s="314"/>
      <c r="Z439" s="314"/>
      <c r="AA439" s="314"/>
      <c r="AC439" s="314"/>
      <c r="AD439" s="314"/>
    </row>
    <row r="440" spans="23:30">
      <c r="W440" s="314"/>
      <c r="X440" s="314"/>
      <c r="Z440" s="314"/>
      <c r="AA440" s="314"/>
      <c r="AC440" s="314"/>
      <c r="AD440" s="314"/>
    </row>
    <row r="441" spans="23:30">
      <c r="W441" s="314"/>
      <c r="X441" s="314"/>
      <c r="Z441" s="314"/>
      <c r="AA441" s="314"/>
      <c r="AC441" s="314"/>
      <c r="AD441" s="314"/>
    </row>
    <row r="442" spans="23:30">
      <c r="W442" s="314"/>
      <c r="X442" s="314"/>
      <c r="Z442" s="314"/>
      <c r="AA442" s="314"/>
      <c r="AC442" s="314"/>
      <c r="AD442" s="314"/>
    </row>
    <row r="443" spans="23:30">
      <c r="W443" s="314"/>
      <c r="X443" s="314"/>
      <c r="Z443" s="314"/>
      <c r="AA443" s="314"/>
      <c r="AC443" s="314"/>
      <c r="AD443" s="314"/>
    </row>
    <row r="444" spans="23:30">
      <c r="W444" s="314"/>
      <c r="X444" s="314"/>
      <c r="Z444" s="314"/>
      <c r="AA444" s="314"/>
      <c r="AC444" s="314"/>
      <c r="AD444" s="314"/>
    </row>
    <row r="445" spans="23:30">
      <c r="W445" s="314"/>
      <c r="X445" s="314"/>
      <c r="Z445" s="314"/>
      <c r="AA445" s="314"/>
      <c r="AC445" s="314"/>
      <c r="AD445" s="314"/>
    </row>
    <row r="446" spans="23:30">
      <c r="W446" s="314"/>
      <c r="X446" s="314"/>
      <c r="Z446" s="314"/>
      <c r="AA446" s="314"/>
      <c r="AC446" s="314"/>
      <c r="AD446" s="314"/>
    </row>
    <row r="447" spans="23:30">
      <c r="W447" s="314"/>
      <c r="X447" s="314"/>
      <c r="Z447" s="314"/>
      <c r="AA447" s="314"/>
      <c r="AC447" s="314"/>
      <c r="AD447" s="314"/>
    </row>
    <row r="448" spans="23:30">
      <c r="W448" s="314"/>
      <c r="X448" s="314"/>
      <c r="Z448" s="314"/>
      <c r="AA448" s="314"/>
      <c r="AC448" s="314"/>
      <c r="AD448" s="314"/>
    </row>
    <row r="449" spans="23:30">
      <c r="W449" s="314"/>
      <c r="X449" s="314"/>
      <c r="Z449" s="314"/>
      <c r="AA449" s="314"/>
      <c r="AC449" s="314"/>
      <c r="AD449" s="314"/>
    </row>
    <row r="450" spans="23:30">
      <c r="W450" s="314"/>
      <c r="X450" s="314"/>
      <c r="Z450" s="314"/>
      <c r="AA450" s="314"/>
      <c r="AC450" s="314"/>
      <c r="AD450" s="314"/>
    </row>
    <row r="451" spans="23:30">
      <c r="W451" s="314"/>
      <c r="X451" s="314"/>
      <c r="Z451" s="314"/>
      <c r="AA451" s="314"/>
      <c r="AC451" s="314"/>
      <c r="AD451" s="314"/>
    </row>
    <row r="452" spans="23:30">
      <c r="W452" s="314"/>
      <c r="X452" s="314"/>
      <c r="Z452" s="314"/>
      <c r="AA452" s="314"/>
      <c r="AC452" s="314"/>
      <c r="AD452" s="314"/>
    </row>
    <row r="453" spans="23:30">
      <c r="W453" s="314"/>
      <c r="X453" s="314"/>
      <c r="Z453" s="314"/>
      <c r="AA453" s="314"/>
      <c r="AC453" s="314"/>
      <c r="AD453" s="314"/>
    </row>
    <row r="454" spans="23:30">
      <c r="W454" s="314"/>
      <c r="X454" s="314"/>
      <c r="Z454" s="314"/>
      <c r="AA454" s="314"/>
      <c r="AC454" s="314"/>
      <c r="AD454" s="314"/>
    </row>
    <row r="455" spans="23:30">
      <c r="W455" s="314"/>
      <c r="X455" s="314"/>
      <c r="Z455" s="314"/>
      <c r="AA455" s="314"/>
      <c r="AC455" s="314"/>
      <c r="AD455" s="314"/>
    </row>
    <row r="456" spans="23:30">
      <c r="W456" s="314"/>
      <c r="X456" s="314"/>
      <c r="Z456" s="314"/>
      <c r="AA456" s="314"/>
      <c r="AC456" s="314"/>
      <c r="AD456" s="314"/>
    </row>
    <row r="457" spans="23:30">
      <c r="W457" s="314"/>
      <c r="X457" s="314"/>
      <c r="Z457" s="314"/>
      <c r="AA457" s="314"/>
      <c r="AC457" s="314"/>
      <c r="AD457" s="314"/>
    </row>
    <row r="458" spans="23:30">
      <c r="W458" s="314"/>
      <c r="X458" s="314"/>
      <c r="Z458" s="314"/>
      <c r="AA458" s="314"/>
      <c r="AC458" s="314"/>
      <c r="AD458" s="314"/>
    </row>
    <row r="459" spans="23:30">
      <c r="W459" s="314"/>
      <c r="X459" s="314"/>
      <c r="Z459" s="314"/>
      <c r="AA459" s="314"/>
      <c r="AC459" s="314"/>
      <c r="AD459" s="314"/>
    </row>
    <row r="460" spans="23:30">
      <c r="W460" s="314"/>
      <c r="X460" s="314"/>
      <c r="Z460" s="314"/>
      <c r="AA460" s="314"/>
      <c r="AC460" s="314"/>
      <c r="AD460" s="314"/>
    </row>
    <row r="461" spans="23:30">
      <c r="W461" s="314"/>
      <c r="X461" s="314"/>
      <c r="Z461" s="314"/>
      <c r="AA461" s="314"/>
      <c r="AC461" s="314"/>
      <c r="AD461" s="314"/>
    </row>
    <row r="462" spans="23:30">
      <c r="W462" s="314"/>
      <c r="X462" s="314"/>
      <c r="Z462" s="314"/>
      <c r="AA462" s="314"/>
      <c r="AC462" s="314"/>
      <c r="AD462" s="314"/>
    </row>
    <row r="463" spans="23:30">
      <c r="W463" s="314"/>
      <c r="X463" s="314"/>
      <c r="Z463" s="314"/>
      <c r="AA463" s="314"/>
      <c r="AC463" s="314"/>
      <c r="AD463" s="314"/>
    </row>
    <row r="464" spans="23:30">
      <c r="W464" s="314"/>
      <c r="X464" s="314"/>
      <c r="Z464" s="314"/>
      <c r="AA464" s="314"/>
      <c r="AC464" s="314"/>
      <c r="AD464" s="314"/>
    </row>
    <row r="465" spans="23:30">
      <c r="W465" s="314"/>
      <c r="X465" s="314"/>
      <c r="Z465" s="314"/>
      <c r="AA465" s="314"/>
      <c r="AC465" s="314"/>
      <c r="AD465" s="314"/>
    </row>
    <row r="466" spans="23:30">
      <c r="W466" s="314"/>
      <c r="X466" s="314"/>
      <c r="Z466" s="314"/>
      <c r="AA466" s="314"/>
      <c r="AC466" s="314"/>
      <c r="AD466" s="314"/>
    </row>
    <row r="467" spans="23:30">
      <c r="W467" s="314"/>
      <c r="X467" s="314"/>
      <c r="Z467" s="314"/>
      <c r="AA467" s="314"/>
      <c r="AC467" s="314"/>
      <c r="AD467" s="314"/>
    </row>
    <row r="468" spans="23:30">
      <c r="W468" s="314"/>
      <c r="X468" s="314"/>
      <c r="Z468" s="314"/>
      <c r="AA468" s="314"/>
      <c r="AC468" s="314"/>
      <c r="AD468" s="314"/>
    </row>
    <row r="469" spans="23:30">
      <c r="W469" s="314"/>
      <c r="X469" s="314"/>
      <c r="Z469" s="314"/>
      <c r="AA469" s="314"/>
      <c r="AC469" s="314"/>
      <c r="AD469" s="314"/>
    </row>
    <row r="470" spans="23:30">
      <c r="W470" s="314"/>
      <c r="X470" s="314"/>
      <c r="Z470" s="314"/>
      <c r="AA470" s="314"/>
      <c r="AC470" s="314"/>
      <c r="AD470" s="314"/>
    </row>
    <row r="471" spans="23:30">
      <c r="W471" s="314"/>
      <c r="X471" s="314"/>
      <c r="Z471" s="314"/>
      <c r="AA471" s="314"/>
      <c r="AC471" s="314"/>
      <c r="AD471" s="314"/>
    </row>
    <row r="472" spans="23:30">
      <c r="W472" s="314"/>
      <c r="X472" s="314"/>
      <c r="Z472" s="314"/>
      <c r="AA472" s="314"/>
      <c r="AC472" s="314"/>
      <c r="AD472" s="314"/>
    </row>
    <row r="473" spans="23:30">
      <c r="W473" s="314"/>
      <c r="X473" s="314"/>
      <c r="Z473" s="314"/>
      <c r="AA473" s="314"/>
      <c r="AC473" s="314"/>
      <c r="AD473" s="314"/>
    </row>
    <row r="474" spans="23:30">
      <c r="W474" s="314"/>
      <c r="X474" s="314"/>
      <c r="Z474" s="314"/>
      <c r="AA474" s="314"/>
      <c r="AC474" s="314"/>
      <c r="AD474" s="314"/>
    </row>
    <row r="475" spans="23:30">
      <c r="W475" s="314"/>
      <c r="X475" s="314"/>
      <c r="Z475" s="314"/>
      <c r="AA475" s="314"/>
      <c r="AC475" s="314"/>
      <c r="AD475" s="314"/>
    </row>
    <row r="476" spans="23:30">
      <c r="W476" s="314"/>
      <c r="X476" s="314"/>
      <c r="Z476" s="314"/>
      <c r="AA476" s="314"/>
      <c r="AC476" s="314"/>
      <c r="AD476" s="314"/>
    </row>
    <row r="477" spans="23:30">
      <c r="W477" s="314"/>
      <c r="X477" s="314"/>
      <c r="Z477" s="314"/>
      <c r="AA477" s="314"/>
      <c r="AC477" s="314"/>
      <c r="AD477" s="314"/>
    </row>
    <row r="478" spans="23:30">
      <c r="W478" s="314"/>
      <c r="X478" s="314"/>
      <c r="Z478" s="314"/>
      <c r="AA478" s="314"/>
      <c r="AC478" s="314"/>
      <c r="AD478" s="314"/>
    </row>
    <row r="479" spans="23:30">
      <c r="W479" s="314"/>
      <c r="X479" s="314"/>
      <c r="Z479" s="314"/>
      <c r="AA479" s="314"/>
      <c r="AC479" s="314"/>
      <c r="AD479" s="314"/>
    </row>
    <row r="480" spans="23:30">
      <c r="W480" s="314"/>
      <c r="X480" s="314"/>
      <c r="Z480" s="314"/>
      <c r="AA480" s="314"/>
      <c r="AC480" s="314"/>
      <c r="AD480" s="314"/>
    </row>
    <row r="481" spans="23:30">
      <c r="W481" s="314"/>
      <c r="X481" s="314"/>
      <c r="Z481" s="314"/>
      <c r="AA481" s="314"/>
      <c r="AC481" s="314"/>
      <c r="AD481" s="314"/>
    </row>
    <row r="482" spans="23:30">
      <c r="W482" s="314"/>
      <c r="X482" s="314"/>
      <c r="Z482" s="314"/>
      <c r="AA482" s="314"/>
      <c r="AC482" s="314"/>
      <c r="AD482" s="314"/>
    </row>
    <row r="483" spans="23:30">
      <c r="W483" s="314"/>
      <c r="X483" s="314"/>
      <c r="Z483" s="314"/>
      <c r="AA483" s="314"/>
      <c r="AC483" s="314"/>
      <c r="AD483" s="314"/>
    </row>
    <row r="484" spans="23:30">
      <c r="W484" s="314"/>
      <c r="X484" s="314"/>
      <c r="Z484" s="314"/>
      <c r="AA484" s="314"/>
      <c r="AC484" s="314"/>
      <c r="AD484" s="314"/>
    </row>
    <row r="485" spans="23:30">
      <c r="W485" s="314"/>
      <c r="X485" s="314"/>
      <c r="Z485" s="314"/>
      <c r="AA485" s="314"/>
      <c r="AC485" s="314"/>
      <c r="AD485" s="314"/>
    </row>
    <row r="486" spans="23:30">
      <c r="W486" s="314"/>
      <c r="X486" s="314"/>
      <c r="Z486" s="314"/>
      <c r="AA486" s="314"/>
      <c r="AC486" s="314"/>
      <c r="AD486" s="314"/>
    </row>
    <row r="487" spans="23:30">
      <c r="W487" s="314"/>
      <c r="X487" s="314"/>
      <c r="Z487" s="314"/>
      <c r="AA487" s="314"/>
      <c r="AC487" s="314"/>
      <c r="AD487" s="314"/>
    </row>
    <row r="488" spans="23:30">
      <c r="W488" s="314"/>
      <c r="X488" s="314"/>
      <c r="Z488" s="314"/>
      <c r="AA488" s="314"/>
      <c r="AC488" s="314"/>
      <c r="AD488" s="314"/>
    </row>
    <row r="489" spans="23:30">
      <c r="W489" s="314"/>
      <c r="X489" s="314"/>
      <c r="Z489" s="314"/>
      <c r="AA489" s="314"/>
      <c r="AC489" s="314"/>
      <c r="AD489" s="314"/>
    </row>
    <row r="490" spans="23:30">
      <c r="W490" s="314"/>
      <c r="X490" s="314"/>
      <c r="Z490" s="314"/>
      <c r="AA490" s="314"/>
      <c r="AC490" s="314"/>
      <c r="AD490" s="314"/>
    </row>
    <row r="491" spans="23:30">
      <c r="W491" s="314"/>
      <c r="X491" s="314"/>
      <c r="Z491" s="314"/>
      <c r="AA491" s="314"/>
      <c r="AC491" s="314"/>
      <c r="AD491" s="314"/>
    </row>
    <row r="492" spans="23:30">
      <c r="W492" s="314"/>
      <c r="X492" s="314"/>
      <c r="Z492" s="314"/>
      <c r="AA492" s="314"/>
      <c r="AC492" s="314"/>
      <c r="AD492" s="314"/>
    </row>
    <row r="493" spans="23:30">
      <c r="W493" s="314"/>
      <c r="X493" s="314"/>
      <c r="Z493" s="314"/>
      <c r="AA493" s="314"/>
      <c r="AC493" s="314"/>
      <c r="AD493" s="314"/>
    </row>
    <row r="494" spans="23:30">
      <c r="W494" s="314"/>
      <c r="X494" s="314"/>
      <c r="Z494" s="314"/>
      <c r="AA494" s="314"/>
      <c r="AC494" s="314"/>
      <c r="AD494" s="314"/>
    </row>
    <row r="495" spans="23:30">
      <c r="W495" s="314"/>
      <c r="X495" s="314"/>
      <c r="Z495" s="314"/>
      <c r="AA495" s="314"/>
      <c r="AC495" s="314"/>
      <c r="AD495" s="314"/>
    </row>
    <row r="496" spans="23:30">
      <c r="W496" s="314"/>
      <c r="X496" s="314"/>
      <c r="Z496" s="314"/>
      <c r="AA496" s="314"/>
      <c r="AC496" s="314"/>
      <c r="AD496" s="314"/>
    </row>
    <row r="497" spans="23:30">
      <c r="W497" s="314"/>
      <c r="X497" s="314"/>
      <c r="Z497" s="314"/>
      <c r="AA497" s="314"/>
      <c r="AC497" s="314"/>
      <c r="AD497" s="314"/>
    </row>
    <row r="498" spans="23:30">
      <c r="W498" s="314"/>
      <c r="X498" s="314"/>
      <c r="Z498" s="314"/>
      <c r="AA498" s="314"/>
      <c r="AC498" s="314"/>
      <c r="AD498" s="314"/>
    </row>
    <row r="499" spans="23:30">
      <c r="W499" s="314"/>
      <c r="X499" s="314"/>
      <c r="Z499" s="314"/>
      <c r="AA499" s="314"/>
      <c r="AC499" s="314"/>
      <c r="AD499" s="314"/>
    </row>
    <row r="500" spans="23:30">
      <c r="W500" s="314"/>
      <c r="X500" s="314"/>
      <c r="Z500" s="314"/>
      <c r="AA500" s="314"/>
      <c r="AC500" s="314"/>
      <c r="AD500" s="314"/>
    </row>
    <row r="501" spans="23:30">
      <c r="W501" s="314"/>
      <c r="X501" s="314"/>
      <c r="Z501" s="314"/>
      <c r="AA501" s="314"/>
      <c r="AC501" s="314"/>
      <c r="AD501" s="314"/>
    </row>
    <row r="502" spans="23:30">
      <c r="W502" s="314"/>
      <c r="X502" s="314"/>
      <c r="Z502" s="314"/>
      <c r="AA502" s="314"/>
      <c r="AC502" s="314"/>
      <c r="AD502" s="314"/>
    </row>
    <row r="503" spans="23:30">
      <c r="W503" s="314"/>
      <c r="X503" s="314"/>
      <c r="Z503" s="314"/>
      <c r="AA503" s="314"/>
      <c r="AC503" s="314"/>
      <c r="AD503" s="314"/>
    </row>
    <row r="504" spans="23:30">
      <c r="W504" s="314"/>
      <c r="X504" s="314"/>
      <c r="Z504" s="314"/>
      <c r="AA504" s="314"/>
      <c r="AC504" s="314"/>
      <c r="AD504" s="314"/>
    </row>
    <row r="505" spans="23:30">
      <c r="W505" s="314"/>
      <c r="X505" s="314"/>
      <c r="Z505" s="314"/>
      <c r="AA505" s="314"/>
      <c r="AC505" s="314"/>
      <c r="AD505" s="314"/>
    </row>
    <row r="506" spans="23:30">
      <c r="W506" s="314"/>
      <c r="X506" s="314"/>
      <c r="Z506" s="314"/>
      <c r="AA506" s="314"/>
      <c r="AC506" s="314"/>
      <c r="AD506" s="314"/>
    </row>
    <row r="507" spans="23:30">
      <c r="W507" s="314"/>
      <c r="X507" s="314"/>
      <c r="Z507" s="314"/>
      <c r="AA507" s="314"/>
      <c r="AC507" s="314"/>
      <c r="AD507" s="314"/>
    </row>
    <row r="508" spans="23:30">
      <c r="W508" s="314"/>
      <c r="X508" s="314"/>
      <c r="Z508" s="314"/>
      <c r="AA508" s="314"/>
      <c r="AC508" s="314"/>
      <c r="AD508" s="314"/>
    </row>
    <row r="509" spans="23:30">
      <c r="W509" s="314"/>
      <c r="X509" s="314"/>
      <c r="Z509" s="314"/>
      <c r="AA509" s="314"/>
      <c r="AC509" s="314"/>
      <c r="AD509" s="314"/>
    </row>
    <row r="510" spans="23:30">
      <c r="W510" s="314"/>
      <c r="X510" s="314"/>
      <c r="Z510" s="314"/>
      <c r="AA510" s="314"/>
      <c r="AC510" s="314"/>
      <c r="AD510" s="314"/>
    </row>
    <row r="511" spans="23:30">
      <c r="W511" s="314"/>
      <c r="X511" s="314"/>
      <c r="Z511" s="314"/>
      <c r="AA511" s="314"/>
      <c r="AC511" s="314"/>
      <c r="AD511" s="314"/>
    </row>
    <row r="512" spans="23:30">
      <c r="W512" s="314"/>
      <c r="X512" s="314"/>
      <c r="Z512" s="314"/>
      <c r="AA512" s="314"/>
      <c r="AC512" s="314"/>
      <c r="AD512" s="314"/>
    </row>
    <row r="513" spans="23:30">
      <c r="W513" s="314"/>
      <c r="X513" s="314"/>
      <c r="Z513" s="314"/>
      <c r="AA513" s="314"/>
      <c r="AC513" s="314"/>
      <c r="AD513" s="314"/>
    </row>
    <row r="514" spans="23:30">
      <c r="W514" s="314"/>
      <c r="X514" s="314"/>
      <c r="Z514" s="314"/>
      <c r="AA514" s="314"/>
      <c r="AC514" s="314"/>
      <c r="AD514" s="314"/>
    </row>
    <row r="515" spans="23:30">
      <c r="W515" s="314"/>
      <c r="X515" s="314"/>
      <c r="Z515" s="314"/>
      <c r="AA515" s="314"/>
      <c r="AC515" s="314"/>
      <c r="AD515" s="314"/>
    </row>
    <row r="516" spans="23:30">
      <c r="W516" s="314"/>
      <c r="X516" s="314"/>
      <c r="Z516" s="314"/>
      <c r="AA516" s="314"/>
      <c r="AC516" s="314"/>
      <c r="AD516" s="314"/>
    </row>
    <row r="517" spans="23:30">
      <c r="W517" s="314"/>
      <c r="X517" s="314"/>
      <c r="Z517" s="314"/>
      <c r="AA517" s="314"/>
      <c r="AC517" s="314"/>
      <c r="AD517" s="314"/>
    </row>
    <row r="518" spans="23:30">
      <c r="W518" s="314"/>
      <c r="X518" s="314"/>
      <c r="Z518" s="314"/>
      <c r="AA518" s="314"/>
      <c r="AC518" s="314"/>
      <c r="AD518" s="314"/>
    </row>
    <row r="519" spans="23:30">
      <c r="W519" s="314"/>
      <c r="X519" s="314"/>
      <c r="Z519" s="314"/>
      <c r="AA519" s="314"/>
      <c r="AC519" s="314"/>
      <c r="AD519" s="314"/>
    </row>
    <row r="520" spans="23:30">
      <c r="W520" s="314"/>
      <c r="X520" s="314"/>
      <c r="Z520" s="314"/>
      <c r="AA520" s="314"/>
      <c r="AC520" s="314"/>
      <c r="AD520" s="314"/>
    </row>
    <row r="521" spans="23:30">
      <c r="W521" s="314"/>
      <c r="X521" s="314"/>
      <c r="Z521" s="314"/>
      <c r="AA521" s="314"/>
      <c r="AC521" s="314"/>
      <c r="AD521" s="314"/>
    </row>
    <row r="522" spans="23:30">
      <c r="W522" s="314"/>
      <c r="X522" s="314"/>
      <c r="Z522" s="314"/>
      <c r="AA522" s="314"/>
      <c r="AC522" s="314"/>
      <c r="AD522" s="314"/>
    </row>
    <row r="523" spans="23:30">
      <c r="W523" s="314"/>
      <c r="X523" s="314"/>
      <c r="Z523" s="314"/>
      <c r="AA523" s="314"/>
      <c r="AC523" s="314"/>
      <c r="AD523" s="314"/>
    </row>
    <row r="524" spans="23:30">
      <c r="W524" s="314"/>
      <c r="X524" s="314"/>
      <c r="Z524" s="314"/>
      <c r="AA524" s="314"/>
      <c r="AC524" s="314"/>
      <c r="AD524" s="314"/>
    </row>
    <row r="525" spans="23:30">
      <c r="W525" s="314"/>
      <c r="X525" s="314"/>
      <c r="Z525" s="314"/>
      <c r="AA525" s="314"/>
      <c r="AC525" s="314"/>
      <c r="AD525" s="314"/>
    </row>
    <row r="526" spans="23:30">
      <c r="W526" s="314"/>
      <c r="X526" s="314"/>
      <c r="Z526" s="314"/>
      <c r="AA526" s="314"/>
      <c r="AC526" s="314"/>
      <c r="AD526" s="314"/>
    </row>
    <row r="527" spans="23:30">
      <c r="W527" s="314"/>
      <c r="X527" s="314"/>
      <c r="Z527" s="314"/>
      <c r="AA527" s="314"/>
      <c r="AC527" s="314"/>
      <c r="AD527" s="314"/>
    </row>
    <row r="528" spans="23:30">
      <c r="W528" s="314"/>
      <c r="X528" s="314"/>
      <c r="Z528" s="314"/>
      <c r="AA528" s="314"/>
      <c r="AC528" s="314"/>
      <c r="AD528" s="314"/>
    </row>
    <row r="529" spans="23:30">
      <c r="W529" s="314"/>
      <c r="X529" s="314"/>
      <c r="Z529" s="314"/>
      <c r="AA529" s="314"/>
      <c r="AC529" s="314"/>
      <c r="AD529" s="314"/>
    </row>
    <row r="530" spans="23:30">
      <c r="W530" s="314"/>
      <c r="X530" s="314"/>
      <c r="Z530" s="314"/>
      <c r="AA530" s="314"/>
      <c r="AC530" s="314"/>
      <c r="AD530" s="314"/>
    </row>
    <row r="531" spans="23:30">
      <c r="W531" s="314"/>
      <c r="X531" s="314"/>
      <c r="Z531" s="314"/>
      <c r="AA531" s="314"/>
      <c r="AC531" s="314"/>
      <c r="AD531" s="314"/>
    </row>
    <row r="532" spans="23:30">
      <c r="W532" s="314"/>
      <c r="X532" s="314"/>
      <c r="Z532" s="314"/>
      <c r="AA532" s="314"/>
      <c r="AC532" s="314"/>
      <c r="AD532" s="314"/>
    </row>
    <row r="533" spans="23:30">
      <c r="W533" s="314"/>
      <c r="X533" s="314"/>
      <c r="Z533" s="314"/>
      <c r="AA533" s="314"/>
      <c r="AC533" s="314"/>
      <c r="AD533" s="314"/>
    </row>
    <row r="534" spans="23:30">
      <c r="W534" s="314"/>
      <c r="X534" s="314"/>
      <c r="Z534" s="314"/>
      <c r="AA534" s="314"/>
      <c r="AC534" s="314"/>
      <c r="AD534" s="314"/>
    </row>
    <row r="535" spans="23:30">
      <c r="W535" s="314"/>
      <c r="X535" s="314"/>
      <c r="Z535" s="314"/>
      <c r="AA535" s="314"/>
      <c r="AC535" s="314"/>
      <c r="AD535" s="314"/>
    </row>
    <row r="536" spans="23:30">
      <c r="W536" s="314"/>
      <c r="X536" s="314"/>
      <c r="Z536" s="314"/>
      <c r="AA536" s="314"/>
      <c r="AC536" s="314"/>
      <c r="AD536" s="314"/>
    </row>
    <row r="537" spans="23:30">
      <c r="W537" s="314"/>
      <c r="X537" s="314"/>
      <c r="Z537" s="314"/>
      <c r="AA537" s="314"/>
      <c r="AC537" s="314"/>
      <c r="AD537" s="314"/>
    </row>
    <row r="538" spans="23:30">
      <c r="W538" s="314"/>
      <c r="X538" s="314"/>
      <c r="Z538" s="314"/>
      <c r="AA538" s="314"/>
      <c r="AC538" s="314"/>
      <c r="AD538" s="314"/>
    </row>
    <row r="539" spans="23:30">
      <c r="W539" s="314"/>
      <c r="X539" s="314"/>
      <c r="Z539" s="314"/>
      <c r="AA539" s="314"/>
      <c r="AC539" s="314"/>
      <c r="AD539" s="314"/>
    </row>
    <row r="540" spans="23:30">
      <c r="W540" s="314"/>
      <c r="X540" s="314"/>
      <c r="Z540" s="314"/>
      <c r="AA540" s="314"/>
      <c r="AC540" s="314"/>
      <c r="AD540" s="314"/>
    </row>
    <row r="541" spans="23:30">
      <c r="W541" s="314"/>
      <c r="X541" s="314"/>
      <c r="Z541" s="314"/>
      <c r="AA541" s="314"/>
      <c r="AC541" s="314"/>
      <c r="AD541" s="314"/>
    </row>
    <row r="542" spans="23:30">
      <c r="W542" s="314"/>
      <c r="X542" s="314"/>
      <c r="Z542" s="314"/>
      <c r="AA542" s="314"/>
      <c r="AC542" s="314"/>
      <c r="AD542" s="314"/>
    </row>
    <row r="543" spans="23:30">
      <c r="W543" s="314"/>
      <c r="X543" s="314"/>
      <c r="Z543" s="314"/>
      <c r="AA543" s="314"/>
      <c r="AC543" s="314"/>
      <c r="AD543" s="314"/>
    </row>
    <row r="544" spans="23:30">
      <c r="W544" s="314"/>
      <c r="X544" s="314"/>
      <c r="Z544" s="314"/>
      <c r="AA544" s="314"/>
      <c r="AC544" s="314"/>
      <c r="AD544" s="314"/>
    </row>
    <row r="545" spans="23:30">
      <c r="W545" s="314"/>
      <c r="X545" s="314"/>
      <c r="Z545" s="314"/>
      <c r="AA545" s="314"/>
      <c r="AC545" s="314"/>
      <c r="AD545" s="314"/>
    </row>
    <row r="546" spans="23:30">
      <c r="W546" s="314"/>
      <c r="X546" s="314"/>
      <c r="Z546" s="314"/>
      <c r="AA546" s="314"/>
      <c r="AC546" s="314"/>
      <c r="AD546" s="314"/>
    </row>
    <row r="547" spans="23:30">
      <c r="W547" s="314"/>
      <c r="X547" s="314"/>
      <c r="Z547" s="314"/>
      <c r="AA547" s="314"/>
      <c r="AC547" s="314"/>
      <c r="AD547" s="314"/>
    </row>
    <row r="548" spans="23:30">
      <c r="W548" s="314"/>
      <c r="X548" s="314"/>
      <c r="Z548" s="314"/>
      <c r="AA548" s="314"/>
      <c r="AC548" s="314"/>
      <c r="AD548" s="314"/>
    </row>
    <row r="549" spans="23:30">
      <c r="W549" s="314"/>
      <c r="X549" s="314"/>
      <c r="Z549" s="314"/>
      <c r="AA549" s="314"/>
      <c r="AC549" s="314"/>
      <c r="AD549" s="314"/>
    </row>
    <row r="550" spans="23:30">
      <c r="W550" s="314"/>
      <c r="X550" s="314"/>
      <c r="Z550" s="314"/>
      <c r="AA550" s="314"/>
      <c r="AC550" s="314"/>
      <c r="AD550" s="314"/>
    </row>
    <row r="551" spans="23:30">
      <c r="W551" s="314"/>
      <c r="X551" s="314"/>
      <c r="Z551" s="314"/>
      <c r="AA551" s="314"/>
      <c r="AC551" s="314"/>
      <c r="AD551" s="314"/>
    </row>
    <row r="552" spans="23:30">
      <c r="W552" s="314"/>
      <c r="X552" s="314"/>
      <c r="Z552" s="314"/>
      <c r="AA552" s="314"/>
      <c r="AC552" s="314"/>
      <c r="AD552" s="314"/>
    </row>
    <row r="553" spans="23:30">
      <c r="W553" s="314"/>
      <c r="X553" s="314"/>
      <c r="Z553" s="314"/>
      <c r="AA553" s="314"/>
      <c r="AC553" s="314"/>
      <c r="AD553" s="314"/>
    </row>
    <row r="554" spans="23:30">
      <c r="W554" s="314"/>
      <c r="X554" s="314"/>
      <c r="Z554" s="314"/>
      <c r="AA554" s="314"/>
      <c r="AC554" s="314"/>
      <c r="AD554" s="314"/>
    </row>
    <row r="555" spans="23:30">
      <c r="W555" s="314"/>
      <c r="X555" s="314"/>
      <c r="Z555" s="314"/>
      <c r="AA555" s="314"/>
      <c r="AC555" s="314"/>
      <c r="AD555" s="314"/>
    </row>
    <row r="556" spans="23:30">
      <c r="W556" s="314"/>
      <c r="X556" s="314"/>
      <c r="Z556" s="314"/>
      <c r="AA556" s="314"/>
      <c r="AC556" s="314"/>
      <c r="AD556" s="314"/>
    </row>
    <row r="557" spans="23:30">
      <c r="W557" s="314"/>
      <c r="X557" s="314"/>
      <c r="Z557" s="314"/>
      <c r="AA557" s="314"/>
      <c r="AC557" s="314"/>
      <c r="AD557" s="314"/>
    </row>
    <row r="558" spans="23:30">
      <c r="W558" s="314"/>
      <c r="X558" s="314"/>
      <c r="Z558" s="314"/>
      <c r="AA558" s="314"/>
      <c r="AC558" s="314"/>
      <c r="AD558" s="314"/>
    </row>
    <row r="559" spans="23:30">
      <c r="W559" s="314"/>
      <c r="X559" s="314"/>
      <c r="Z559" s="314"/>
      <c r="AA559" s="314"/>
      <c r="AC559" s="314"/>
      <c r="AD559" s="314"/>
    </row>
    <row r="560" spans="23:30">
      <c r="W560" s="314"/>
      <c r="X560" s="314"/>
      <c r="Z560" s="314"/>
      <c r="AA560" s="314"/>
      <c r="AC560" s="314"/>
      <c r="AD560" s="314"/>
    </row>
    <row r="561" spans="23:30">
      <c r="W561" s="314"/>
      <c r="X561" s="314"/>
      <c r="Z561" s="314"/>
      <c r="AA561" s="314"/>
      <c r="AC561" s="314"/>
      <c r="AD561" s="314"/>
    </row>
    <row r="562" spans="23:30">
      <c r="W562" s="314"/>
      <c r="X562" s="314"/>
      <c r="Z562" s="314"/>
      <c r="AA562" s="314"/>
      <c r="AC562" s="314"/>
      <c r="AD562" s="314"/>
    </row>
    <row r="563" spans="23:30">
      <c r="W563" s="314"/>
      <c r="X563" s="314"/>
      <c r="Z563" s="314"/>
      <c r="AA563" s="314"/>
      <c r="AC563" s="314"/>
      <c r="AD563" s="314"/>
    </row>
    <row r="564" spans="23:30">
      <c r="W564" s="314"/>
      <c r="X564" s="314"/>
      <c r="Z564" s="314"/>
      <c r="AA564" s="314"/>
      <c r="AC564" s="314"/>
      <c r="AD564" s="314"/>
    </row>
    <row r="565" spans="23:30">
      <c r="W565" s="314"/>
      <c r="X565" s="314"/>
      <c r="Z565" s="314"/>
      <c r="AA565" s="314"/>
      <c r="AC565" s="314"/>
      <c r="AD565" s="314"/>
    </row>
    <row r="566" spans="23:30">
      <c r="W566" s="314"/>
      <c r="X566" s="314"/>
      <c r="Z566" s="314"/>
      <c r="AA566" s="314"/>
      <c r="AC566" s="314"/>
      <c r="AD566" s="314"/>
    </row>
    <row r="567" spans="23:30">
      <c r="W567" s="314"/>
      <c r="X567" s="314"/>
      <c r="Z567" s="314"/>
      <c r="AA567" s="314"/>
      <c r="AC567" s="314"/>
      <c r="AD567" s="314"/>
    </row>
    <row r="568" spans="23:30">
      <c r="W568" s="314"/>
      <c r="X568" s="314"/>
      <c r="Z568" s="314"/>
      <c r="AA568" s="314"/>
      <c r="AC568" s="314"/>
      <c r="AD568" s="314"/>
    </row>
    <row r="569" spans="23:30">
      <c r="W569" s="314"/>
      <c r="X569" s="314"/>
      <c r="Z569" s="314"/>
      <c r="AA569" s="314"/>
      <c r="AC569" s="314"/>
      <c r="AD569" s="314"/>
    </row>
    <row r="570" spans="23:30">
      <c r="W570" s="314"/>
      <c r="X570" s="314"/>
      <c r="Z570" s="314"/>
      <c r="AA570" s="314"/>
      <c r="AC570" s="314"/>
      <c r="AD570" s="314"/>
    </row>
    <row r="571" spans="23:30">
      <c r="W571" s="314"/>
      <c r="X571" s="314"/>
      <c r="Z571" s="314"/>
      <c r="AA571" s="314"/>
      <c r="AC571" s="314"/>
      <c r="AD571" s="314"/>
    </row>
    <row r="572" spans="23:30">
      <c r="W572" s="314"/>
      <c r="X572" s="314"/>
      <c r="Z572" s="314"/>
      <c r="AA572" s="314"/>
      <c r="AC572" s="314"/>
      <c r="AD572" s="314"/>
    </row>
    <row r="573" spans="23:30">
      <c r="W573" s="314"/>
      <c r="X573" s="314"/>
      <c r="Z573" s="314"/>
      <c r="AA573" s="314"/>
      <c r="AC573" s="314"/>
      <c r="AD573" s="314"/>
    </row>
    <row r="574" spans="23:30">
      <c r="W574" s="314"/>
      <c r="X574" s="314"/>
      <c r="Z574" s="314"/>
      <c r="AA574" s="314"/>
      <c r="AC574" s="314"/>
      <c r="AD574" s="314"/>
    </row>
    <row r="575" spans="23:30">
      <c r="W575" s="314"/>
      <c r="X575" s="314"/>
      <c r="Z575" s="314"/>
      <c r="AA575" s="314"/>
      <c r="AC575" s="314"/>
      <c r="AD575" s="314"/>
    </row>
    <row r="576" spans="23:30">
      <c r="W576" s="314"/>
      <c r="X576" s="314"/>
      <c r="Z576" s="314"/>
      <c r="AA576" s="314"/>
      <c r="AC576" s="314"/>
      <c r="AD576" s="314"/>
    </row>
    <row r="577" spans="23:30">
      <c r="W577" s="314"/>
      <c r="X577" s="314"/>
      <c r="Z577" s="314"/>
      <c r="AA577" s="314"/>
      <c r="AC577" s="314"/>
      <c r="AD577" s="314"/>
    </row>
    <row r="578" spans="23:30">
      <c r="W578" s="314"/>
      <c r="X578" s="314"/>
      <c r="Z578" s="314"/>
      <c r="AA578" s="314"/>
      <c r="AC578" s="314"/>
      <c r="AD578" s="314"/>
    </row>
    <row r="579" spans="23:30">
      <c r="W579" s="314"/>
      <c r="X579" s="314"/>
      <c r="Z579" s="314"/>
      <c r="AA579" s="314"/>
      <c r="AC579" s="314"/>
      <c r="AD579" s="314"/>
    </row>
    <row r="580" spans="23:30">
      <c r="W580" s="314"/>
      <c r="X580" s="314"/>
      <c r="Z580" s="314"/>
      <c r="AA580" s="314"/>
      <c r="AC580" s="314"/>
      <c r="AD580" s="314"/>
    </row>
    <row r="581" spans="23:30">
      <c r="W581" s="314"/>
      <c r="X581" s="314"/>
      <c r="Z581" s="314"/>
      <c r="AA581" s="314"/>
      <c r="AC581" s="314"/>
      <c r="AD581" s="314"/>
    </row>
    <row r="582" spans="23:30">
      <c r="W582" s="314"/>
      <c r="X582" s="314"/>
      <c r="Z582" s="314"/>
      <c r="AA582" s="314"/>
      <c r="AC582" s="314"/>
      <c r="AD582" s="314"/>
    </row>
    <row r="583" spans="23:30">
      <c r="W583" s="314"/>
      <c r="X583" s="314"/>
      <c r="Z583" s="314"/>
      <c r="AA583" s="314"/>
      <c r="AC583" s="314"/>
      <c r="AD583" s="314"/>
    </row>
    <row r="584" spans="23:30">
      <c r="W584" s="314"/>
      <c r="X584" s="314"/>
      <c r="Z584" s="314"/>
      <c r="AA584" s="314"/>
      <c r="AC584" s="314"/>
      <c r="AD584" s="314"/>
    </row>
    <row r="585" spans="23:30">
      <c r="W585" s="314"/>
      <c r="X585" s="314"/>
      <c r="Z585" s="314"/>
      <c r="AA585" s="314"/>
      <c r="AC585" s="314"/>
      <c r="AD585" s="314"/>
    </row>
    <row r="586" spans="23:30">
      <c r="W586" s="314"/>
      <c r="X586" s="314"/>
      <c r="Z586" s="314"/>
      <c r="AA586" s="314"/>
      <c r="AC586" s="314"/>
      <c r="AD586" s="314"/>
    </row>
    <row r="587" spans="23:30">
      <c r="W587" s="314"/>
      <c r="X587" s="314"/>
      <c r="Z587" s="314"/>
      <c r="AA587" s="314"/>
      <c r="AC587" s="314"/>
      <c r="AD587" s="314"/>
    </row>
    <row r="588" spans="23:30">
      <c r="W588" s="314"/>
      <c r="X588" s="314"/>
      <c r="Z588" s="314"/>
      <c r="AA588" s="314"/>
      <c r="AC588" s="314"/>
      <c r="AD588" s="314"/>
    </row>
    <row r="589" spans="23:30">
      <c r="W589" s="314"/>
      <c r="X589" s="314"/>
      <c r="Z589" s="314"/>
      <c r="AA589" s="314"/>
      <c r="AC589" s="314"/>
      <c r="AD589" s="314"/>
    </row>
    <row r="590" spans="23:30">
      <c r="W590" s="314"/>
      <c r="X590" s="314"/>
      <c r="Z590" s="314"/>
      <c r="AA590" s="314"/>
      <c r="AC590" s="314"/>
      <c r="AD590" s="314"/>
    </row>
    <row r="591" spans="23:30">
      <c r="W591" s="314"/>
      <c r="X591" s="314"/>
      <c r="Z591" s="314"/>
      <c r="AA591" s="314"/>
      <c r="AC591" s="314"/>
      <c r="AD591" s="314"/>
    </row>
    <row r="592" spans="23:30">
      <c r="W592" s="314"/>
      <c r="X592" s="314"/>
      <c r="Z592" s="314"/>
      <c r="AA592" s="314"/>
      <c r="AC592" s="314"/>
      <c r="AD592" s="314"/>
    </row>
    <row r="593" spans="23:30">
      <c r="W593" s="314"/>
      <c r="X593" s="314"/>
      <c r="Z593" s="314"/>
      <c r="AA593" s="314"/>
      <c r="AC593" s="314"/>
      <c r="AD593" s="314"/>
    </row>
    <row r="594" spans="23:30">
      <c r="W594" s="314"/>
      <c r="X594" s="314"/>
      <c r="Z594" s="314"/>
      <c r="AA594" s="314"/>
      <c r="AC594" s="314"/>
      <c r="AD594" s="314"/>
    </row>
    <row r="595" spans="23:30">
      <c r="W595" s="314"/>
      <c r="X595" s="314"/>
      <c r="Z595" s="314"/>
      <c r="AA595" s="314"/>
      <c r="AC595" s="314"/>
      <c r="AD595" s="314"/>
    </row>
    <row r="596" spans="23:30">
      <c r="W596" s="314"/>
      <c r="X596" s="314"/>
      <c r="Z596" s="314"/>
      <c r="AA596" s="314"/>
      <c r="AC596" s="314"/>
      <c r="AD596" s="314"/>
    </row>
    <row r="597" spans="23:30">
      <c r="W597" s="314"/>
      <c r="X597" s="314"/>
      <c r="Z597" s="314"/>
      <c r="AA597" s="314"/>
      <c r="AC597" s="314"/>
      <c r="AD597" s="314"/>
    </row>
    <row r="598" spans="23:30">
      <c r="W598" s="314"/>
      <c r="X598" s="314"/>
      <c r="Z598" s="314"/>
      <c r="AA598" s="314"/>
      <c r="AC598" s="314"/>
      <c r="AD598" s="314"/>
    </row>
    <row r="599" spans="23:30">
      <c r="W599" s="314"/>
      <c r="X599" s="314"/>
      <c r="Z599" s="314"/>
      <c r="AA599" s="314"/>
      <c r="AC599" s="314"/>
      <c r="AD599" s="314"/>
    </row>
    <row r="600" spans="23:30">
      <c r="W600" s="314"/>
      <c r="X600" s="314"/>
      <c r="Z600" s="314"/>
      <c r="AA600" s="314"/>
      <c r="AC600" s="314"/>
      <c r="AD600" s="314"/>
    </row>
    <row r="601" spans="23:30">
      <c r="W601" s="314"/>
      <c r="X601" s="314"/>
      <c r="Z601" s="314"/>
      <c r="AA601" s="314"/>
      <c r="AC601" s="314"/>
      <c r="AD601" s="314"/>
    </row>
  </sheetData>
  <mergeCells count="35">
    <mergeCell ref="F1:F3"/>
    <mergeCell ref="A1:A3"/>
    <mergeCell ref="B1:B3"/>
    <mergeCell ref="C1:C3"/>
    <mergeCell ref="D1:D3"/>
    <mergeCell ref="E1:E3"/>
    <mergeCell ref="AH1:AH3"/>
    <mergeCell ref="G2:G3"/>
    <mergeCell ref="H2:H3"/>
    <mergeCell ref="I2:I3"/>
    <mergeCell ref="J2:J3"/>
    <mergeCell ref="K2:M2"/>
    <mergeCell ref="AC2:AE2"/>
    <mergeCell ref="G1:J1"/>
    <mergeCell ref="K1:AE1"/>
    <mergeCell ref="AF1:AF3"/>
    <mergeCell ref="AG1:AG3"/>
    <mergeCell ref="N2:P2"/>
    <mergeCell ref="Q2:S2"/>
    <mergeCell ref="T2:V2"/>
    <mergeCell ref="W2:Y2"/>
    <mergeCell ref="Z2:AB2"/>
    <mergeCell ref="B231:AE231"/>
    <mergeCell ref="A207:AB208"/>
    <mergeCell ref="A5:AH5"/>
    <mergeCell ref="B56:F56"/>
    <mergeCell ref="B57:F57"/>
    <mergeCell ref="A58:AH58"/>
    <mergeCell ref="B123:F123"/>
    <mergeCell ref="A124:AH124"/>
    <mergeCell ref="B134:F134"/>
    <mergeCell ref="C135:AH135"/>
    <mergeCell ref="A169:AH169"/>
    <mergeCell ref="A181:AH182"/>
    <mergeCell ref="A194:AE195"/>
  </mergeCells>
  <dataValidations count="2">
    <dataValidation type="decimal" operator="greaterThan" showErrorMessage="1" errorTitle="შეცდომა" error="ჩაწერეთ რიცხვი" sqref="G136:G137 M136 M142 M144:M167">
      <formula1>0</formula1>
    </dataValidation>
    <dataValidation allowBlank="1" sqref="D136:D140"/>
  </dataValidation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7"/>
  <sheetViews>
    <sheetView topLeftCell="D43" workbookViewId="0">
      <selection activeCell="I23" sqref="I23"/>
    </sheetView>
  </sheetViews>
  <sheetFormatPr defaultColWidth="8.85546875" defaultRowHeight="15"/>
  <cols>
    <col min="1" max="1" width="5" style="1" customWidth="1"/>
    <col min="2" max="2" width="32.5703125" style="1" customWidth="1"/>
    <col min="3" max="3" width="37.5703125" style="1" customWidth="1"/>
    <col min="4" max="4" width="41.7109375" style="1" customWidth="1"/>
    <col min="5" max="5" width="36.140625" style="1" customWidth="1"/>
    <col min="6" max="6" width="21" style="1" customWidth="1"/>
    <col min="7" max="7" width="30.140625" style="1" customWidth="1"/>
    <col min="8" max="8" width="22.28515625" style="1" customWidth="1"/>
    <col min="9" max="9" width="37.28515625" style="1" customWidth="1"/>
    <col min="10" max="10" width="11.5703125" style="1" bestFit="1" customWidth="1"/>
    <col min="11" max="12" width="8.85546875" style="1"/>
    <col min="13" max="13" width="26.5703125" style="1" customWidth="1"/>
    <col min="14" max="14" width="8.85546875" style="1"/>
    <col min="15" max="15" width="13.5703125" style="1" customWidth="1"/>
    <col min="16" max="16" width="27.140625" style="102" customWidth="1"/>
    <col min="17" max="18" width="8.85546875" style="1"/>
    <col min="19" max="19" width="28.42578125" style="83" customWidth="1"/>
    <col min="20" max="20" width="21" style="1" customWidth="1"/>
    <col min="21" max="21" width="8.85546875" style="1"/>
    <col min="22" max="22" width="30.28515625" style="1" customWidth="1"/>
    <col min="23" max="16384" width="8.85546875" style="1"/>
  </cols>
  <sheetData>
    <row r="1" spans="1:22" ht="30" customHeight="1">
      <c r="A1" s="1416" t="s">
        <v>0</v>
      </c>
      <c r="B1" s="1418" t="s">
        <v>1</v>
      </c>
      <c r="C1" s="1418" t="s">
        <v>2</v>
      </c>
      <c r="D1" s="1418" t="s">
        <v>3</v>
      </c>
      <c r="E1" s="1418" t="s">
        <v>4</v>
      </c>
      <c r="F1" s="1418" t="s">
        <v>5</v>
      </c>
      <c r="G1" s="1416" t="s">
        <v>6</v>
      </c>
      <c r="H1" s="1416"/>
      <c r="I1" s="1416"/>
      <c r="J1" s="1416"/>
      <c r="K1" s="1416" t="s">
        <v>7</v>
      </c>
      <c r="L1" s="1416"/>
      <c r="M1" s="1416"/>
      <c r="N1" s="1416"/>
      <c r="O1" s="1416"/>
      <c r="P1" s="1416"/>
      <c r="Q1" s="1416"/>
      <c r="R1" s="1416"/>
      <c r="S1" s="1416"/>
      <c r="T1" s="1417" t="s">
        <v>8</v>
      </c>
      <c r="U1" s="1418" t="s">
        <v>9</v>
      </c>
      <c r="V1" s="1426" t="s">
        <v>10</v>
      </c>
    </row>
    <row r="2" spans="1:22" ht="15.75" customHeight="1">
      <c r="A2" s="1416"/>
      <c r="B2" s="1418"/>
      <c r="C2" s="1418"/>
      <c r="D2" s="1418"/>
      <c r="E2" s="1418"/>
      <c r="F2" s="1418"/>
      <c r="G2" s="1419" t="s">
        <v>11</v>
      </c>
      <c r="H2" s="1419" t="s">
        <v>12</v>
      </c>
      <c r="I2" s="1419" t="s">
        <v>13</v>
      </c>
      <c r="J2" s="1419" t="s">
        <v>14</v>
      </c>
      <c r="K2" s="1416" t="s">
        <v>15</v>
      </c>
      <c r="L2" s="1416"/>
      <c r="M2" s="1416"/>
      <c r="N2" s="1416" t="s">
        <v>16</v>
      </c>
      <c r="O2" s="1416"/>
      <c r="P2" s="1416"/>
      <c r="Q2" s="1416" t="s">
        <v>17</v>
      </c>
      <c r="R2" s="1416"/>
      <c r="S2" s="1416"/>
      <c r="T2" s="1417"/>
      <c r="U2" s="1418"/>
      <c r="V2" s="1427"/>
    </row>
    <row r="3" spans="1:22" ht="39">
      <c r="A3" s="1416"/>
      <c r="B3" s="1418"/>
      <c r="C3" s="1418"/>
      <c r="D3" s="1418"/>
      <c r="E3" s="1418"/>
      <c r="F3" s="1418"/>
      <c r="G3" s="1419"/>
      <c r="H3" s="1419"/>
      <c r="I3" s="1419"/>
      <c r="J3" s="1419"/>
      <c r="K3" s="1305" t="s">
        <v>18</v>
      </c>
      <c r="L3" s="1305" t="s">
        <v>19</v>
      </c>
      <c r="M3" s="1305" t="s">
        <v>20</v>
      </c>
      <c r="N3" s="1305" t="s">
        <v>18</v>
      </c>
      <c r="O3" s="1305" t="s">
        <v>19</v>
      </c>
      <c r="P3" s="2" t="s">
        <v>20</v>
      </c>
      <c r="Q3" s="1305" t="s">
        <v>18</v>
      </c>
      <c r="R3" s="1305" t="s">
        <v>19</v>
      </c>
      <c r="S3" s="3" t="s">
        <v>20</v>
      </c>
      <c r="T3" s="1417"/>
      <c r="U3" s="1418"/>
      <c r="V3" s="1428"/>
    </row>
    <row r="4" spans="1:22">
      <c r="A4" s="4"/>
      <c r="B4" s="4">
        <v>1</v>
      </c>
      <c r="C4" s="4">
        <v>2</v>
      </c>
      <c r="D4" s="4">
        <v>3</v>
      </c>
      <c r="E4" s="4">
        <v>4</v>
      </c>
      <c r="F4" s="4">
        <v>5</v>
      </c>
      <c r="G4" s="4">
        <v>6.1</v>
      </c>
      <c r="H4" s="4">
        <v>6.2</v>
      </c>
      <c r="I4" s="4">
        <v>6.3</v>
      </c>
      <c r="J4" s="4">
        <v>6.4</v>
      </c>
      <c r="K4" s="5" t="s">
        <v>21</v>
      </c>
      <c r="L4" s="5" t="s">
        <v>22</v>
      </c>
      <c r="M4" s="5" t="s">
        <v>23</v>
      </c>
      <c r="N4" s="5" t="s">
        <v>24</v>
      </c>
      <c r="O4" s="5" t="s">
        <v>25</v>
      </c>
      <c r="P4" s="6" t="s">
        <v>26</v>
      </c>
      <c r="Q4" s="5" t="s">
        <v>27</v>
      </c>
      <c r="R4" s="5" t="s">
        <v>28</v>
      </c>
      <c r="S4" s="7" t="s">
        <v>29</v>
      </c>
      <c r="T4" s="4">
        <v>8</v>
      </c>
      <c r="U4" s="4">
        <v>9</v>
      </c>
      <c r="V4" s="4">
        <v>10</v>
      </c>
    </row>
    <row r="5" spans="1:22" ht="45" customHeight="1">
      <c r="A5" s="1423" t="s">
        <v>1711</v>
      </c>
      <c r="B5" s="1424"/>
      <c r="C5" s="1424"/>
      <c r="D5" s="1424"/>
      <c r="E5" s="1424"/>
      <c r="F5" s="1424"/>
      <c r="G5" s="1424"/>
      <c r="H5" s="1424"/>
      <c r="I5" s="1424"/>
      <c r="J5" s="1424"/>
      <c r="K5" s="1424"/>
      <c r="L5" s="1424"/>
      <c r="M5" s="1424"/>
      <c r="N5" s="1424"/>
      <c r="O5" s="1424"/>
      <c r="P5" s="1424"/>
      <c r="Q5" s="1424"/>
      <c r="R5" s="1424"/>
      <c r="S5" s="1424"/>
      <c r="T5" s="1424"/>
      <c r="U5" s="1424"/>
      <c r="V5" s="1425"/>
    </row>
    <row r="6" spans="1:22" ht="105">
      <c r="A6" s="19">
        <v>1</v>
      </c>
      <c r="B6" s="9" t="s">
        <v>118</v>
      </c>
      <c r="C6" s="978" t="s">
        <v>1404</v>
      </c>
      <c r="D6" s="979" t="s">
        <v>1712</v>
      </c>
      <c r="E6" s="9" t="s">
        <v>1713</v>
      </c>
      <c r="F6" s="36" t="s">
        <v>1714</v>
      </c>
      <c r="G6" s="980">
        <v>1122458.9099999999</v>
      </c>
      <c r="H6" s="10"/>
      <c r="I6" s="14"/>
      <c r="J6" s="14"/>
      <c r="K6" s="14"/>
      <c r="L6" s="14"/>
      <c r="M6" s="10">
        <f>G6+H6</f>
        <v>1122458.9099999999</v>
      </c>
      <c r="N6" s="14"/>
      <c r="O6" s="14"/>
      <c r="P6" s="14"/>
      <c r="Q6" s="14"/>
      <c r="R6" s="14"/>
      <c r="S6" s="14"/>
      <c r="T6" s="36" t="s">
        <v>1714</v>
      </c>
      <c r="U6" s="14"/>
      <c r="V6" s="14"/>
    </row>
    <row r="7" spans="1:22" ht="105">
      <c r="A7" s="19">
        <v>2</v>
      </c>
      <c r="B7" s="34" t="s">
        <v>31</v>
      </c>
      <c r="C7" s="978" t="s">
        <v>1404</v>
      </c>
      <c r="D7" s="981" t="s">
        <v>1715</v>
      </c>
      <c r="E7" s="262" t="s">
        <v>1716</v>
      </c>
      <c r="F7" s="36" t="s">
        <v>1714</v>
      </c>
      <c r="G7" s="982">
        <v>548070</v>
      </c>
      <c r="H7" s="982">
        <v>18190</v>
      </c>
      <c r="I7" s="14"/>
      <c r="J7" s="14"/>
      <c r="K7" s="14"/>
      <c r="L7" s="14"/>
      <c r="M7" s="10">
        <f t="shared" ref="M7" si="0">G7+H7</f>
        <v>566260</v>
      </c>
      <c r="N7" s="14"/>
      <c r="O7" s="14"/>
      <c r="P7" s="14"/>
      <c r="Q7" s="14"/>
      <c r="R7" s="14"/>
      <c r="S7" s="14"/>
      <c r="T7" s="36" t="s">
        <v>1714</v>
      </c>
      <c r="U7" s="14"/>
      <c r="V7" s="14"/>
    </row>
    <row r="8" spans="1:22" ht="45" customHeight="1">
      <c r="A8" s="14"/>
      <c r="B8" s="1415" t="s">
        <v>98</v>
      </c>
      <c r="C8" s="1415"/>
      <c r="D8" s="1415"/>
      <c r="E8" s="1415"/>
      <c r="F8" s="1415"/>
      <c r="G8" s="20">
        <f>SUM(G6:G7)</f>
        <v>1670528.91</v>
      </c>
      <c r="H8" s="20">
        <f>SUM(H6:H7)</f>
        <v>18190</v>
      </c>
      <c r="I8" s="14"/>
      <c r="J8" s="14"/>
      <c r="K8" s="14"/>
      <c r="L8" s="14"/>
      <c r="M8" s="20">
        <f>SUM(M6:M7)</f>
        <v>1688718.91</v>
      </c>
      <c r="N8" s="14"/>
      <c r="O8" s="14"/>
      <c r="P8" s="14"/>
      <c r="Q8" s="14"/>
      <c r="R8" s="14"/>
      <c r="S8" s="14"/>
      <c r="T8" s="14"/>
      <c r="U8" s="14"/>
      <c r="V8" s="14"/>
    </row>
    <row r="9" spans="1:22" ht="45" customHeight="1">
      <c r="A9" s="1306"/>
      <c r="B9" s="1306"/>
      <c r="C9" s="1306"/>
      <c r="D9" s="1306"/>
      <c r="E9" s="1306"/>
      <c r="F9" s="1306"/>
      <c r="G9" s="1306"/>
      <c r="H9" s="1306"/>
      <c r="I9" s="1306"/>
      <c r="J9" s="1306"/>
      <c r="K9" s="1306"/>
      <c r="L9" s="1306"/>
      <c r="M9" s="1306"/>
      <c r="N9" s="1306"/>
      <c r="O9" s="1306"/>
      <c r="P9" s="1306"/>
      <c r="Q9" s="1306"/>
      <c r="R9" s="1306"/>
      <c r="S9" s="1306"/>
      <c r="T9" s="1306"/>
      <c r="U9" s="1306"/>
      <c r="V9" s="1306"/>
    </row>
    <row r="10" spans="1:22" ht="33.75" customHeight="1">
      <c r="A10" s="1434" t="s">
        <v>117</v>
      </c>
      <c r="B10" s="1434"/>
      <c r="C10" s="1434"/>
      <c r="D10" s="1434"/>
      <c r="E10" s="1434"/>
      <c r="F10" s="1434"/>
      <c r="G10" s="1434"/>
      <c r="H10" s="1434"/>
      <c r="I10" s="1434"/>
      <c r="J10" s="1434"/>
      <c r="K10" s="1434"/>
      <c r="L10" s="1434"/>
      <c r="M10" s="1434"/>
      <c r="N10" s="1434"/>
      <c r="O10" s="1434"/>
      <c r="P10" s="1434"/>
      <c r="Q10" s="1434"/>
      <c r="R10" s="1434"/>
      <c r="S10" s="1434"/>
      <c r="T10" s="1434"/>
      <c r="U10" s="1434"/>
      <c r="V10" s="1434"/>
    </row>
    <row r="11" spans="1:22" ht="103.5" customHeight="1">
      <c r="A11" s="8">
        <v>1</v>
      </c>
      <c r="B11" s="9" t="s">
        <v>118</v>
      </c>
      <c r="C11" s="978" t="s">
        <v>1404</v>
      </c>
      <c r="D11" s="983" t="s">
        <v>1717</v>
      </c>
      <c r="E11" s="9" t="s">
        <v>1718</v>
      </c>
      <c r="F11" s="36" t="s">
        <v>1714</v>
      </c>
      <c r="G11" s="11" t="s">
        <v>123</v>
      </c>
      <c r="H11" s="984">
        <v>19398.7</v>
      </c>
      <c r="I11" s="11"/>
      <c r="J11" s="11"/>
      <c r="K11" s="12"/>
      <c r="L11" s="12"/>
      <c r="M11" s="10"/>
      <c r="N11" s="12"/>
      <c r="O11" s="12"/>
      <c r="P11" s="10"/>
      <c r="Q11" s="12"/>
      <c r="R11" s="12"/>
      <c r="S11" s="10"/>
      <c r="T11" s="36" t="s">
        <v>1714</v>
      </c>
      <c r="U11" s="11"/>
      <c r="V11" s="22"/>
    </row>
    <row r="12" spans="1:22" ht="103.5" customHeight="1">
      <c r="A12" s="8">
        <v>2</v>
      </c>
      <c r="B12" s="9" t="s">
        <v>118</v>
      </c>
      <c r="C12" s="978" t="s">
        <v>1404</v>
      </c>
      <c r="D12" s="983" t="s">
        <v>1719</v>
      </c>
      <c r="E12" s="9" t="s">
        <v>1720</v>
      </c>
      <c r="F12" s="36" t="s">
        <v>1714</v>
      </c>
      <c r="G12" s="11"/>
      <c r="H12" s="984">
        <v>18527.16</v>
      </c>
      <c r="I12" s="11"/>
      <c r="J12" s="11"/>
      <c r="K12" s="12"/>
      <c r="L12" s="12"/>
      <c r="M12" s="10"/>
      <c r="N12" s="12"/>
      <c r="O12" s="12"/>
      <c r="P12" s="10"/>
      <c r="Q12" s="12"/>
      <c r="R12" s="12"/>
      <c r="S12" s="10"/>
      <c r="T12" s="36" t="s">
        <v>1714</v>
      </c>
      <c r="U12" s="13"/>
      <c r="V12" s="22"/>
    </row>
    <row r="13" spans="1:22" ht="103.5" customHeight="1">
      <c r="A13" s="8">
        <v>3</v>
      </c>
      <c r="B13" s="9" t="s">
        <v>118</v>
      </c>
      <c r="C13" s="978" t="s">
        <v>1404</v>
      </c>
      <c r="D13" s="983" t="s">
        <v>1721</v>
      </c>
      <c r="E13" s="9" t="s">
        <v>1722</v>
      </c>
      <c r="F13" s="36" t="s">
        <v>1714</v>
      </c>
      <c r="G13" s="11"/>
      <c r="H13" s="984">
        <v>40642.74</v>
      </c>
      <c r="I13" s="11"/>
      <c r="J13" s="11"/>
      <c r="K13" s="12"/>
      <c r="L13" s="12"/>
      <c r="M13" s="10"/>
      <c r="N13" s="12"/>
      <c r="O13" s="12"/>
      <c r="P13" s="10"/>
      <c r="Q13" s="12"/>
      <c r="R13" s="12"/>
      <c r="S13" s="10"/>
      <c r="T13" s="36" t="s">
        <v>1714</v>
      </c>
      <c r="U13" s="11"/>
      <c r="V13" s="22"/>
    </row>
    <row r="14" spans="1:22" ht="103.5" customHeight="1">
      <c r="A14" s="8">
        <v>4</v>
      </c>
      <c r="B14" s="9" t="s">
        <v>118</v>
      </c>
      <c r="C14" s="978" t="s">
        <v>1404</v>
      </c>
      <c r="D14" s="985" t="s">
        <v>1723</v>
      </c>
      <c r="E14" s="9" t="s">
        <v>1718</v>
      </c>
      <c r="F14" s="36" t="s">
        <v>1714</v>
      </c>
      <c r="G14" s="11"/>
      <c r="H14" s="986">
        <v>79647.64</v>
      </c>
      <c r="I14" s="11"/>
      <c r="J14" s="11"/>
      <c r="K14" s="12"/>
      <c r="L14" s="12"/>
      <c r="M14" s="10"/>
      <c r="N14" s="12"/>
      <c r="O14" s="12"/>
      <c r="P14" s="10"/>
      <c r="Q14" s="12"/>
      <c r="R14" s="12"/>
      <c r="S14" s="10"/>
      <c r="T14" s="36" t="s">
        <v>1714</v>
      </c>
      <c r="U14" s="11"/>
      <c r="V14" s="23"/>
    </row>
    <row r="15" spans="1:22" ht="103.5" customHeight="1">
      <c r="A15" s="8">
        <v>5</v>
      </c>
      <c r="B15" s="9" t="s">
        <v>118</v>
      </c>
      <c r="C15" s="978" t="s">
        <v>1404</v>
      </c>
      <c r="D15" s="987" t="s">
        <v>1724</v>
      </c>
      <c r="E15" s="5" t="s">
        <v>1725</v>
      </c>
      <c r="F15" s="36" t="s">
        <v>1714</v>
      </c>
      <c r="G15" s="11"/>
      <c r="H15" s="984">
        <v>94232.41</v>
      </c>
      <c r="I15" s="11"/>
      <c r="J15" s="11"/>
      <c r="K15" s="12"/>
      <c r="L15" s="12"/>
      <c r="M15" s="10"/>
      <c r="N15" s="12"/>
      <c r="O15" s="12"/>
      <c r="P15" s="10"/>
      <c r="Q15" s="12"/>
      <c r="R15" s="12"/>
      <c r="S15" s="10"/>
      <c r="T15" s="36" t="s">
        <v>1714</v>
      </c>
      <c r="U15" s="11"/>
      <c r="V15" s="22"/>
    </row>
    <row r="16" spans="1:22" ht="103.5" customHeight="1">
      <c r="A16" s="8">
        <v>6</v>
      </c>
      <c r="B16" s="9" t="s">
        <v>118</v>
      </c>
      <c r="C16" s="978" t="s">
        <v>1404</v>
      </c>
      <c r="D16" s="987" t="s">
        <v>1726</v>
      </c>
      <c r="E16" s="5" t="s">
        <v>1725</v>
      </c>
      <c r="F16" s="36" t="s">
        <v>1714</v>
      </c>
      <c r="G16" s="24"/>
      <c r="H16" s="984">
        <v>99052.74</v>
      </c>
      <c r="I16" s="24"/>
      <c r="J16" s="24"/>
      <c r="K16" s="12"/>
      <c r="L16" s="12"/>
      <c r="M16" s="10"/>
      <c r="N16" s="12"/>
      <c r="O16" s="12"/>
      <c r="P16" s="10"/>
      <c r="Q16" s="12"/>
      <c r="R16" s="12"/>
      <c r="S16" s="10"/>
      <c r="T16" s="36" t="s">
        <v>1714</v>
      </c>
      <c r="U16" s="24"/>
      <c r="V16" s="23"/>
    </row>
    <row r="17" spans="1:22" ht="103.5" customHeight="1">
      <c r="A17" s="8">
        <v>7</v>
      </c>
      <c r="B17" s="9" t="s">
        <v>118</v>
      </c>
      <c r="C17" s="978" t="s">
        <v>1404</v>
      </c>
      <c r="D17" s="983" t="s">
        <v>1727</v>
      </c>
      <c r="E17" s="9" t="s">
        <v>1718</v>
      </c>
      <c r="F17" s="36" t="s">
        <v>1714</v>
      </c>
      <c r="G17" s="24"/>
      <c r="H17" s="988">
        <v>250000</v>
      </c>
      <c r="I17" s="24"/>
      <c r="J17" s="24"/>
      <c r="K17" s="12"/>
      <c r="L17" s="12"/>
      <c r="M17" s="10"/>
      <c r="N17" s="12"/>
      <c r="O17" s="12"/>
      <c r="P17" s="10"/>
      <c r="Q17" s="12"/>
      <c r="R17" s="12"/>
      <c r="S17" s="10"/>
      <c r="T17" s="36" t="s">
        <v>1714</v>
      </c>
      <c r="U17" s="24"/>
      <c r="V17" s="9"/>
    </row>
    <row r="18" spans="1:22" ht="103.5" customHeight="1">
      <c r="A18" s="989"/>
      <c r="B18" s="990"/>
      <c r="C18" s="991"/>
      <c r="D18" s="1310"/>
      <c r="E18" s="990"/>
      <c r="F18" s="992"/>
      <c r="G18" s="74"/>
      <c r="H18" s="993">
        <f>SUM(H11:H17)</f>
        <v>601501.39</v>
      </c>
      <c r="I18" s="74"/>
      <c r="J18" s="74"/>
      <c r="K18" s="994"/>
      <c r="L18" s="994"/>
      <c r="M18" s="995"/>
      <c r="N18" s="994"/>
      <c r="O18" s="994"/>
      <c r="P18" s="995"/>
      <c r="Q18" s="994"/>
      <c r="R18" s="994"/>
      <c r="S18" s="995"/>
      <c r="T18" s="992"/>
      <c r="U18" s="74"/>
      <c r="V18" s="996"/>
    </row>
    <row r="19" spans="1:22" ht="42.75" customHeight="1">
      <c r="A19" s="1436" t="s">
        <v>1728</v>
      </c>
      <c r="B19" s="1437"/>
      <c r="C19" s="1437"/>
      <c r="D19" s="1437"/>
      <c r="E19" s="1437"/>
      <c r="F19" s="1437"/>
      <c r="G19" s="1437"/>
      <c r="H19" s="1437"/>
      <c r="I19" s="1437"/>
      <c r="J19" s="1437"/>
      <c r="K19" s="1437"/>
      <c r="L19" s="1437"/>
      <c r="M19" s="1437"/>
      <c r="N19" s="1437"/>
      <c r="O19" s="1437"/>
      <c r="P19" s="1437"/>
      <c r="Q19" s="1437"/>
      <c r="R19" s="1437"/>
      <c r="S19" s="1437"/>
      <c r="T19" s="1437"/>
      <c r="U19" s="1437"/>
      <c r="V19" s="1438"/>
    </row>
    <row r="20" spans="1:22" ht="83.25" customHeight="1">
      <c r="A20" s="33">
        <v>1</v>
      </c>
      <c r="B20" s="34" t="s">
        <v>31</v>
      </c>
      <c r="C20" s="34" t="s">
        <v>32</v>
      </c>
      <c r="D20" s="997" t="s">
        <v>1729</v>
      </c>
      <c r="E20" s="5" t="s">
        <v>1730</v>
      </c>
      <c r="F20" s="36" t="s">
        <v>1714</v>
      </c>
      <c r="G20" s="982">
        <v>784699</v>
      </c>
      <c r="H20" s="982">
        <v>72400</v>
      </c>
      <c r="J20" s="26"/>
      <c r="K20" s="26"/>
      <c r="L20" s="26"/>
      <c r="M20" s="26"/>
      <c r="N20" s="38"/>
      <c r="O20" s="38"/>
      <c r="P20" s="37"/>
      <c r="Q20" s="26"/>
      <c r="R20" s="26"/>
      <c r="S20" s="37"/>
      <c r="T20" s="36" t="s">
        <v>1714</v>
      </c>
      <c r="U20" s="26"/>
      <c r="V20" s="5" t="s">
        <v>1730</v>
      </c>
    </row>
    <row r="21" spans="1:22" ht="92.25" customHeight="1">
      <c r="A21" s="33">
        <v>2</v>
      </c>
      <c r="B21" s="34" t="s">
        <v>31</v>
      </c>
      <c r="C21" s="34" t="s">
        <v>1731</v>
      </c>
      <c r="D21" s="997" t="s">
        <v>1732</v>
      </c>
      <c r="E21" s="998" t="s">
        <v>1733</v>
      </c>
      <c r="F21" s="36" t="s">
        <v>1714</v>
      </c>
      <c r="G21" s="982">
        <v>312647</v>
      </c>
      <c r="H21" s="982">
        <v>16455</v>
      </c>
      <c r="J21" s="26"/>
      <c r="K21" s="26"/>
      <c r="L21" s="26"/>
      <c r="M21" s="26"/>
      <c r="N21" s="38"/>
      <c r="O21" s="38"/>
      <c r="P21" s="37"/>
      <c r="Q21" s="26"/>
      <c r="R21" s="26"/>
      <c r="S21" s="37"/>
      <c r="T21" s="36" t="s">
        <v>1714</v>
      </c>
      <c r="U21" s="26"/>
      <c r="V21" s="998" t="s">
        <v>1733</v>
      </c>
    </row>
    <row r="22" spans="1:22" ht="105">
      <c r="A22" s="33">
        <v>3</v>
      </c>
      <c r="B22" s="34" t="s">
        <v>31</v>
      </c>
      <c r="C22" s="978" t="s">
        <v>1404</v>
      </c>
      <c r="D22" s="999" t="s">
        <v>1734</v>
      </c>
      <c r="E22" s="5" t="s">
        <v>1725</v>
      </c>
      <c r="F22" s="36" t="s">
        <v>1714</v>
      </c>
      <c r="G22" s="1000">
        <v>544003</v>
      </c>
      <c r="H22" s="1000">
        <v>23896</v>
      </c>
      <c r="J22" s="26"/>
      <c r="K22" s="26"/>
      <c r="L22" s="26"/>
      <c r="M22" s="26"/>
      <c r="N22" s="45"/>
      <c r="O22" s="45"/>
      <c r="P22" s="46"/>
      <c r="Q22" s="24"/>
      <c r="R22" s="24"/>
      <c r="S22" s="46"/>
      <c r="T22" s="36" t="s">
        <v>1714</v>
      </c>
      <c r="U22" s="24"/>
      <c r="V22" s="5" t="s">
        <v>1725</v>
      </c>
    </row>
    <row r="23" spans="1:22" ht="105">
      <c r="A23" s="33">
        <v>4</v>
      </c>
      <c r="B23" s="34" t="s">
        <v>54</v>
      </c>
      <c r="C23" s="978" t="s">
        <v>1404</v>
      </c>
      <c r="D23" s="999" t="s">
        <v>1735</v>
      </c>
      <c r="E23" s="5" t="s">
        <v>1736</v>
      </c>
      <c r="F23" s="36" t="s">
        <v>1714</v>
      </c>
      <c r="G23" s="1000">
        <v>668629</v>
      </c>
      <c r="H23" s="1000">
        <v>35191</v>
      </c>
      <c r="J23" s="26"/>
      <c r="K23" s="26"/>
      <c r="L23" s="26"/>
      <c r="M23" s="26"/>
      <c r="N23" s="45"/>
      <c r="O23" s="45"/>
      <c r="P23" s="46"/>
      <c r="Q23" s="24"/>
      <c r="R23" s="24"/>
      <c r="S23" s="46"/>
      <c r="T23" s="36" t="s">
        <v>1714</v>
      </c>
      <c r="U23" s="24"/>
      <c r="V23" s="5" t="s">
        <v>1736</v>
      </c>
    </row>
    <row r="24" spans="1:22" ht="105">
      <c r="A24" s="33">
        <v>5</v>
      </c>
      <c r="B24" s="34" t="s">
        <v>31</v>
      </c>
      <c r="C24" s="978" t="s">
        <v>1404</v>
      </c>
      <c r="D24" s="997" t="s">
        <v>1737</v>
      </c>
      <c r="E24" s="5" t="s">
        <v>1738</v>
      </c>
      <c r="F24" s="36" t="s">
        <v>1714</v>
      </c>
      <c r="G24" s="982">
        <v>200830</v>
      </c>
      <c r="H24" s="982">
        <v>10640</v>
      </c>
      <c r="I24" s="999"/>
      <c r="J24" s="26"/>
      <c r="K24" s="26"/>
      <c r="L24" s="26"/>
      <c r="M24" s="26"/>
      <c r="N24" s="38"/>
      <c r="O24" s="38"/>
      <c r="P24" s="37"/>
      <c r="Q24" s="43"/>
      <c r="R24" s="43"/>
      <c r="S24" s="37"/>
      <c r="T24" s="36" t="s">
        <v>1714</v>
      </c>
      <c r="U24" s="43"/>
      <c r="V24" s="5" t="s">
        <v>1738</v>
      </c>
    </row>
    <row r="25" spans="1:22" ht="144">
      <c r="A25" s="33">
        <v>7</v>
      </c>
      <c r="B25" s="34" t="s">
        <v>31</v>
      </c>
      <c r="C25" s="978" t="s">
        <v>1404</v>
      </c>
      <c r="D25" s="979" t="s">
        <v>1739</v>
      </c>
      <c r="E25" s="1001" t="s">
        <v>1740</v>
      </c>
      <c r="F25" s="36" t="s">
        <v>1714</v>
      </c>
      <c r="G25" s="1000">
        <v>973914</v>
      </c>
      <c r="H25" s="1000">
        <f>1025173-G25</f>
        <v>51259</v>
      </c>
      <c r="J25" s="26"/>
      <c r="K25" s="26"/>
      <c r="L25" s="26"/>
      <c r="M25" s="26"/>
      <c r="N25" s="45"/>
      <c r="O25" s="45"/>
      <c r="P25" s="46"/>
      <c r="Q25" s="24"/>
      <c r="R25" s="24"/>
      <c r="S25" s="46"/>
      <c r="T25" s="36" t="s">
        <v>1714</v>
      </c>
      <c r="U25" s="24"/>
      <c r="V25" s="1001" t="s">
        <v>1740</v>
      </c>
    </row>
    <row r="26" spans="1:22" ht="112.5">
      <c r="A26" s="33">
        <v>8</v>
      </c>
      <c r="B26" s="9" t="s">
        <v>60</v>
      </c>
      <c r="C26" s="978" t="s">
        <v>1404</v>
      </c>
      <c r="D26" s="1002" t="s">
        <v>1741</v>
      </c>
      <c r="E26" s="221" t="s">
        <v>1742</v>
      </c>
      <c r="F26" s="36" t="s">
        <v>1714</v>
      </c>
      <c r="G26" s="982">
        <v>687666</v>
      </c>
      <c r="H26" s="982">
        <v>108332</v>
      </c>
      <c r="J26" s="26"/>
      <c r="K26" s="26"/>
      <c r="L26" s="26"/>
      <c r="M26" s="26"/>
      <c r="N26" s="38"/>
      <c r="O26" s="38"/>
      <c r="P26" s="37"/>
      <c r="Q26" s="43"/>
      <c r="R26" s="43"/>
      <c r="S26" s="37"/>
      <c r="T26" s="36" t="s">
        <v>1714</v>
      </c>
      <c r="U26" s="43"/>
      <c r="V26" s="221" t="s">
        <v>1742</v>
      </c>
    </row>
    <row r="27" spans="1:22" ht="110.25">
      <c r="A27" s="33">
        <v>9</v>
      </c>
      <c r="B27" s="34" t="s">
        <v>31</v>
      </c>
      <c r="C27" s="978" t="s">
        <v>1404</v>
      </c>
      <c r="D27" s="981" t="s">
        <v>1715</v>
      </c>
      <c r="E27" s="262" t="s">
        <v>1716</v>
      </c>
      <c r="F27" s="36" t="s">
        <v>1714</v>
      </c>
      <c r="G27" s="982">
        <v>353724</v>
      </c>
      <c r="H27" s="982">
        <v>19141</v>
      </c>
      <c r="J27" s="26"/>
      <c r="K27" s="26"/>
      <c r="L27" s="26"/>
      <c r="M27" s="26"/>
      <c r="N27" s="38"/>
      <c r="O27" s="38"/>
      <c r="P27" s="37"/>
      <c r="Q27" s="43"/>
      <c r="R27" s="43"/>
      <c r="S27" s="37"/>
      <c r="T27" s="36" t="s">
        <v>1714</v>
      </c>
      <c r="U27" s="43"/>
      <c r="V27" s="262" t="s">
        <v>1716</v>
      </c>
    </row>
    <row r="28" spans="1:22" ht="105">
      <c r="A28" s="33">
        <v>10</v>
      </c>
      <c r="B28" s="34" t="s">
        <v>31</v>
      </c>
      <c r="C28" s="978" t="s">
        <v>1404</v>
      </c>
      <c r="D28" s="981" t="s">
        <v>1743</v>
      </c>
      <c r="E28" s="5" t="s">
        <v>1744</v>
      </c>
      <c r="F28" s="36" t="s">
        <v>1714</v>
      </c>
      <c r="G28" s="1000">
        <v>286640.8</v>
      </c>
      <c r="H28" s="1000">
        <v>16078</v>
      </c>
      <c r="I28" s="999"/>
      <c r="J28" s="26"/>
      <c r="K28" s="26"/>
      <c r="L28" s="26"/>
      <c r="M28" s="26"/>
      <c r="N28" s="45"/>
      <c r="O28" s="45"/>
      <c r="P28" s="46">
        <v>0</v>
      </c>
      <c r="Q28" s="24"/>
      <c r="R28" s="24"/>
      <c r="S28" s="46"/>
      <c r="T28" s="36" t="s">
        <v>1714</v>
      </c>
      <c r="U28" s="24"/>
      <c r="V28" s="5" t="s">
        <v>1744</v>
      </c>
    </row>
    <row r="29" spans="1:22" ht="62.25" customHeight="1">
      <c r="A29" s="62"/>
      <c r="B29" s="80" t="s">
        <v>410</v>
      </c>
      <c r="C29" s="80"/>
      <c r="D29" s="7"/>
      <c r="E29" s="80"/>
      <c r="F29" s="80"/>
      <c r="G29" s="81">
        <f>SUM(G20:G28)</f>
        <v>4812752.8</v>
      </c>
      <c r="H29" s="81">
        <f>SUM(H20:H28)</f>
        <v>353392</v>
      </c>
      <c r="J29" s="80"/>
      <c r="K29" s="80"/>
      <c r="L29" s="80"/>
      <c r="M29" s="80"/>
      <c r="N29" s="80"/>
      <c r="O29" s="80"/>
      <c r="P29" s="82" t="e">
        <f>SUM(#REF!)</f>
        <v>#REF!</v>
      </c>
      <c r="Q29" s="80"/>
      <c r="R29" s="80"/>
      <c r="S29" s="82" t="e">
        <f>SUM(#REF!)</f>
        <v>#REF!</v>
      </c>
      <c r="T29" s="80"/>
      <c r="U29" s="80"/>
      <c r="V29" s="80"/>
    </row>
    <row r="30" spans="1:22" ht="18">
      <c r="A30" s="1432" t="s">
        <v>431</v>
      </c>
      <c r="B30" s="1432"/>
      <c r="C30" s="1432"/>
      <c r="D30" s="1432"/>
      <c r="E30" s="1432"/>
      <c r="F30" s="1432"/>
      <c r="G30" s="1432"/>
      <c r="H30" s="1432"/>
      <c r="I30" s="1432"/>
      <c r="J30" s="1432"/>
      <c r="K30" s="1432"/>
      <c r="L30" s="1432"/>
      <c r="M30" s="1432"/>
      <c r="N30" s="1432"/>
      <c r="O30" s="1432"/>
      <c r="P30" s="1432"/>
      <c r="Q30" s="1432"/>
      <c r="R30" s="1432"/>
      <c r="S30" s="1432"/>
      <c r="T30" s="1432"/>
      <c r="U30" s="1432"/>
      <c r="V30" s="1432"/>
    </row>
    <row r="31" spans="1:22" ht="63">
      <c r="A31" s="67">
        <v>1</v>
      </c>
      <c r="B31" s="7" t="s">
        <v>54</v>
      </c>
      <c r="C31" s="7" t="s">
        <v>1745</v>
      </c>
      <c r="D31" s="1003" t="s">
        <v>1746</v>
      </c>
      <c r="E31" s="1003"/>
      <c r="F31" s="24"/>
      <c r="G31" s="1004">
        <v>43361.57</v>
      </c>
      <c r="H31" s="1005"/>
      <c r="I31" s="1005"/>
      <c r="K31" s="1005"/>
      <c r="L31" s="376"/>
      <c r="N31" s="24"/>
      <c r="O31" s="24"/>
      <c r="P31" s="24"/>
      <c r="Q31" s="24"/>
      <c r="R31" s="24"/>
      <c r="S31" s="24"/>
      <c r="T31" s="40" t="s">
        <v>1747</v>
      </c>
      <c r="U31" s="24"/>
      <c r="V31" s="24"/>
    </row>
    <row r="32" spans="1:22" ht="63">
      <c r="A32" s="67">
        <v>2</v>
      </c>
      <c r="B32" s="7" t="s">
        <v>54</v>
      </c>
      <c r="C32" s="7" t="s">
        <v>1745</v>
      </c>
      <c r="D32" s="1003" t="s">
        <v>1748</v>
      </c>
      <c r="E32" s="1003"/>
      <c r="F32" s="24"/>
      <c r="G32" s="1004">
        <v>122097.37</v>
      </c>
      <c r="H32" s="1005"/>
      <c r="I32" s="1005"/>
      <c r="K32" s="1005"/>
      <c r="L32" s="333"/>
      <c r="N32" s="24"/>
      <c r="O32" s="24"/>
      <c r="P32" s="24"/>
      <c r="Q32" s="24"/>
      <c r="R32" s="24"/>
      <c r="S32" s="24"/>
      <c r="T32" s="40" t="s">
        <v>1747</v>
      </c>
      <c r="U32" s="24"/>
      <c r="V32" s="24"/>
    </row>
    <row r="33" spans="1:22" ht="63">
      <c r="A33" s="67">
        <v>3</v>
      </c>
      <c r="B33" s="7" t="s">
        <v>54</v>
      </c>
      <c r="C33" s="7" t="s">
        <v>1745</v>
      </c>
      <c r="D33" s="1003" t="s">
        <v>1749</v>
      </c>
      <c r="E33" s="1003"/>
      <c r="F33" s="24"/>
      <c r="G33" s="1004">
        <v>139834.85</v>
      </c>
      <c r="H33" s="1005"/>
      <c r="I33" s="1005"/>
      <c r="K33" s="1005"/>
      <c r="L33" s="1006"/>
      <c r="N33" s="24"/>
      <c r="O33" s="24"/>
      <c r="P33" s="24"/>
      <c r="Q33" s="24"/>
      <c r="R33" s="24"/>
      <c r="S33" s="24"/>
      <c r="T33" s="40" t="s">
        <v>1747</v>
      </c>
      <c r="U33" s="24"/>
      <c r="V33" s="24"/>
    </row>
    <row r="34" spans="1:22" ht="45">
      <c r="A34" s="67">
        <v>4</v>
      </c>
      <c r="B34" s="7" t="s">
        <v>54</v>
      </c>
      <c r="C34" s="7" t="s">
        <v>1745</v>
      </c>
      <c r="D34" s="1003" t="s">
        <v>1750</v>
      </c>
      <c r="E34" s="1003"/>
      <c r="F34" s="24"/>
      <c r="G34" s="1004">
        <v>25765.65</v>
      </c>
      <c r="H34" s="1005"/>
      <c r="I34" s="1005"/>
      <c r="K34" s="1005"/>
      <c r="L34" s="1006"/>
      <c r="N34" s="24"/>
      <c r="O34" s="24"/>
      <c r="P34" s="24"/>
      <c r="Q34" s="24"/>
      <c r="R34" s="24"/>
      <c r="S34" s="24"/>
      <c r="T34" s="40" t="s">
        <v>1747</v>
      </c>
      <c r="U34" s="24"/>
      <c r="V34" s="24"/>
    </row>
    <row r="35" spans="1:22" ht="45">
      <c r="A35" s="67">
        <v>5</v>
      </c>
      <c r="B35" s="7" t="s">
        <v>54</v>
      </c>
      <c r="C35" s="7" t="s">
        <v>1745</v>
      </c>
      <c r="D35" s="1003" t="s">
        <v>1751</v>
      </c>
      <c r="E35" s="1003"/>
      <c r="F35" s="24"/>
      <c r="G35" s="1004">
        <v>32667.62</v>
      </c>
      <c r="H35" s="1005"/>
      <c r="I35" s="1005"/>
      <c r="K35" s="1005"/>
      <c r="L35" s="1006"/>
      <c r="N35" s="24"/>
      <c r="O35" s="24"/>
      <c r="P35" s="24"/>
      <c r="Q35" s="24"/>
      <c r="R35" s="24"/>
      <c r="S35" s="24"/>
      <c r="T35" s="40" t="s">
        <v>1747</v>
      </c>
      <c r="U35" s="24"/>
      <c r="V35" s="24"/>
    </row>
    <row r="36" spans="1:22" ht="47.25">
      <c r="A36" s="67">
        <v>6</v>
      </c>
      <c r="B36" s="7" t="s">
        <v>54</v>
      </c>
      <c r="C36" s="7" t="s">
        <v>1745</v>
      </c>
      <c r="D36" s="1003" t="s">
        <v>1752</v>
      </c>
      <c r="E36" s="1003"/>
      <c r="F36" s="24"/>
      <c r="G36" s="1007">
        <v>10896.25</v>
      </c>
      <c r="H36" s="1005"/>
      <c r="I36" s="1005"/>
      <c r="K36" s="1005"/>
      <c r="L36" s="1006"/>
      <c r="N36" s="24"/>
      <c r="O36" s="24"/>
      <c r="P36" s="24"/>
      <c r="Q36" s="24"/>
      <c r="R36" s="24"/>
      <c r="S36" s="24"/>
      <c r="T36" s="40" t="s">
        <v>1747</v>
      </c>
      <c r="U36" s="24"/>
      <c r="V36" s="24"/>
    </row>
    <row r="37" spans="1:22" ht="78.75">
      <c r="A37" s="67">
        <v>7</v>
      </c>
      <c r="B37" s="7" t="s">
        <v>54</v>
      </c>
      <c r="C37" s="7" t="s">
        <v>1745</v>
      </c>
      <c r="D37" s="1003" t="s">
        <v>1753</v>
      </c>
      <c r="E37" s="1003"/>
      <c r="F37" s="24"/>
      <c r="G37" s="1008">
        <v>66785.09</v>
      </c>
      <c r="H37" s="1005"/>
      <c r="I37" s="1005"/>
      <c r="K37" s="1005"/>
      <c r="L37" s="1006"/>
      <c r="N37" s="24"/>
      <c r="O37" s="24"/>
      <c r="P37" s="24"/>
      <c r="Q37" s="24"/>
      <c r="R37" s="24"/>
      <c r="S37" s="24"/>
      <c r="T37" s="40" t="s">
        <v>1747</v>
      </c>
      <c r="U37" s="24"/>
      <c r="V37" s="24"/>
    </row>
    <row r="38" spans="1:22" ht="53.25" customHeight="1">
      <c r="A38" s="67">
        <v>8</v>
      </c>
      <c r="B38" s="7" t="s">
        <v>54</v>
      </c>
      <c r="C38" s="7" t="s">
        <v>1745</v>
      </c>
      <c r="D38" s="1003" t="s">
        <v>1754</v>
      </c>
      <c r="E38" s="1003"/>
      <c r="F38" s="24"/>
      <c r="G38" s="1008">
        <v>28584.52</v>
      </c>
      <c r="H38" s="1005"/>
      <c r="I38" s="1005"/>
      <c r="K38" s="1005"/>
      <c r="L38" s="1009"/>
      <c r="N38" s="24"/>
      <c r="O38" s="24"/>
      <c r="P38" s="24"/>
      <c r="Q38" s="24"/>
      <c r="R38" s="24"/>
      <c r="S38" s="24"/>
      <c r="T38" s="40" t="s">
        <v>1747</v>
      </c>
      <c r="U38" s="24"/>
      <c r="V38" s="24"/>
    </row>
    <row r="39" spans="1:22" ht="53.25" customHeight="1">
      <c r="A39" s="1010"/>
      <c r="B39" s="1011"/>
      <c r="C39" s="1011"/>
      <c r="D39" s="1012"/>
      <c r="E39" s="1012"/>
      <c r="F39" s="1013"/>
      <c r="G39" s="1014">
        <f>SUM(G31:G38)</f>
        <v>469992.92000000004</v>
      </c>
      <c r="H39" s="1015"/>
      <c r="I39" s="1015"/>
      <c r="K39" s="1015"/>
      <c r="L39" s="1016"/>
      <c r="N39" s="1013"/>
      <c r="O39" s="1013"/>
      <c r="P39" s="1013"/>
      <c r="Q39" s="1013"/>
      <c r="R39" s="1013"/>
      <c r="S39" s="1013"/>
      <c r="T39" s="1017"/>
      <c r="U39" s="1013"/>
      <c r="V39" s="1013"/>
    </row>
    <row r="40" spans="1:22">
      <c r="B40" s="83"/>
      <c r="C40" s="83"/>
      <c r="D40" s="83"/>
      <c r="E40" s="83"/>
      <c r="F40" s="83"/>
      <c r="G40" s="83"/>
      <c r="H40" s="83"/>
      <c r="I40" s="83"/>
      <c r="J40" s="83"/>
      <c r="K40" s="83"/>
      <c r="L40" s="83"/>
      <c r="M40" s="83"/>
      <c r="N40" s="83"/>
      <c r="O40" s="83"/>
      <c r="P40" s="83"/>
      <c r="Q40" s="83"/>
      <c r="R40" s="83"/>
      <c r="T40" s="83"/>
      <c r="U40" s="83"/>
      <c r="V40" s="83"/>
    </row>
    <row r="41" spans="1:22">
      <c r="A41" s="1433" t="s">
        <v>1755</v>
      </c>
      <c r="B41" s="1433"/>
      <c r="C41" s="1433"/>
      <c r="D41" s="1433"/>
      <c r="E41" s="1433"/>
      <c r="F41" s="1433"/>
      <c r="G41" s="1433"/>
      <c r="H41" s="1433"/>
      <c r="I41" s="1433"/>
      <c r="J41" s="1433"/>
      <c r="K41" s="1433"/>
      <c r="L41" s="1433"/>
      <c r="M41" s="1433"/>
      <c r="N41" s="1433"/>
      <c r="O41" s="1433"/>
      <c r="P41" s="1433"/>
      <c r="Q41" s="1433"/>
      <c r="R41" s="1433"/>
      <c r="S41" s="1433"/>
      <c r="T41" s="1433"/>
      <c r="U41" s="1433"/>
      <c r="V41" s="1433"/>
    </row>
    <row r="42" spans="1:22" ht="45">
      <c r="A42" s="26">
        <v>1</v>
      </c>
      <c r="B42" s="9" t="s">
        <v>31</v>
      </c>
      <c r="C42" s="9" t="s">
        <v>1756</v>
      </c>
      <c r="D42" s="376" t="s">
        <v>1757</v>
      </c>
      <c r="E42" s="24"/>
      <c r="F42" s="24"/>
      <c r="G42" s="1018">
        <v>102918.9</v>
      </c>
      <c r="H42" s="24"/>
      <c r="I42" s="24"/>
      <c r="J42" s="24"/>
      <c r="K42" s="24"/>
      <c r="L42" s="24"/>
      <c r="M42" s="24"/>
      <c r="N42" s="24"/>
      <c r="O42" s="24"/>
      <c r="P42" s="24"/>
      <c r="Q42" s="24"/>
      <c r="R42" s="24"/>
      <c r="S42" s="24"/>
      <c r="T42" s="40" t="s">
        <v>1747</v>
      </c>
      <c r="U42" s="24"/>
      <c r="V42" s="1019" t="s">
        <v>1758</v>
      </c>
    </row>
    <row r="43" spans="1:22" ht="45">
      <c r="A43" s="26">
        <v>2</v>
      </c>
      <c r="B43" s="9" t="s">
        <v>31</v>
      </c>
      <c r="C43" s="9" t="s">
        <v>1756</v>
      </c>
      <c r="D43" s="333" t="s">
        <v>1759</v>
      </c>
      <c r="E43" s="24"/>
      <c r="F43" s="24"/>
      <c r="G43" s="1020">
        <v>199194.11</v>
      </c>
      <c r="H43" s="24"/>
      <c r="I43" s="24"/>
      <c r="J43" s="24"/>
      <c r="K43" s="24"/>
      <c r="L43" s="24"/>
      <c r="M43" s="24"/>
      <c r="N43" s="24"/>
      <c r="O43" s="24"/>
      <c r="P43" s="24"/>
      <c r="Q43" s="24"/>
      <c r="R43" s="24"/>
      <c r="S43" s="24"/>
      <c r="T43" s="40" t="s">
        <v>1747</v>
      </c>
      <c r="U43" s="24"/>
      <c r="V43" s="1019" t="s">
        <v>1758</v>
      </c>
    </row>
    <row r="44" spans="1:22" ht="45">
      <c r="A44" s="26">
        <v>3</v>
      </c>
      <c r="B44" s="9" t="s">
        <v>31</v>
      </c>
      <c r="C44" s="9" t="s">
        <v>1756</v>
      </c>
      <c r="D44" s="1006" t="s">
        <v>1760</v>
      </c>
      <c r="E44" s="24"/>
      <c r="F44" s="24"/>
      <c r="G44" s="1020">
        <v>23907.93</v>
      </c>
      <c r="H44" s="24"/>
      <c r="I44" s="24"/>
      <c r="J44" s="24"/>
      <c r="K44" s="24"/>
      <c r="L44" s="24"/>
      <c r="M44" s="24"/>
      <c r="N44" s="24"/>
      <c r="O44" s="24"/>
      <c r="P44" s="24"/>
      <c r="Q44" s="24"/>
      <c r="R44" s="24"/>
      <c r="S44" s="24"/>
      <c r="T44" s="40" t="s">
        <v>1747</v>
      </c>
      <c r="U44" s="24"/>
      <c r="V44" s="1019" t="s">
        <v>1758</v>
      </c>
    </row>
    <row r="45" spans="1:22" ht="45">
      <c r="A45" s="26">
        <v>4</v>
      </c>
      <c r="B45" s="9" t="s">
        <v>31</v>
      </c>
      <c r="C45" s="9" t="s">
        <v>1756</v>
      </c>
      <c r="D45" s="1006" t="s">
        <v>1761</v>
      </c>
      <c r="E45" s="24"/>
      <c r="F45" s="24"/>
      <c r="G45" s="1020">
        <v>22873.040000000001</v>
      </c>
      <c r="H45" s="24"/>
      <c r="I45" s="24"/>
      <c r="J45" s="24"/>
      <c r="K45" s="24"/>
      <c r="L45" s="24"/>
      <c r="M45" s="24"/>
      <c r="N45" s="24"/>
      <c r="O45" s="24"/>
      <c r="P45" s="24"/>
      <c r="Q45" s="24"/>
      <c r="R45" s="24"/>
      <c r="S45" s="24"/>
      <c r="T45" s="40" t="s">
        <v>1747</v>
      </c>
      <c r="U45" s="24"/>
      <c r="V45" s="1019" t="s">
        <v>1758</v>
      </c>
    </row>
    <row r="46" spans="1:22" ht="45">
      <c r="A46" s="26">
        <v>5</v>
      </c>
      <c r="B46" s="9" t="s">
        <v>31</v>
      </c>
      <c r="C46" s="9" t="s">
        <v>1756</v>
      </c>
      <c r="D46" s="1006" t="s">
        <v>1762</v>
      </c>
      <c r="E46" s="24"/>
      <c r="F46" s="24"/>
      <c r="G46" s="1018">
        <v>49505.919999999998</v>
      </c>
      <c r="H46" s="24"/>
      <c r="I46" s="24"/>
      <c r="J46" s="24"/>
      <c r="K46" s="24"/>
      <c r="L46" s="24"/>
      <c r="M46" s="24"/>
      <c r="N46" s="24"/>
      <c r="O46" s="24"/>
      <c r="P46" s="24"/>
      <c r="Q46" s="24"/>
      <c r="R46" s="24"/>
      <c r="S46" s="24"/>
      <c r="T46" s="40" t="s">
        <v>1747</v>
      </c>
      <c r="U46" s="24"/>
      <c r="V46" s="1019" t="s">
        <v>1758</v>
      </c>
    </row>
    <row r="47" spans="1:22" ht="45">
      <c r="A47" s="26">
        <v>6</v>
      </c>
      <c r="B47" s="9" t="s">
        <v>31</v>
      </c>
      <c r="C47" s="9" t="s">
        <v>1756</v>
      </c>
      <c r="D47" s="1006" t="s">
        <v>1763</v>
      </c>
      <c r="E47" s="24"/>
      <c r="F47" s="24"/>
      <c r="G47" s="1018">
        <v>21046.62</v>
      </c>
      <c r="H47" s="24"/>
      <c r="I47" s="24"/>
      <c r="J47" s="24"/>
      <c r="K47" s="24"/>
      <c r="L47" s="24"/>
      <c r="M47" s="24"/>
      <c r="N47" s="24"/>
      <c r="O47" s="24"/>
      <c r="P47" s="24"/>
      <c r="Q47" s="24"/>
      <c r="R47" s="24"/>
      <c r="S47" s="24"/>
      <c r="T47" s="40" t="s">
        <v>1747</v>
      </c>
      <c r="U47" s="24"/>
      <c r="V47" s="1019" t="s">
        <v>1758</v>
      </c>
    </row>
    <row r="48" spans="1:22" ht="76.5">
      <c r="A48" s="26">
        <v>7</v>
      </c>
      <c r="B48" s="9" t="s">
        <v>31</v>
      </c>
      <c r="C48" s="9" t="s">
        <v>1756</v>
      </c>
      <c r="D48" s="1006" t="s">
        <v>1764</v>
      </c>
      <c r="E48" s="24"/>
      <c r="F48" s="24"/>
      <c r="G48" s="1018">
        <v>156275.79999999999</v>
      </c>
      <c r="H48" s="24"/>
      <c r="I48" s="24"/>
      <c r="J48" s="24"/>
      <c r="K48" s="24"/>
      <c r="L48" s="24"/>
      <c r="M48" s="24"/>
      <c r="N48" s="24"/>
      <c r="O48" s="24"/>
      <c r="P48" s="24"/>
      <c r="Q48" s="24"/>
      <c r="R48" s="24"/>
      <c r="S48" s="24"/>
      <c r="T48" s="40" t="s">
        <v>1747</v>
      </c>
      <c r="U48" s="24"/>
      <c r="V48" s="1019" t="s">
        <v>1758</v>
      </c>
    </row>
    <row r="49" spans="1:22" ht="120">
      <c r="A49" s="26">
        <v>8</v>
      </c>
      <c r="B49" s="9" t="s">
        <v>31</v>
      </c>
      <c r="C49" s="9" t="s">
        <v>1756</v>
      </c>
      <c r="D49" s="1009" t="s">
        <v>1765</v>
      </c>
      <c r="E49" s="24"/>
      <c r="F49" s="24"/>
      <c r="G49" s="1018">
        <v>230031.46</v>
      </c>
      <c r="H49" s="24"/>
      <c r="I49" s="24"/>
      <c r="J49" s="24"/>
      <c r="K49" s="24"/>
      <c r="L49" s="24"/>
      <c r="M49" s="24"/>
      <c r="N49" s="24"/>
      <c r="O49" s="24"/>
      <c r="P49" s="24"/>
      <c r="Q49" s="24"/>
      <c r="R49" s="24"/>
      <c r="S49" s="24"/>
      <c r="T49" s="40" t="s">
        <v>1747</v>
      </c>
      <c r="U49" s="24"/>
      <c r="V49" s="1019" t="s">
        <v>1758</v>
      </c>
    </row>
    <row r="50" spans="1:22" ht="51">
      <c r="A50" s="26">
        <v>9</v>
      </c>
      <c r="B50" s="9" t="s">
        <v>31</v>
      </c>
      <c r="C50" s="9" t="s">
        <v>1756</v>
      </c>
      <c r="D50" s="1006" t="s">
        <v>1766</v>
      </c>
      <c r="E50" s="26"/>
      <c r="F50" s="24"/>
      <c r="G50" s="1021">
        <v>40773.800000000003</v>
      </c>
      <c r="H50" s="24"/>
      <c r="I50" s="24"/>
      <c r="J50" s="24"/>
      <c r="K50" s="24"/>
      <c r="L50" s="24"/>
      <c r="M50" s="24"/>
      <c r="N50" s="24"/>
      <c r="O50" s="24"/>
      <c r="P50" s="24"/>
      <c r="Q50" s="24"/>
      <c r="R50" s="24"/>
      <c r="S50" s="24"/>
      <c r="T50" s="40" t="s">
        <v>1747</v>
      </c>
      <c r="U50" s="24"/>
      <c r="V50" s="1019" t="s">
        <v>1758</v>
      </c>
    </row>
    <row r="51" spans="1:22" ht="25.5" customHeight="1">
      <c r="B51" s="83"/>
      <c r="C51" s="83"/>
      <c r="D51" s="83"/>
      <c r="E51" s="83"/>
      <c r="F51" s="83"/>
      <c r="G51" s="1022">
        <f>SUM(G42:G50)</f>
        <v>846527.58</v>
      </c>
      <c r="H51" s="83"/>
      <c r="I51" s="83"/>
      <c r="J51" s="83"/>
      <c r="K51" s="83"/>
      <c r="L51" s="83"/>
      <c r="M51" s="83"/>
      <c r="N51" s="83"/>
      <c r="O51" s="83"/>
      <c r="P51" s="83"/>
      <c r="Q51" s="83"/>
      <c r="R51" s="83"/>
      <c r="T51" s="83"/>
      <c r="U51" s="83"/>
      <c r="V51" s="83"/>
    </row>
    <row r="52" spans="1:22">
      <c r="B52" s="83"/>
      <c r="C52" s="83"/>
      <c r="D52" s="83"/>
      <c r="E52" s="83"/>
      <c r="F52" s="83"/>
      <c r="G52" s="83"/>
      <c r="H52" s="83"/>
      <c r="I52" s="83"/>
      <c r="J52" s="83"/>
      <c r="K52" s="83"/>
      <c r="L52" s="83"/>
      <c r="M52" s="83"/>
      <c r="N52" s="83"/>
      <c r="O52" s="83"/>
      <c r="P52" s="83"/>
      <c r="Q52" s="83"/>
      <c r="R52" s="83"/>
      <c r="T52" s="83"/>
      <c r="U52" s="83"/>
      <c r="V52" s="83"/>
    </row>
    <row r="53" spans="1:22">
      <c r="B53" s="83"/>
      <c r="C53" s="83"/>
      <c r="D53" s="83"/>
      <c r="E53" s="83"/>
      <c r="F53" s="83"/>
      <c r="G53" s="83"/>
      <c r="H53" s="83"/>
      <c r="I53" s="83"/>
      <c r="J53" s="83"/>
      <c r="K53" s="83"/>
      <c r="L53" s="83"/>
      <c r="M53" s="83"/>
      <c r="N53" s="83"/>
      <c r="O53" s="83"/>
      <c r="P53" s="83"/>
      <c r="Q53" s="83"/>
      <c r="R53" s="83"/>
      <c r="T53" s="83"/>
      <c r="U53" s="83"/>
      <c r="V53" s="83"/>
    </row>
    <row r="54" spans="1:22">
      <c r="B54" s="83"/>
      <c r="C54" s="83"/>
      <c r="D54" s="83"/>
      <c r="E54" s="83"/>
      <c r="F54" s="83"/>
      <c r="G54" s="83"/>
      <c r="H54" s="83"/>
      <c r="I54" s="83"/>
      <c r="J54" s="83"/>
      <c r="K54" s="83"/>
      <c r="L54" s="83"/>
      <c r="M54" s="83"/>
      <c r="N54" s="83"/>
      <c r="O54" s="83"/>
      <c r="P54" s="83"/>
      <c r="Q54" s="83"/>
      <c r="R54" s="83"/>
      <c r="T54" s="83"/>
      <c r="U54" s="83"/>
      <c r="V54" s="83"/>
    </row>
    <row r="55" spans="1:22">
      <c r="B55" s="83"/>
      <c r="C55" s="83"/>
      <c r="D55" s="83"/>
      <c r="E55" s="83"/>
      <c r="F55" s="83"/>
      <c r="G55" s="83"/>
      <c r="H55" s="83"/>
      <c r="I55" s="83"/>
      <c r="J55" s="83"/>
      <c r="K55" s="83"/>
      <c r="L55" s="83"/>
      <c r="M55" s="83"/>
      <c r="N55" s="83"/>
      <c r="O55" s="83"/>
      <c r="P55" s="83"/>
      <c r="Q55" s="83"/>
      <c r="R55" s="83"/>
      <c r="T55" s="83"/>
      <c r="U55" s="83"/>
      <c r="V55" s="83"/>
    </row>
    <row r="56" spans="1:22">
      <c r="B56" s="83"/>
      <c r="C56" s="83"/>
      <c r="D56" s="83"/>
      <c r="E56" s="83"/>
      <c r="F56" s="83"/>
      <c r="G56" s="83"/>
      <c r="H56" s="83"/>
      <c r="I56" s="83"/>
      <c r="J56" s="83"/>
      <c r="K56" s="83"/>
      <c r="L56" s="83"/>
      <c r="M56" s="83"/>
      <c r="N56" s="83"/>
      <c r="O56" s="83"/>
      <c r="P56" s="83"/>
      <c r="Q56" s="83"/>
      <c r="R56" s="83"/>
      <c r="T56" s="83"/>
      <c r="U56" s="83"/>
      <c r="V56" s="83"/>
    </row>
    <row r="57" spans="1:22">
      <c r="B57" s="83"/>
      <c r="C57" s="83"/>
      <c r="D57" s="83"/>
      <c r="E57" s="83"/>
      <c r="F57" s="83"/>
      <c r="G57" s="83"/>
      <c r="H57" s="83"/>
      <c r="I57" s="83"/>
      <c r="J57" s="83"/>
      <c r="K57" s="83"/>
      <c r="L57" s="83"/>
      <c r="M57" s="83"/>
      <c r="N57" s="83"/>
      <c r="O57" s="83"/>
      <c r="P57" s="83"/>
      <c r="Q57" s="83"/>
      <c r="R57" s="83"/>
      <c r="T57" s="83"/>
      <c r="U57" s="83"/>
      <c r="V57" s="83"/>
    </row>
    <row r="58" spans="1:22">
      <c r="B58" s="83"/>
      <c r="C58" s="83"/>
      <c r="D58" s="83"/>
      <c r="E58" s="83"/>
      <c r="F58" s="83"/>
      <c r="G58" s="83"/>
      <c r="H58" s="83"/>
      <c r="I58" s="83"/>
      <c r="J58" s="83"/>
      <c r="K58" s="83"/>
      <c r="L58" s="83"/>
      <c r="M58" s="83"/>
      <c r="N58" s="83"/>
      <c r="O58" s="83"/>
      <c r="P58" s="83"/>
      <c r="Q58" s="83"/>
      <c r="R58" s="83"/>
      <c r="T58" s="83"/>
      <c r="U58" s="83"/>
      <c r="V58" s="83"/>
    </row>
    <row r="59" spans="1:22">
      <c r="B59" s="83"/>
      <c r="C59" s="83"/>
      <c r="D59" s="83"/>
      <c r="E59" s="83"/>
      <c r="F59" s="83"/>
      <c r="G59" s="83"/>
      <c r="H59" s="83"/>
      <c r="I59" s="83"/>
      <c r="J59" s="83"/>
      <c r="K59" s="83"/>
      <c r="L59" s="83"/>
      <c r="M59" s="83"/>
      <c r="N59" s="83"/>
      <c r="O59" s="83"/>
      <c r="P59" s="83"/>
      <c r="Q59" s="83"/>
      <c r="R59" s="83"/>
      <c r="T59" s="83"/>
      <c r="U59" s="83"/>
      <c r="V59" s="83"/>
    </row>
    <row r="60" spans="1:22">
      <c r="B60" s="83"/>
      <c r="C60" s="83"/>
      <c r="D60" s="83"/>
      <c r="E60" s="83"/>
      <c r="F60" s="83"/>
      <c r="G60" s="83"/>
      <c r="H60" s="83"/>
      <c r="I60" s="83"/>
      <c r="J60" s="83"/>
      <c r="K60" s="83"/>
      <c r="L60" s="83"/>
      <c r="M60" s="83"/>
      <c r="N60" s="83"/>
      <c r="O60" s="83"/>
      <c r="P60" s="83"/>
      <c r="Q60" s="83"/>
      <c r="R60" s="83"/>
      <c r="T60" s="83"/>
      <c r="U60" s="83"/>
      <c r="V60" s="83"/>
    </row>
    <row r="61" spans="1:22">
      <c r="B61" s="83"/>
      <c r="C61" s="83"/>
      <c r="D61" s="83"/>
      <c r="E61" s="83"/>
      <c r="F61" s="83"/>
      <c r="G61" s="83"/>
      <c r="H61" s="83"/>
      <c r="I61" s="83"/>
      <c r="J61" s="83"/>
      <c r="K61" s="83"/>
      <c r="L61" s="83"/>
      <c r="M61" s="83"/>
      <c r="N61" s="83"/>
      <c r="O61" s="83"/>
      <c r="P61" s="83"/>
      <c r="Q61" s="83"/>
      <c r="R61" s="83"/>
      <c r="T61" s="83"/>
      <c r="U61" s="83"/>
      <c r="V61" s="83"/>
    </row>
    <row r="62" spans="1:22">
      <c r="B62" s="83"/>
      <c r="C62" s="83"/>
      <c r="D62" s="83"/>
      <c r="E62" s="83"/>
      <c r="F62" s="83"/>
      <c r="G62" s="83"/>
      <c r="H62" s="83"/>
      <c r="I62" s="83"/>
      <c r="J62" s="83"/>
      <c r="K62" s="83"/>
      <c r="L62" s="83"/>
      <c r="M62" s="83"/>
      <c r="N62" s="83"/>
      <c r="O62" s="83"/>
      <c r="P62" s="83"/>
      <c r="Q62" s="83"/>
      <c r="R62" s="83"/>
      <c r="T62" s="83"/>
      <c r="U62" s="83"/>
      <c r="V62" s="83"/>
    </row>
    <row r="63" spans="1:22">
      <c r="B63" s="83"/>
      <c r="C63" s="83"/>
      <c r="D63" s="83"/>
      <c r="E63" s="83"/>
      <c r="F63" s="83"/>
      <c r="G63" s="83"/>
      <c r="H63" s="83"/>
      <c r="I63" s="83"/>
      <c r="J63" s="83"/>
      <c r="K63" s="83"/>
      <c r="L63" s="83"/>
      <c r="M63" s="83"/>
      <c r="N63" s="83"/>
      <c r="O63" s="83"/>
      <c r="P63" s="83"/>
      <c r="Q63" s="83"/>
      <c r="R63" s="83"/>
      <c r="T63" s="83"/>
      <c r="U63" s="83"/>
      <c r="V63" s="83"/>
    </row>
    <row r="64" spans="1:22">
      <c r="B64" s="83"/>
      <c r="C64" s="83"/>
      <c r="D64" s="83"/>
      <c r="E64" s="83"/>
      <c r="F64" s="83"/>
      <c r="G64" s="83"/>
      <c r="H64" s="83"/>
      <c r="I64" s="83"/>
      <c r="J64" s="83"/>
      <c r="K64" s="83"/>
      <c r="L64" s="83"/>
      <c r="M64" s="83"/>
      <c r="N64" s="83"/>
      <c r="O64" s="83"/>
      <c r="P64" s="83"/>
      <c r="Q64" s="83"/>
      <c r="R64" s="83"/>
      <c r="T64" s="83"/>
      <c r="U64" s="83"/>
      <c r="V64" s="83"/>
    </row>
    <row r="65" spans="2:22">
      <c r="B65" s="83"/>
      <c r="C65" s="83"/>
      <c r="D65" s="83"/>
      <c r="E65" s="83"/>
      <c r="F65" s="83"/>
      <c r="G65" s="83"/>
      <c r="H65" s="83"/>
      <c r="I65" s="83"/>
      <c r="J65" s="83"/>
      <c r="K65" s="83"/>
      <c r="L65" s="83"/>
      <c r="M65" s="83"/>
      <c r="N65" s="83"/>
      <c r="O65" s="83"/>
      <c r="P65" s="83"/>
      <c r="Q65" s="83"/>
      <c r="R65" s="83"/>
      <c r="T65" s="83"/>
      <c r="U65" s="83"/>
      <c r="V65" s="83"/>
    </row>
    <row r="66" spans="2:22">
      <c r="B66" s="83"/>
      <c r="C66" s="83"/>
      <c r="D66" s="83"/>
      <c r="E66" s="83"/>
      <c r="F66" s="83"/>
      <c r="G66" s="83"/>
      <c r="H66" s="83"/>
      <c r="I66" s="83"/>
      <c r="J66" s="83"/>
      <c r="K66" s="83"/>
      <c r="L66" s="83"/>
      <c r="M66" s="83"/>
      <c r="N66" s="83"/>
      <c r="O66" s="83"/>
      <c r="P66" s="83"/>
      <c r="Q66" s="83"/>
      <c r="R66" s="83"/>
      <c r="T66" s="83"/>
      <c r="U66" s="83"/>
      <c r="V66" s="83"/>
    </row>
    <row r="67" spans="2:22">
      <c r="B67" s="83"/>
      <c r="C67" s="83"/>
      <c r="D67" s="83"/>
      <c r="E67" s="83"/>
      <c r="F67" s="83"/>
      <c r="G67" s="83"/>
      <c r="H67" s="83"/>
      <c r="I67" s="83"/>
      <c r="J67" s="83"/>
      <c r="K67" s="83"/>
      <c r="L67" s="83"/>
      <c r="M67" s="83"/>
      <c r="N67" s="83"/>
      <c r="O67" s="83"/>
      <c r="P67" s="83"/>
      <c r="Q67" s="83"/>
      <c r="R67" s="83"/>
      <c r="T67" s="83"/>
      <c r="U67" s="83"/>
      <c r="V67" s="83"/>
    </row>
    <row r="68" spans="2:22">
      <c r="B68" s="83"/>
      <c r="C68" s="83"/>
      <c r="D68" s="83"/>
      <c r="E68" s="83"/>
      <c r="F68" s="83"/>
      <c r="G68" s="83"/>
      <c r="H68" s="83"/>
      <c r="I68" s="83"/>
      <c r="J68" s="83"/>
      <c r="K68" s="83"/>
      <c r="L68" s="83"/>
      <c r="M68" s="83"/>
      <c r="N68" s="83"/>
      <c r="O68" s="83"/>
      <c r="P68" s="83"/>
      <c r="Q68" s="83"/>
      <c r="R68" s="83"/>
      <c r="T68" s="83"/>
      <c r="U68" s="83"/>
      <c r="V68" s="83"/>
    </row>
    <row r="69" spans="2:22">
      <c r="B69" s="83"/>
      <c r="C69" s="83"/>
      <c r="D69" s="83"/>
      <c r="E69" s="83"/>
      <c r="F69" s="83"/>
      <c r="G69" s="83"/>
      <c r="H69" s="83"/>
      <c r="I69" s="83"/>
      <c r="J69" s="83"/>
      <c r="K69" s="83"/>
      <c r="L69" s="83"/>
      <c r="M69" s="83"/>
      <c r="N69" s="83"/>
      <c r="O69" s="83"/>
      <c r="P69" s="83"/>
      <c r="Q69" s="83"/>
      <c r="R69" s="83"/>
      <c r="T69" s="83"/>
      <c r="U69" s="83"/>
      <c r="V69" s="83"/>
    </row>
    <row r="70" spans="2:22">
      <c r="B70" s="83"/>
      <c r="C70" s="83"/>
      <c r="D70" s="83"/>
      <c r="E70" s="83"/>
      <c r="F70" s="83"/>
      <c r="G70" s="83"/>
      <c r="H70" s="83"/>
      <c r="I70" s="83"/>
      <c r="J70" s="83"/>
      <c r="K70" s="83"/>
      <c r="L70" s="83"/>
      <c r="M70" s="83"/>
      <c r="N70" s="83"/>
      <c r="O70" s="83"/>
      <c r="P70" s="83"/>
      <c r="Q70" s="83"/>
      <c r="R70" s="83"/>
      <c r="T70" s="83"/>
      <c r="U70" s="83"/>
      <c r="V70" s="83"/>
    </row>
    <row r="71" spans="2:22">
      <c r="B71" s="83"/>
      <c r="C71" s="83"/>
      <c r="D71" s="83"/>
      <c r="E71" s="83"/>
      <c r="F71" s="83"/>
      <c r="G71" s="83"/>
      <c r="H71" s="83"/>
      <c r="I71" s="83"/>
      <c r="J71" s="83"/>
      <c r="K71" s="83"/>
      <c r="L71" s="83"/>
      <c r="M71" s="83"/>
      <c r="N71" s="83"/>
      <c r="O71" s="83"/>
      <c r="P71" s="83"/>
      <c r="Q71" s="83"/>
      <c r="R71" s="83"/>
      <c r="T71" s="83"/>
      <c r="U71" s="83"/>
      <c r="V71" s="83"/>
    </row>
    <row r="72" spans="2:22">
      <c r="B72" s="83"/>
      <c r="C72" s="83"/>
      <c r="D72" s="83"/>
      <c r="E72" s="83"/>
      <c r="F72" s="83"/>
      <c r="G72" s="83"/>
      <c r="H72" s="83"/>
      <c r="I72" s="83"/>
      <c r="J72" s="83"/>
      <c r="K72" s="83"/>
      <c r="L72" s="83"/>
      <c r="M72" s="83"/>
      <c r="N72" s="83"/>
      <c r="O72" s="83"/>
      <c r="P72" s="83"/>
      <c r="Q72" s="83"/>
      <c r="R72" s="83"/>
      <c r="T72" s="83"/>
      <c r="U72" s="83"/>
      <c r="V72" s="83"/>
    </row>
    <row r="73" spans="2:22">
      <c r="B73" s="83"/>
      <c r="C73" s="83"/>
      <c r="D73" s="83"/>
      <c r="E73" s="83"/>
      <c r="F73" s="83"/>
      <c r="G73" s="83"/>
      <c r="H73" s="83"/>
      <c r="I73" s="83"/>
      <c r="J73" s="83"/>
      <c r="K73" s="83"/>
      <c r="L73" s="83"/>
      <c r="M73" s="83"/>
      <c r="N73" s="83"/>
      <c r="O73" s="83"/>
      <c r="P73" s="83"/>
      <c r="Q73" s="83"/>
      <c r="R73" s="83"/>
      <c r="T73" s="83"/>
      <c r="U73" s="83"/>
      <c r="V73" s="83"/>
    </row>
    <row r="74" spans="2:22">
      <c r="B74" s="83"/>
      <c r="C74" s="83"/>
      <c r="D74" s="83"/>
      <c r="E74" s="83"/>
      <c r="F74" s="83"/>
      <c r="G74" s="83"/>
      <c r="H74" s="83"/>
      <c r="I74" s="83"/>
      <c r="J74" s="83"/>
      <c r="K74" s="83"/>
      <c r="L74" s="83"/>
      <c r="M74" s="83"/>
      <c r="N74" s="83"/>
      <c r="O74" s="83"/>
      <c r="P74" s="83"/>
      <c r="Q74" s="83"/>
      <c r="R74" s="83"/>
      <c r="T74" s="83"/>
      <c r="U74" s="83"/>
      <c r="V74" s="83"/>
    </row>
    <row r="75" spans="2:22">
      <c r="B75" s="83"/>
      <c r="C75" s="83"/>
      <c r="D75" s="83"/>
      <c r="E75" s="83"/>
      <c r="F75" s="83"/>
      <c r="G75" s="83"/>
      <c r="H75" s="83"/>
      <c r="I75" s="83"/>
      <c r="J75" s="83"/>
      <c r="K75" s="83"/>
      <c r="L75" s="83"/>
      <c r="M75" s="83"/>
      <c r="N75" s="83"/>
      <c r="O75" s="83"/>
      <c r="P75" s="83"/>
      <c r="Q75" s="83"/>
      <c r="R75" s="83"/>
      <c r="T75" s="83"/>
      <c r="U75" s="83"/>
      <c r="V75" s="83"/>
    </row>
    <row r="76" spans="2:22">
      <c r="B76" s="83"/>
      <c r="C76" s="83"/>
      <c r="D76" s="83"/>
      <c r="E76" s="83"/>
      <c r="F76" s="83"/>
      <c r="G76" s="83"/>
      <c r="H76" s="83"/>
      <c r="I76" s="83"/>
      <c r="J76" s="83"/>
      <c r="K76" s="83"/>
      <c r="L76" s="83"/>
      <c r="M76" s="83"/>
      <c r="N76" s="83"/>
      <c r="O76" s="83"/>
      <c r="P76" s="83"/>
      <c r="Q76" s="83"/>
      <c r="R76" s="83"/>
      <c r="T76" s="83"/>
      <c r="U76" s="83"/>
      <c r="V76" s="83"/>
    </row>
    <row r="77" spans="2:22">
      <c r="B77" s="83"/>
      <c r="C77" s="83"/>
      <c r="D77" s="83"/>
      <c r="E77" s="83"/>
      <c r="F77" s="83"/>
      <c r="G77" s="83"/>
      <c r="H77" s="83"/>
      <c r="I77" s="83"/>
      <c r="J77" s="83"/>
      <c r="K77" s="83"/>
      <c r="L77" s="83"/>
      <c r="M77" s="83"/>
      <c r="N77" s="83"/>
      <c r="O77" s="83"/>
      <c r="P77" s="83"/>
      <c r="Q77" s="83"/>
      <c r="R77" s="83"/>
      <c r="T77" s="83"/>
      <c r="U77" s="83"/>
      <c r="V77" s="83"/>
    </row>
    <row r="78" spans="2:22">
      <c r="B78" s="83"/>
      <c r="C78" s="83"/>
      <c r="D78" s="83"/>
      <c r="E78" s="83"/>
      <c r="F78" s="83"/>
      <c r="G78" s="83"/>
      <c r="H78" s="83"/>
      <c r="I78" s="83"/>
      <c r="J78" s="83"/>
      <c r="K78" s="83"/>
      <c r="L78" s="83"/>
      <c r="M78" s="83"/>
      <c r="N78" s="83"/>
      <c r="O78" s="83"/>
      <c r="P78" s="83"/>
      <c r="Q78" s="83"/>
      <c r="R78" s="83"/>
      <c r="T78" s="83"/>
      <c r="U78" s="83"/>
      <c r="V78" s="83"/>
    </row>
    <row r="79" spans="2:22">
      <c r="B79" s="83"/>
      <c r="C79" s="83"/>
      <c r="D79" s="83"/>
      <c r="E79" s="83"/>
      <c r="F79" s="83"/>
      <c r="G79" s="83"/>
      <c r="H79" s="83"/>
      <c r="I79" s="83"/>
      <c r="J79" s="83"/>
      <c r="K79" s="83"/>
      <c r="L79" s="83"/>
      <c r="M79" s="83"/>
      <c r="N79" s="83"/>
      <c r="O79" s="83"/>
      <c r="P79" s="83"/>
      <c r="Q79" s="83"/>
      <c r="R79" s="83"/>
      <c r="T79" s="83"/>
      <c r="U79" s="83"/>
      <c r="V79" s="83"/>
    </row>
    <row r="80" spans="2:22">
      <c r="B80" s="83"/>
      <c r="C80" s="83"/>
      <c r="D80" s="83"/>
      <c r="E80" s="83"/>
      <c r="F80" s="83"/>
      <c r="G80" s="83"/>
      <c r="H80" s="83"/>
      <c r="I80" s="83"/>
      <c r="J80" s="83"/>
      <c r="K80" s="83"/>
      <c r="L80" s="83"/>
      <c r="M80" s="83"/>
      <c r="N80" s="83"/>
      <c r="O80" s="83"/>
      <c r="P80" s="83"/>
      <c r="Q80" s="83"/>
      <c r="R80" s="83"/>
      <c r="T80" s="83"/>
      <c r="U80" s="83"/>
      <c r="V80" s="83"/>
    </row>
    <row r="81" spans="2:22">
      <c r="B81" s="83"/>
      <c r="C81" s="83"/>
      <c r="D81" s="83"/>
      <c r="E81" s="83"/>
      <c r="F81" s="83"/>
      <c r="G81" s="83"/>
      <c r="H81" s="83"/>
      <c r="I81" s="83"/>
      <c r="J81" s="83"/>
      <c r="K81" s="83"/>
      <c r="L81" s="83"/>
      <c r="M81" s="83"/>
      <c r="N81" s="83"/>
      <c r="O81" s="83"/>
      <c r="P81" s="83"/>
      <c r="Q81" s="83"/>
      <c r="R81" s="83"/>
      <c r="T81" s="83"/>
      <c r="U81" s="83"/>
      <c r="V81" s="83"/>
    </row>
    <row r="82" spans="2:22">
      <c r="B82" s="83"/>
      <c r="C82" s="83"/>
      <c r="D82" s="83"/>
      <c r="E82" s="83"/>
      <c r="F82" s="83"/>
      <c r="G82" s="83"/>
      <c r="H82" s="83"/>
      <c r="I82" s="83"/>
      <c r="J82" s="83"/>
      <c r="K82" s="83"/>
      <c r="L82" s="83"/>
      <c r="M82" s="83"/>
      <c r="N82" s="83"/>
      <c r="O82" s="83"/>
      <c r="P82" s="83"/>
      <c r="Q82" s="83"/>
      <c r="R82" s="83"/>
      <c r="T82" s="83"/>
      <c r="U82" s="83"/>
      <c r="V82" s="83"/>
    </row>
    <row r="83" spans="2:22">
      <c r="B83" s="83"/>
      <c r="C83" s="83"/>
      <c r="D83" s="83"/>
      <c r="E83" s="83"/>
      <c r="F83" s="83"/>
      <c r="G83" s="83"/>
      <c r="H83" s="83"/>
      <c r="I83" s="83"/>
      <c r="J83" s="83"/>
      <c r="K83" s="83"/>
      <c r="L83" s="83"/>
      <c r="M83" s="83"/>
      <c r="N83" s="83"/>
      <c r="O83" s="83"/>
      <c r="P83" s="83"/>
      <c r="Q83" s="83"/>
      <c r="R83" s="83"/>
      <c r="T83" s="83"/>
      <c r="U83" s="83"/>
      <c r="V83" s="83"/>
    </row>
    <row r="84" spans="2:22">
      <c r="B84" s="83"/>
      <c r="C84" s="83"/>
      <c r="D84" s="83"/>
      <c r="E84" s="83"/>
      <c r="F84" s="83"/>
      <c r="G84" s="83"/>
      <c r="H84" s="83"/>
      <c r="I84" s="83"/>
      <c r="J84" s="83"/>
      <c r="K84" s="83"/>
      <c r="L84" s="83"/>
      <c r="M84" s="83"/>
      <c r="N84" s="83"/>
      <c r="O84" s="83"/>
      <c r="P84" s="83"/>
      <c r="Q84" s="83"/>
      <c r="R84" s="83"/>
      <c r="T84" s="83"/>
      <c r="U84" s="83"/>
      <c r="V84" s="83"/>
    </row>
    <row r="85" spans="2:22">
      <c r="B85" s="83"/>
      <c r="C85" s="83"/>
      <c r="D85" s="83"/>
      <c r="E85" s="83"/>
      <c r="F85" s="83"/>
      <c r="G85" s="83"/>
      <c r="H85" s="83"/>
      <c r="I85" s="83"/>
      <c r="J85" s="83"/>
      <c r="K85" s="83"/>
      <c r="L85" s="83"/>
      <c r="M85" s="83"/>
      <c r="N85" s="83"/>
      <c r="O85" s="83"/>
      <c r="P85" s="83"/>
      <c r="Q85" s="83"/>
      <c r="R85" s="83"/>
      <c r="T85" s="83"/>
      <c r="U85" s="83"/>
      <c r="V85" s="83"/>
    </row>
    <row r="86" spans="2:22">
      <c r="B86" s="83"/>
      <c r="C86" s="83"/>
      <c r="D86" s="83"/>
      <c r="E86" s="83"/>
      <c r="F86" s="83"/>
      <c r="G86" s="83"/>
      <c r="H86" s="83"/>
      <c r="I86" s="83"/>
      <c r="J86" s="83"/>
      <c r="K86" s="83"/>
      <c r="L86" s="83"/>
      <c r="M86" s="83"/>
      <c r="N86" s="83"/>
      <c r="O86" s="83"/>
      <c r="P86" s="83"/>
      <c r="Q86" s="83"/>
      <c r="R86" s="83"/>
      <c r="T86" s="83"/>
      <c r="U86" s="83"/>
      <c r="V86" s="83"/>
    </row>
    <row r="87" spans="2:22">
      <c r="B87" s="83"/>
      <c r="C87" s="83"/>
      <c r="D87" s="83"/>
      <c r="E87" s="83"/>
      <c r="F87" s="83"/>
      <c r="G87" s="83"/>
      <c r="H87" s="83"/>
      <c r="I87" s="83"/>
      <c r="J87" s="83"/>
      <c r="K87" s="83"/>
      <c r="L87" s="83"/>
      <c r="M87" s="83"/>
      <c r="N87" s="83"/>
      <c r="O87" s="83"/>
      <c r="P87" s="83"/>
      <c r="Q87" s="83"/>
      <c r="R87" s="83"/>
      <c r="T87" s="83"/>
      <c r="U87" s="83"/>
      <c r="V87" s="83"/>
    </row>
    <row r="88" spans="2:22">
      <c r="B88" s="83"/>
      <c r="C88" s="83"/>
      <c r="D88" s="83"/>
      <c r="E88" s="83"/>
      <c r="F88" s="83"/>
      <c r="G88" s="83"/>
      <c r="H88" s="83"/>
      <c r="I88" s="83"/>
      <c r="J88" s="83"/>
      <c r="K88" s="83"/>
      <c r="L88" s="83"/>
      <c r="M88" s="83"/>
      <c r="N88" s="83"/>
      <c r="O88" s="83"/>
      <c r="P88" s="83"/>
      <c r="Q88" s="83"/>
      <c r="R88" s="83"/>
      <c r="T88" s="83"/>
      <c r="U88" s="83"/>
      <c r="V88" s="83"/>
    </row>
    <row r="89" spans="2:22">
      <c r="B89" s="83"/>
      <c r="C89" s="83"/>
      <c r="D89" s="83"/>
      <c r="E89" s="83"/>
      <c r="F89" s="83"/>
      <c r="G89" s="83"/>
      <c r="H89" s="83"/>
      <c r="I89" s="83"/>
      <c r="J89" s="83"/>
      <c r="K89" s="83"/>
      <c r="L89" s="83"/>
      <c r="M89" s="83"/>
      <c r="N89" s="83"/>
      <c r="O89" s="83"/>
      <c r="P89" s="83"/>
      <c r="Q89" s="83"/>
      <c r="R89" s="83"/>
      <c r="T89" s="83"/>
      <c r="U89" s="83"/>
      <c r="V89" s="83"/>
    </row>
    <row r="90" spans="2:22">
      <c r="B90" s="83"/>
      <c r="C90" s="83"/>
      <c r="D90" s="83"/>
      <c r="E90" s="83"/>
      <c r="F90" s="83"/>
      <c r="G90" s="83"/>
      <c r="H90" s="83"/>
      <c r="I90" s="83"/>
      <c r="J90" s="83"/>
      <c r="K90" s="83"/>
      <c r="L90" s="83"/>
      <c r="M90" s="83"/>
      <c r="N90" s="83"/>
      <c r="O90" s="83"/>
      <c r="P90" s="83"/>
      <c r="Q90" s="83"/>
      <c r="R90" s="83"/>
      <c r="T90" s="83"/>
      <c r="U90" s="83"/>
      <c r="V90" s="83"/>
    </row>
    <row r="91" spans="2:22">
      <c r="B91" s="83"/>
      <c r="C91" s="83"/>
      <c r="D91" s="83"/>
      <c r="E91" s="83"/>
      <c r="F91" s="83"/>
      <c r="G91" s="83"/>
      <c r="H91" s="83"/>
      <c r="I91" s="83"/>
      <c r="J91" s="83"/>
      <c r="K91" s="83"/>
      <c r="L91" s="83"/>
      <c r="M91" s="83"/>
      <c r="N91" s="83"/>
      <c r="O91" s="83"/>
      <c r="P91" s="83"/>
      <c r="Q91" s="83"/>
      <c r="R91" s="83"/>
      <c r="T91" s="83"/>
      <c r="U91" s="83"/>
      <c r="V91" s="83"/>
    </row>
    <row r="92" spans="2:22">
      <c r="B92" s="83"/>
      <c r="C92" s="83"/>
      <c r="D92" s="83"/>
      <c r="E92" s="83"/>
      <c r="F92" s="83"/>
      <c r="G92" s="83"/>
      <c r="H92" s="83"/>
      <c r="I92" s="83"/>
      <c r="J92" s="83"/>
      <c r="K92" s="83"/>
      <c r="L92" s="83"/>
      <c r="M92" s="83"/>
      <c r="N92" s="83"/>
      <c r="O92" s="83"/>
      <c r="P92" s="83"/>
      <c r="Q92" s="83"/>
      <c r="R92" s="83"/>
      <c r="T92" s="83"/>
      <c r="U92" s="83"/>
      <c r="V92" s="83"/>
    </row>
    <row r="93" spans="2:22">
      <c r="B93" s="83"/>
      <c r="C93" s="83"/>
      <c r="D93" s="83"/>
      <c r="E93" s="83"/>
      <c r="F93" s="83"/>
      <c r="G93" s="83"/>
      <c r="H93" s="83"/>
      <c r="I93" s="83"/>
      <c r="J93" s="83"/>
      <c r="K93" s="83"/>
      <c r="L93" s="83"/>
      <c r="M93" s="83"/>
      <c r="N93" s="83"/>
      <c r="O93" s="83"/>
      <c r="P93" s="83"/>
      <c r="Q93" s="83"/>
      <c r="R93" s="83"/>
      <c r="T93" s="83"/>
      <c r="U93" s="83"/>
      <c r="V93" s="83"/>
    </row>
    <row r="94" spans="2:22">
      <c r="B94" s="83"/>
      <c r="C94" s="83"/>
      <c r="D94" s="83"/>
      <c r="E94" s="83"/>
      <c r="F94" s="83"/>
      <c r="G94" s="83"/>
      <c r="H94" s="83"/>
      <c r="I94" s="83"/>
      <c r="J94" s="83"/>
      <c r="K94" s="83"/>
      <c r="L94" s="83"/>
      <c r="M94" s="83"/>
      <c r="N94" s="83"/>
      <c r="O94" s="83"/>
      <c r="P94" s="83"/>
      <c r="Q94" s="83"/>
      <c r="R94" s="83"/>
      <c r="T94" s="83"/>
      <c r="U94" s="83"/>
      <c r="V94" s="83"/>
    </row>
    <row r="95" spans="2:22">
      <c r="B95" s="83"/>
      <c r="C95" s="83"/>
      <c r="D95" s="83"/>
      <c r="E95" s="83"/>
      <c r="F95" s="83"/>
      <c r="G95" s="83"/>
      <c r="H95" s="83"/>
      <c r="I95" s="83"/>
      <c r="J95" s="83"/>
      <c r="K95" s="83"/>
      <c r="L95" s="83"/>
      <c r="M95" s="83"/>
      <c r="N95" s="83"/>
      <c r="O95" s="83"/>
      <c r="P95" s="83"/>
      <c r="Q95" s="83"/>
      <c r="R95" s="83"/>
      <c r="T95" s="83"/>
      <c r="U95" s="83"/>
      <c r="V95" s="83"/>
    </row>
    <row r="96" spans="2:22">
      <c r="B96" s="83"/>
      <c r="C96" s="83"/>
      <c r="D96" s="83"/>
      <c r="E96" s="83"/>
      <c r="F96" s="83"/>
      <c r="G96" s="83"/>
      <c r="H96" s="83"/>
      <c r="I96" s="83"/>
      <c r="J96" s="83"/>
      <c r="K96" s="83"/>
      <c r="L96" s="83"/>
      <c r="M96" s="83"/>
      <c r="N96" s="83"/>
      <c r="O96" s="83"/>
      <c r="P96" s="83"/>
      <c r="Q96" s="83"/>
      <c r="R96" s="83"/>
      <c r="T96" s="83"/>
      <c r="U96" s="83"/>
      <c r="V96" s="83"/>
    </row>
    <row r="97" spans="2:22">
      <c r="B97" s="83"/>
      <c r="C97" s="83"/>
      <c r="D97" s="83"/>
      <c r="E97" s="83"/>
      <c r="F97" s="83"/>
      <c r="G97" s="83"/>
      <c r="H97" s="83"/>
      <c r="I97" s="83"/>
      <c r="J97" s="83"/>
      <c r="K97" s="83"/>
      <c r="L97" s="83"/>
      <c r="M97" s="83"/>
      <c r="N97" s="83"/>
      <c r="O97" s="83"/>
      <c r="P97" s="83"/>
      <c r="Q97" s="83"/>
      <c r="R97" s="83"/>
      <c r="T97" s="83"/>
      <c r="U97" s="83"/>
      <c r="V97" s="83"/>
    </row>
    <row r="98" spans="2:22">
      <c r="B98" s="83"/>
      <c r="C98" s="83"/>
      <c r="D98" s="83"/>
      <c r="E98" s="83"/>
      <c r="F98" s="83"/>
      <c r="G98" s="83"/>
      <c r="H98" s="83"/>
      <c r="I98" s="83"/>
      <c r="J98" s="83"/>
      <c r="K98" s="83"/>
      <c r="L98" s="83"/>
      <c r="M98" s="83"/>
      <c r="N98" s="83"/>
      <c r="O98" s="83"/>
      <c r="P98" s="83"/>
      <c r="Q98" s="83"/>
      <c r="R98" s="83"/>
      <c r="T98" s="83"/>
      <c r="U98" s="83"/>
      <c r="V98" s="83"/>
    </row>
    <row r="99" spans="2:22">
      <c r="B99" s="83"/>
      <c r="C99" s="83"/>
      <c r="D99" s="83"/>
      <c r="E99" s="83"/>
      <c r="F99" s="83"/>
      <c r="G99" s="83"/>
      <c r="H99" s="83"/>
      <c r="I99" s="83"/>
      <c r="J99" s="83"/>
      <c r="K99" s="83"/>
      <c r="L99" s="83"/>
      <c r="M99" s="83"/>
      <c r="N99" s="83"/>
      <c r="O99" s="83"/>
      <c r="P99" s="83"/>
      <c r="Q99" s="83"/>
      <c r="R99" s="83"/>
      <c r="T99" s="83"/>
      <c r="U99" s="83"/>
      <c r="V99" s="83"/>
    </row>
    <row r="100" spans="2:22">
      <c r="B100" s="83"/>
      <c r="C100" s="83"/>
      <c r="D100" s="83"/>
      <c r="E100" s="83"/>
      <c r="F100" s="83"/>
      <c r="G100" s="83"/>
      <c r="H100" s="83"/>
      <c r="I100" s="83"/>
      <c r="J100" s="83"/>
      <c r="K100" s="83"/>
      <c r="L100" s="83"/>
      <c r="M100" s="83"/>
      <c r="N100" s="83"/>
      <c r="O100" s="83"/>
      <c r="P100" s="83"/>
      <c r="Q100" s="83"/>
      <c r="R100" s="83"/>
      <c r="T100" s="83"/>
      <c r="U100" s="83"/>
      <c r="V100" s="83"/>
    </row>
    <row r="101" spans="2:22">
      <c r="B101" s="83"/>
      <c r="C101" s="83"/>
      <c r="D101" s="83"/>
      <c r="E101" s="83"/>
      <c r="F101" s="83"/>
      <c r="G101" s="83"/>
      <c r="H101" s="83"/>
      <c r="I101" s="83"/>
      <c r="J101" s="83"/>
      <c r="K101" s="83"/>
      <c r="L101" s="83"/>
      <c r="M101" s="83"/>
      <c r="N101" s="83"/>
      <c r="O101" s="83"/>
      <c r="P101" s="83"/>
      <c r="Q101" s="83"/>
      <c r="R101" s="83"/>
      <c r="T101" s="83"/>
      <c r="U101" s="83"/>
      <c r="V101" s="83"/>
    </row>
    <row r="102" spans="2:22">
      <c r="B102" s="83"/>
      <c r="C102" s="83"/>
      <c r="D102" s="83"/>
      <c r="E102" s="83"/>
      <c r="F102" s="83"/>
      <c r="G102" s="83"/>
      <c r="H102" s="83"/>
      <c r="I102" s="83"/>
      <c r="J102" s="83"/>
      <c r="K102" s="83"/>
      <c r="L102" s="83"/>
      <c r="M102" s="83"/>
      <c r="N102" s="83"/>
      <c r="O102" s="83"/>
      <c r="P102" s="83"/>
      <c r="Q102" s="83"/>
      <c r="R102" s="83"/>
      <c r="T102" s="83"/>
      <c r="U102" s="83"/>
      <c r="V102" s="83"/>
    </row>
    <row r="103" spans="2:22">
      <c r="B103" s="83"/>
      <c r="C103" s="83"/>
      <c r="D103" s="83"/>
      <c r="E103" s="83"/>
      <c r="F103" s="83"/>
      <c r="G103" s="83"/>
      <c r="H103" s="83"/>
      <c r="I103" s="83"/>
      <c r="J103" s="83"/>
      <c r="K103" s="83"/>
      <c r="L103" s="83"/>
      <c r="M103" s="83"/>
      <c r="N103" s="83"/>
      <c r="O103" s="83"/>
      <c r="P103" s="83"/>
      <c r="Q103" s="83"/>
      <c r="R103" s="83"/>
      <c r="T103" s="83"/>
      <c r="U103" s="83"/>
      <c r="V103" s="83"/>
    </row>
    <row r="104" spans="2:22">
      <c r="B104" s="83"/>
      <c r="C104" s="83"/>
      <c r="D104" s="83"/>
      <c r="E104" s="83"/>
      <c r="F104" s="83"/>
      <c r="G104" s="83"/>
      <c r="H104" s="83"/>
      <c r="I104" s="83"/>
      <c r="J104" s="83"/>
      <c r="K104" s="83"/>
      <c r="L104" s="83"/>
      <c r="M104" s="83"/>
      <c r="N104" s="83"/>
      <c r="O104" s="83"/>
      <c r="P104" s="83"/>
      <c r="Q104" s="83"/>
      <c r="R104" s="83"/>
      <c r="T104" s="83"/>
      <c r="U104" s="83"/>
      <c r="V104" s="83"/>
    </row>
    <row r="105" spans="2:22">
      <c r="B105" s="83"/>
      <c r="C105" s="83"/>
      <c r="D105" s="83"/>
      <c r="E105" s="83"/>
      <c r="F105" s="83"/>
      <c r="G105" s="83"/>
      <c r="H105" s="83"/>
      <c r="I105" s="83"/>
      <c r="J105" s="83"/>
      <c r="K105" s="83"/>
      <c r="L105" s="83"/>
      <c r="M105" s="83"/>
      <c r="N105" s="83"/>
      <c r="O105" s="83"/>
      <c r="P105" s="83"/>
      <c r="Q105" s="83"/>
      <c r="R105" s="83"/>
      <c r="T105" s="83"/>
      <c r="U105" s="83"/>
      <c r="V105" s="83"/>
    </row>
    <row r="106" spans="2:22">
      <c r="B106" s="83"/>
      <c r="C106" s="83"/>
      <c r="D106" s="83"/>
      <c r="E106" s="83"/>
      <c r="F106" s="83"/>
      <c r="G106" s="83"/>
      <c r="H106" s="83"/>
      <c r="I106" s="83"/>
      <c r="J106" s="83"/>
      <c r="K106" s="83"/>
      <c r="L106" s="83"/>
      <c r="M106" s="83"/>
      <c r="N106" s="83"/>
      <c r="O106" s="83"/>
      <c r="P106" s="83"/>
      <c r="Q106" s="83"/>
      <c r="R106" s="83"/>
      <c r="T106" s="83"/>
      <c r="U106" s="83"/>
      <c r="V106" s="83"/>
    </row>
    <row r="107" spans="2:22">
      <c r="B107" s="83"/>
      <c r="C107" s="83"/>
      <c r="D107" s="83"/>
      <c r="E107" s="83"/>
      <c r="F107" s="83"/>
      <c r="G107" s="83"/>
      <c r="H107" s="83"/>
      <c r="I107" s="83"/>
      <c r="J107" s="83"/>
      <c r="K107" s="83"/>
      <c r="L107" s="83"/>
      <c r="M107" s="83"/>
      <c r="N107" s="83"/>
      <c r="O107" s="83"/>
      <c r="P107" s="83"/>
      <c r="Q107" s="83"/>
      <c r="R107" s="83"/>
      <c r="T107" s="83"/>
      <c r="U107" s="83"/>
      <c r="V107" s="83"/>
    </row>
    <row r="108" spans="2:22">
      <c r="B108" s="83"/>
      <c r="C108" s="83"/>
      <c r="D108" s="83"/>
      <c r="E108" s="83"/>
      <c r="F108" s="83"/>
      <c r="G108" s="83"/>
      <c r="H108" s="83"/>
      <c r="I108" s="83"/>
      <c r="J108" s="83"/>
      <c r="K108" s="83"/>
      <c r="L108" s="83"/>
      <c r="M108" s="83"/>
      <c r="N108" s="83"/>
      <c r="O108" s="83"/>
      <c r="P108" s="83"/>
      <c r="Q108" s="83"/>
      <c r="R108" s="83"/>
      <c r="T108" s="83"/>
      <c r="U108" s="83"/>
      <c r="V108" s="83"/>
    </row>
    <row r="109" spans="2:22">
      <c r="B109" s="83"/>
      <c r="C109" s="83"/>
      <c r="D109" s="83"/>
      <c r="E109" s="83"/>
      <c r="F109" s="83"/>
      <c r="G109" s="83"/>
      <c r="H109" s="83"/>
      <c r="I109" s="83"/>
      <c r="J109" s="83"/>
      <c r="K109" s="83"/>
      <c r="L109" s="83"/>
      <c r="M109" s="83"/>
      <c r="N109" s="83"/>
      <c r="O109" s="83"/>
      <c r="P109" s="83"/>
      <c r="Q109" s="83"/>
      <c r="R109" s="83"/>
      <c r="T109" s="83"/>
      <c r="U109" s="83"/>
      <c r="V109" s="83"/>
    </row>
    <row r="110" spans="2:22">
      <c r="B110" s="83"/>
      <c r="C110" s="83"/>
      <c r="D110" s="83"/>
      <c r="E110" s="83"/>
      <c r="F110" s="83"/>
      <c r="G110" s="83"/>
      <c r="H110" s="83"/>
      <c r="I110" s="83"/>
      <c r="J110" s="83"/>
      <c r="K110" s="83"/>
      <c r="L110" s="83"/>
      <c r="M110" s="83"/>
      <c r="N110" s="83"/>
      <c r="O110" s="83"/>
      <c r="P110" s="83"/>
      <c r="Q110" s="83"/>
      <c r="R110" s="83"/>
      <c r="T110" s="83"/>
      <c r="U110" s="83"/>
      <c r="V110" s="83"/>
    </row>
    <row r="111" spans="2:22">
      <c r="B111" s="83"/>
      <c r="C111" s="83"/>
      <c r="D111" s="83"/>
      <c r="E111" s="83"/>
      <c r="F111" s="83"/>
      <c r="G111" s="83"/>
      <c r="H111" s="83"/>
      <c r="I111" s="83"/>
      <c r="J111" s="83"/>
      <c r="K111" s="83"/>
      <c r="L111" s="83"/>
      <c r="M111" s="83"/>
      <c r="N111" s="83"/>
      <c r="O111" s="83"/>
      <c r="P111" s="83"/>
      <c r="Q111" s="83"/>
      <c r="R111" s="83"/>
      <c r="T111" s="83"/>
      <c r="U111" s="83"/>
      <c r="V111" s="83"/>
    </row>
    <row r="112" spans="2:22">
      <c r="B112" s="83"/>
      <c r="C112" s="83"/>
      <c r="D112" s="83"/>
      <c r="E112" s="83"/>
      <c r="F112" s="83"/>
      <c r="G112" s="83"/>
      <c r="H112" s="83"/>
      <c r="I112" s="83"/>
      <c r="J112" s="83"/>
      <c r="K112" s="83"/>
      <c r="L112" s="83"/>
      <c r="M112" s="83"/>
      <c r="N112" s="83"/>
      <c r="O112" s="83"/>
      <c r="P112" s="83"/>
      <c r="Q112" s="83"/>
      <c r="R112" s="83"/>
      <c r="T112" s="83"/>
      <c r="U112" s="83"/>
      <c r="V112" s="83"/>
    </row>
    <row r="113" spans="2:22">
      <c r="B113" s="83"/>
      <c r="C113" s="83"/>
      <c r="D113" s="83"/>
      <c r="E113" s="83"/>
      <c r="F113" s="83"/>
      <c r="G113" s="83"/>
      <c r="H113" s="83"/>
      <c r="I113" s="83"/>
      <c r="J113" s="83"/>
      <c r="K113" s="83"/>
      <c r="L113" s="83"/>
      <c r="M113" s="83"/>
      <c r="N113" s="83"/>
      <c r="O113" s="83"/>
      <c r="P113" s="83"/>
      <c r="Q113" s="83"/>
      <c r="R113" s="83"/>
      <c r="T113" s="83"/>
      <c r="U113" s="83"/>
      <c r="V113" s="83"/>
    </row>
    <row r="114" spans="2:22">
      <c r="B114" s="83"/>
      <c r="C114" s="83"/>
      <c r="D114" s="83"/>
      <c r="E114" s="83"/>
      <c r="F114" s="83"/>
      <c r="G114" s="83"/>
      <c r="H114" s="83"/>
      <c r="I114" s="83"/>
      <c r="J114" s="83"/>
      <c r="K114" s="83"/>
      <c r="L114" s="83"/>
      <c r="M114" s="83"/>
      <c r="N114" s="83"/>
      <c r="O114" s="83"/>
      <c r="P114" s="83"/>
      <c r="Q114" s="83"/>
      <c r="R114" s="83"/>
      <c r="T114" s="83"/>
      <c r="U114" s="83"/>
      <c r="V114" s="83"/>
    </row>
    <row r="115" spans="2:22">
      <c r="B115" s="83"/>
      <c r="C115" s="83"/>
      <c r="D115" s="83"/>
      <c r="E115" s="83"/>
      <c r="F115" s="83"/>
      <c r="G115" s="83"/>
      <c r="H115" s="83"/>
      <c r="I115" s="83"/>
      <c r="J115" s="83"/>
      <c r="K115" s="83"/>
      <c r="L115" s="83"/>
      <c r="M115" s="83"/>
      <c r="N115" s="83"/>
      <c r="O115" s="83"/>
      <c r="P115" s="83"/>
      <c r="Q115" s="83"/>
      <c r="R115" s="83"/>
      <c r="T115" s="83"/>
      <c r="U115" s="83"/>
      <c r="V115" s="83"/>
    </row>
    <row r="116" spans="2:22">
      <c r="B116" s="83"/>
      <c r="C116" s="83"/>
      <c r="D116" s="83"/>
      <c r="E116" s="83"/>
      <c r="F116" s="83"/>
      <c r="G116" s="83"/>
      <c r="H116" s="83"/>
      <c r="I116" s="83"/>
      <c r="J116" s="83"/>
      <c r="K116" s="83"/>
      <c r="L116" s="83"/>
      <c r="M116" s="83"/>
      <c r="N116" s="83"/>
      <c r="O116" s="83"/>
      <c r="P116" s="83"/>
      <c r="Q116" s="83"/>
      <c r="R116" s="83"/>
      <c r="T116" s="83"/>
      <c r="U116" s="83"/>
      <c r="V116" s="83"/>
    </row>
    <row r="117" spans="2:22">
      <c r="B117" s="83"/>
      <c r="C117" s="83"/>
      <c r="D117" s="83"/>
      <c r="E117" s="83"/>
      <c r="F117" s="83"/>
      <c r="G117" s="83"/>
      <c r="H117" s="83"/>
      <c r="I117" s="83"/>
      <c r="J117" s="83"/>
      <c r="K117" s="83"/>
      <c r="L117" s="83"/>
      <c r="M117" s="83"/>
      <c r="N117" s="83"/>
      <c r="O117" s="83"/>
      <c r="P117" s="83"/>
      <c r="Q117" s="83"/>
      <c r="R117" s="83"/>
      <c r="T117" s="83"/>
      <c r="U117" s="83"/>
      <c r="V117" s="83"/>
    </row>
    <row r="118" spans="2:22">
      <c r="B118" s="83"/>
      <c r="C118" s="83"/>
      <c r="D118" s="83"/>
      <c r="E118" s="83"/>
      <c r="F118" s="83"/>
      <c r="G118" s="83"/>
      <c r="H118" s="83"/>
      <c r="I118" s="83"/>
      <c r="J118" s="83"/>
      <c r="K118" s="83"/>
      <c r="L118" s="83"/>
      <c r="M118" s="83"/>
      <c r="N118" s="83"/>
      <c r="O118" s="83"/>
      <c r="P118" s="83"/>
      <c r="Q118" s="83"/>
      <c r="R118" s="83"/>
      <c r="T118" s="83"/>
      <c r="U118" s="83"/>
      <c r="V118" s="83"/>
    </row>
    <row r="119" spans="2:22">
      <c r="B119" s="83"/>
      <c r="C119" s="83"/>
      <c r="D119" s="83"/>
      <c r="E119" s="83"/>
      <c r="F119" s="83"/>
      <c r="G119" s="83"/>
      <c r="H119" s="83"/>
      <c r="I119" s="83"/>
      <c r="J119" s="83"/>
      <c r="K119" s="83"/>
      <c r="L119" s="83"/>
      <c r="M119" s="83"/>
      <c r="N119" s="83"/>
      <c r="O119" s="83"/>
      <c r="P119" s="83"/>
      <c r="Q119" s="83"/>
      <c r="R119" s="83"/>
      <c r="T119" s="83"/>
      <c r="U119" s="83"/>
      <c r="V119" s="83"/>
    </row>
    <row r="120" spans="2:22">
      <c r="B120" s="83"/>
      <c r="C120" s="83"/>
      <c r="D120" s="83"/>
      <c r="E120" s="83"/>
      <c r="F120" s="83"/>
      <c r="G120" s="83"/>
      <c r="H120" s="83"/>
      <c r="I120" s="83"/>
      <c r="J120" s="83"/>
      <c r="K120" s="83"/>
      <c r="L120" s="83"/>
      <c r="M120" s="83"/>
      <c r="N120" s="83"/>
      <c r="O120" s="83"/>
      <c r="P120" s="83"/>
      <c r="Q120" s="83"/>
      <c r="R120" s="83"/>
      <c r="T120" s="83"/>
      <c r="U120" s="83"/>
      <c r="V120" s="83"/>
    </row>
    <row r="121" spans="2:22">
      <c r="B121" s="83"/>
      <c r="C121" s="83"/>
      <c r="D121" s="83"/>
      <c r="E121" s="83"/>
      <c r="F121" s="83"/>
      <c r="G121" s="83"/>
      <c r="H121" s="83"/>
      <c r="I121" s="83"/>
      <c r="J121" s="83"/>
      <c r="K121" s="83"/>
      <c r="L121" s="83"/>
      <c r="M121" s="83"/>
      <c r="N121" s="83"/>
      <c r="O121" s="83"/>
      <c r="P121" s="83"/>
      <c r="Q121" s="83"/>
      <c r="R121" s="83"/>
      <c r="T121" s="83"/>
      <c r="U121" s="83"/>
      <c r="V121" s="83"/>
    </row>
    <row r="122" spans="2:22">
      <c r="B122" s="83"/>
      <c r="C122" s="83"/>
      <c r="D122" s="83"/>
      <c r="E122" s="83"/>
      <c r="F122" s="83"/>
      <c r="G122" s="83"/>
      <c r="H122" s="83"/>
      <c r="I122" s="83"/>
      <c r="J122" s="83"/>
      <c r="K122" s="83"/>
      <c r="L122" s="83"/>
      <c r="M122" s="83"/>
      <c r="N122" s="83"/>
      <c r="O122" s="83"/>
      <c r="P122" s="83"/>
      <c r="Q122" s="83"/>
      <c r="R122" s="83"/>
      <c r="T122" s="83"/>
      <c r="U122" s="83"/>
      <c r="V122" s="83"/>
    </row>
    <row r="123" spans="2:22">
      <c r="B123" s="83"/>
      <c r="C123" s="83"/>
      <c r="D123" s="83"/>
      <c r="E123" s="83"/>
      <c r="F123" s="83"/>
      <c r="G123" s="83"/>
      <c r="H123" s="83"/>
      <c r="I123" s="83"/>
      <c r="J123" s="83"/>
      <c r="K123" s="83"/>
      <c r="L123" s="83"/>
      <c r="M123" s="83"/>
      <c r="N123" s="83"/>
      <c r="O123" s="83"/>
      <c r="P123" s="83"/>
      <c r="Q123" s="83"/>
      <c r="R123" s="83"/>
      <c r="T123" s="83"/>
      <c r="U123" s="83"/>
      <c r="V123" s="83"/>
    </row>
    <row r="124" spans="2:22">
      <c r="B124" s="83"/>
      <c r="C124" s="83"/>
      <c r="D124" s="83"/>
      <c r="E124" s="83"/>
      <c r="F124" s="83"/>
      <c r="G124" s="83"/>
      <c r="H124" s="83"/>
      <c r="I124" s="83"/>
      <c r="J124" s="83"/>
      <c r="K124" s="83"/>
      <c r="L124" s="83"/>
      <c r="M124" s="83"/>
      <c r="N124" s="83"/>
      <c r="O124" s="83"/>
      <c r="P124" s="83"/>
      <c r="Q124" s="83"/>
      <c r="R124" s="83"/>
      <c r="T124" s="83"/>
      <c r="U124" s="83"/>
      <c r="V124" s="83"/>
    </row>
    <row r="125" spans="2:22">
      <c r="B125" s="83"/>
      <c r="C125" s="83"/>
      <c r="D125" s="83"/>
      <c r="E125" s="83"/>
      <c r="F125" s="83"/>
      <c r="G125" s="83"/>
      <c r="H125" s="83"/>
      <c r="I125" s="83"/>
      <c r="J125" s="83"/>
      <c r="K125" s="83"/>
      <c r="L125" s="83"/>
      <c r="M125" s="83"/>
      <c r="N125" s="83"/>
      <c r="O125" s="83"/>
      <c r="P125" s="83"/>
      <c r="Q125" s="83"/>
      <c r="R125" s="83"/>
      <c r="T125" s="83"/>
      <c r="U125" s="83"/>
      <c r="V125" s="83"/>
    </row>
    <row r="126" spans="2:22">
      <c r="B126" s="83"/>
      <c r="C126" s="83"/>
      <c r="D126" s="83"/>
      <c r="E126" s="83"/>
      <c r="F126" s="83"/>
      <c r="G126" s="83"/>
      <c r="H126" s="83"/>
      <c r="I126" s="83"/>
      <c r="J126" s="83"/>
      <c r="K126" s="83"/>
      <c r="L126" s="83"/>
      <c r="M126" s="83"/>
      <c r="N126" s="83"/>
      <c r="O126" s="83"/>
      <c r="P126" s="83"/>
      <c r="Q126" s="83"/>
      <c r="R126" s="83"/>
      <c r="T126" s="83"/>
      <c r="U126" s="83"/>
      <c r="V126" s="83"/>
    </row>
    <row r="127" spans="2:22">
      <c r="B127" s="83"/>
      <c r="C127" s="83"/>
      <c r="D127" s="83"/>
      <c r="E127" s="83"/>
      <c r="F127" s="83"/>
      <c r="G127" s="83"/>
      <c r="H127" s="83"/>
      <c r="I127" s="83"/>
      <c r="J127" s="83"/>
      <c r="K127" s="83"/>
      <c r="L127" s="83"/>
      <c r="M127" s="83"/>
      <c r="N127" s="83"/>
      <c r="O127" s="83"/>
      <c r="P127" s="83"/>
      <c r="Q127" s="83"/>
      <c r="R127" s="83"/>
      <c r="T127" s="83"/>
      <c r="U127" s="83"/>
      <c r="V127" s="83"/>
    </row>
    <row r="128" spans="2:22">
      <c r="B128" s="83"/>
      <c r="C128" s="83"/>
      <c r="D128" s="83"/>
      <c r="E128" s="83"/>
      <c r="F128" s="83"/>
      <c r="G128" s="83"/>
      <c r="H128" s="83"/>
      <c r="I128" s="83"/>
      <c r="J128" s="83"/>
      <c r="K128" s="83"/>
      <c r="L128" s="83"/>
      <c r="M128" s="83"/>
      <c r="N128" s="83"/>
      <c r="O128" s="83"/>
      <c r="P128" s="83"/>
      <c r="Q128" s="83"/>
      <c r="R128" s="83"/>
      <c r="T128" s="83"/>
      <c r="U128" s="83"/>
      <c r="V128" s="83"/>
    </row>
    <row r="129" spans="2:22">
      <c r="B129" s="83"/>
      <c r="C129" s="83"/>
      <c r="D129" s="83"/>
      <c r="E129" s="83"/>
      <c r="F129" s="83"/>
      <c r="G129" s="83"/>
      <c r="H129" s="83"/>
      <c r="I129" s="83"/>
      <c r="J129" s="83"/>
      <c r="K129" s="83"/>
      <c r="L129" s="83"/>
      <c r="M129" s="83"/>
      <c r="N129" s="83"/>
      <c r="O129" s="83"/>
      <c r="P129" s="83"/>
      <c r="Q129" s="83"/>
      <c r="R129" s="83"/>
      <c r="T129" s="83"/>
      <c r="U129" s="83"/>
      <c r="V129" s="83"/>
    </row>
    <row r="130" spans="2:22">
      <c r="B130" s="83"/>
      <c r="C130" s="83"/>
      <c r="D130" s="83"/>
      <c r="E130" s="83"/>
      <c r="F130" s="83"/>
      <c r="G130" s="83"/>
      <c r="H130" s="83"/>
      <c r="I130" s="83"/>
      <c r="J130" s="83"/>
      <c r="K130" s="83"/>
      <c r="L130" s="83"/>
      <c r="M130" s="83"/>
      <c r="N130" s="83"/>
      <c r="O130" s="83"/>
      <c r="P130" s="83"/>
      <c r="Q130" s="83"/>
      <c r="R130" s="83"/>
      <c r="T130" s="83"/>
      <c r="U130" s="83"/>
      <c r="V130" s="83"/>
    </row>
    <row r="131" spans="2:22">
      <c r="B131" s="83"/>
      <c r="C131" s="83"/>
      <c r="D131" s="83"/>
      <c r="E131" s="83"/>
      <c r="F131" s="83"/>
      <c r="G131" s="83"/>
      <c r="H131" s="83"/>
      <c r="I131" s="83"/>
      <c r="J131" s="83"/>
      <c r="K131" s="83"/>
      <c r="L131" s="83"/>
      <c r="M131" s="83"/>
      <c r="N131" s="83"/>
      <c r="O131" s="83"/>
      <c r="P131" s="83"/>
      <c r="Q131" s="83"/>
      <c r="R131" s="83"/>
      <c r="T131" s="83"/>
      <c r="U131" s="83"/>
      <c r="V131" s="83"/>
    </row>
    <row r="132" spans="2:22">
      <c r="B132" s="83"/>
      <c r="C132" s="83"/>
      <c r="D132" s="83"/>
      <c r="E132" s="83"/>
      <c r="F132" s="83"/>
      <c r="G132" s="83"/>
      <c r="H132" s="83"/>
      <c r="I132" s="83"/>
      <c r="J132" s="83"/>
      <c r="K132" s="83"/>
      <c r="L132" s="83"/>
      <c r="M132" s="83"/>
      <c r="N132" s="83"/>
      <c r="O132" s="83"/>
      <c r="P132" s="83"/>
      <c r="Q132" s="83"/>
      <c r="R132" s="83"/>
      <c r="T132" s="83"/>
      <c r="U132" s="83"/>
      <c r="V132" s="83"/>
    </row>
    <row r="133" spans="2:22">
      <c r="B133" s="83"/>
      <c r="C133" s="83"/>
      <c r="D133" s="83"/>
      <c r="E133" s="83"/>
      <c r="F133" s="83"/>
      <c r="G133" s="83"/>
      <c r="H133" s="83"/>
      <c r="I133" s="83"/>
      <c r="J133" s="83"/>
      <c r="K133" s="83"/>
      <c r="L133" s="83"/>
      <c r="M133" s="83"/>
      <c r="N133" s="83"/>
      <c r="O133" s="83"/>
      <c r="P133" s="83"/>
      <c r="Q133" s="83"/>
      <c r="R133" s="83"/>
      <c r="T133" s="83"/>
      <c r="U133" s="83"/>
      <c r="V133" s="83"/>
    </row>
    <row r="134" spans="2:22">
      <c r="B134" s="83"/>
      <c r="C134" s="83"/>
      <c r="D134" s="83"/>
      <c r="E134" s="83"/>
      <c r="F134" s="83"/>
      <c r="G134" s="83"/>
      <c r="H134" s="83"/>
      <c r="I134" s="83"/>
      <c r="J134" s="83"/>
      <c r="K134" s="83"/>
      <c r="L134" s="83"/>
      <c r="M134" s="83"/>
      <c r="N134" s="83"/>
      <c r="O134" s="83"/>
      <c r="P134" s="83"/>
      <c r="Q134" s="83"/>
      <c r="R134" s="83"/>
      <c r="T134" s="83"/>
      <c r="U134" s="83"/>
      <c r="V134" s="83"/>
    </row>
    <row r="135" spans="2:22">
      <c r="B135" s="83"/>
      <c r="C135" s="83"/>
      <c r="D135" s="83"/>
      <c r="E135" s="83"/>
      <c r="F135" s="83"/>
      <c r="G135" s="83"/>
      <c r="H135" s="83"/>
      <c r="I135" s="83"/>
      <c r="J135" s="83"/>
      <c r="K135" s="83"/>
      <c r="L135" s="83"/>
      <c r="M135" s="83"/>
      <c r="N135" s="83"/>
      <c r="O135" s="83"/>
      <c r="P135" s="83"/>
      <c r="Q135" s="83"/>
      <c r="R135" s="83"/>
      <c r="T135" s="83"/>
      <c r="U135" s="83"/>
      <c r="V135" s="83"/>
    </row>
    <row r="136" spans="2:22">
      <c r="B136" s="83"/>
      <c r="C136" s="83"/>
      <c r="D136" s="83"/>
      <c r="E136" s="83"/>
      <c r="F136" s="83"/>
      <c r="G136" s="83"/>
      <c r="H136" s="83"/>
      <c r="I136" s="83"/>
      <c r="J136" s="83"/>
      <c r="K136" s="83"/>
      <c r="L136" s="83"/>
      <c r="M136" s="83"/>
      <c r="N136" s="83"/>
      <c r="O136" s="83"/>
      <c r="P136" s="83"/>
      <c r="Q136" s="83"/>
      <c r="R136" s="83"/>
      <c r="T136" s="83"/>
      <c r="U136" s="83"/>
      <c r="V136" s="83"/>
    </row>
    <row r="137" spans="2:22">
      <c r="B137" s="83"/>
      <c r="C137" s="83"/>
      <c r="D137" s="83"/>
      <c r="E137" s="83"/>
      <c r="F137" s="83"/>
      <c r="G137" s="83"/>
      <c r="H137" s="83"/>
      <c r="I137" s="83"/>
      <c r="J137" s="83"/>
      <c r="K137" s="83"/>
      <c r="L137" s="83"/>
      <c r="M137" s="83"/>
      <c r="N137" s="83"/>
      <c r="O137" s="83"/>
      <c r="P137" s="83"/>
      <c r="Q137" s="83"/>
      <c r="R137" s="83"/>
      <c r="T137" s="83"/>
      <c r="U137" s="83"/>
      <c r="V137" s="83"/>
    </row>
    <row r="138" spans="2:22">
      <c r="B138" s="83"/>
      <c r="C138" s="83"/>
      <c r="D138" s="83"/>
      <c r="E138" s="83"/>
      <c r="F138" s="83"/>
      <c r="G138" s="83"/>
      <c r="H138" s="83"/>
      <c r="I138" s="83"/>
      <c r="J138" s="83"/>
      <c r="K138" s="83"/>
      <c r="L138" s="83"/>
      <c r="M138" s="83"/>
      <c r="N138" s="83"/>
      <c r="O138" s="83"/>
      <c r="P138" s="83"/>
      <c r="Q138" s="83"/>
      <c r="R138" s="83"/>
      <c r="T138" s="83"/>
      <c r="U138" s="83"/>
      <c r="V138" s="83"/>
    </row>
    <row r="139" spans="2:22">
      <c r="B139" s="83"/>
      <c r="C139" s="83"/>
      <c r="D139" s="83"/>
      <c r="E139" s="83"/>
      <c r="F139" s="83"/>
      <c r="G139" s="83"/>
      <c r="H139" s="83"/>
      <c r="I139" s="83"/>
      <c r="J139" s="83"/>
      <c r="K139" s="83"/>
      <c r="L139" s="83"/>
      <c r="M139" s="83"/>
      <c r="N139" s="83"/>
      <c r="O139" s="83"/>
      <c r="P139" s="83"/>
      <c r="Q139" s="83"/>
      <c r="R139" s="83"/>
      <c r="T139" s="83"/>
      <c r="U139" s="83"/>
      <c r="V139" s="83"/>
    </row>
    <row r="140" spans="2:22">
      <c r="B140" s="83"/>
      <c r="C140" s="83"/>
      <c r="D140" s="83"/>
      <c r="E140" s="83"/>
      <c r="F140" s="83"/>
      <c r="G140" s="83"/>
      <c r="H140" s="83"/>
      <c r="I140" s="83"/>
      <c r="J140" s="83"/>
      <c r="K140" s="83"/>
      <c r="L140" s="83"/>
      <c r="M140" s="83"/>
      <c r="N140" s="83"/>
      <c r="O140" s="83"/>
      <c r="P140" s="83"/>
      <c r="Q140" s="83"/>
      <c r="R140" s="83"/>
      <c r="T140" s="83"/>
      <c r="U140" s="83"/>
      <c r="V140" s="83"/>
    </row>
    <row r="141" spans="2:22">
      <c r="B141" s="83"/>
      <c r="C141" s="83"/>
      <c r="D141" s="83"/>
      <c r="E141" s="83"/>
      <c r="F141" s="83"/>
      <c r="G141" s="83"/>
      <c r="H141" s="83"/>
      <c r="I141" s="83"/>
      <c r="J141" s="83"/>
      <c r="K141" s="83"/>
      <c r="L141" s="83"/>
      <c r="M141" s="83"/>
      <c r="N141" s="83"/>
      <c r="O141" s="83"/>
      <c r="P141" s="83"/>
      <c r="Q141" s="83"/>
      <c r="R141" s="83"/>
      <c r="T141" s="83"/>
      <c r="U141" s="83"/>
      <c r="V141" s="83"/>
    </row>
    <row r="142" spans="2:22">
      <c r="B142" s="83"/>
      <c r="C142" s="83"/>
      <c r="D142" s="83"/>
      <c r="E142" s="83"/>
      <c r="F142" s="83"/>
      <c r="G142" s="83"/>
      <c r="H142" s="83"/>
      <c r="I142" s="83"/>
      <c r="J142" s="83"/>
      <c r="K142" s="83"/>
      <c r="L142" s="83"/>
      <c r="M142" s="83"/>
      <c r="N142" s="83"/>
      <c r="O142" s="83"/>
      <c r="P142" s="83"/>
      <c r="Q142" s="83"/>
      <c r="R142" s="83"/>
      <c r="T142" s="83"/>
      <c r="U142" s="83"/>
      <c r="V142" s="83"/>
    </row>
    <row r="143" spans="2:22">
      <c r="B143" s="83"/>
      <c r="C143" s="83"/>
      <c r="D143" s="83"/>
      <c r="E143" s="83"/>
      <c r="F143" s="83"/>
      <c r="G143" s="83"/>
      <c r="H143" s="83"/>
      <c r="I143" s="83"/>
      <c r="J143" s="83"/>
      <c r="K143" s="83"/>
      <c r="L143" s="83"/>
      <c r="M143" s="83"/>
      <c r="N143" s="83"/>
      <c r="O143" s="83"/>
      <c r="P143" s="83"/>
      <c r="Q143" s="83"/>
      <c r="R143" s="83"/>
      <c r="T143" s="83"/>
      <c r="U143" s="83"/>
      <c r="V143" s="83"/>
    </row>
    <row r="144" spans="2:22">
      <c r="B144" s="83"/>
      <c r="C144" s="83"/>
      <c r="D144" s="83"/>
      <c r="E144" s="83"/>
      <c r="F144" s="83"/>
      <c r="G144" s="83"/>
      <c r="H144" s="83"/>
      <c r="I144" s="83"/>
      <c r="J144" s="83"/>
      <c r="K144" s="83"/>
      <c r="L144" s="83"/>
      <c r="M144" s="83"/>
      <c r="N144" s="83"/>
      <c r="O144" s="83"/>
      <c r="P144" s="83"/>
      <c r="Q144" s="83"/>
      <c r="R144" s="83"/>
      <c r="T144" s="83"/>
      <c r="U144" s="83"/>
      <c r="V144" s="83"/>
    </row>
    <row r="145" spans="2:22">
      <c r="B145" s="83"/>
      <c r="C145" s="83"/>
      <c r="D145" s="83"/>
      <c r="E145" s="83"/>
      <c r="F145" s="83"/>
      <c r="G145" s="83"/>
      <c r="H145" s="83"/>
      <c r="I145" s="83"/>
      <c r="J145" s="83"/>
      <c r="K145" s="83"/>
      <c r="L145" s="83"/>
      <c r="M145" s="83"/>
      <c r="N145" s="83"/>
      <c r="O145" s="83"/>
      <c r="P145" s="83"/>
      <c r="Q145" s="83"/>
      <c r="R145" s="83"/>
      <c r="T145" s="83"/>
      <c r="U145" s="83"/>
      <c r="V145" s="83"/>
    </row>
    <row r="146" spans="2:22">
      <c r="B146" s="83"/>
      <c r="C146" s="83"/>
      <c r="D146" s="83"/>
      <c r="E146" s="83"/>
      <c r="F146" s="83"/>
      <c r="G146" s="83"/>
      <c r="H146" s="83"/>
      <c r="I146" s="83"/>
      <c r="J146" s="83"/>
      <c r="K146" s="83"/>
      <c r="L146" s="83"/>
      <c r="M146" s="83"/>
      <c r="N146" s="83"/>
      <c r="O146" s="83"/>
      <c r="P146" s="83"/>
      <c r="Q146" s="83"/>
      <c r="R146" s="83"/>
      <c r="T146" s="83"/>
      <c r="U146" s="83"/>
      <c r="V146" s="83"/>
    </row>
    <row r="147" spans="2:22">
      <c r="B147" s="83"/>
      <c r="C147" s="83"/>
      <c r="D147" s="83"/>
      <c r="E147" s="83"/>
      <c r="F147" s="83"/>
      <c r="G147" s="83"/>
      <c r="H147" s="83"/>
      <c r="I147" s="83"/>
      <c r="J147" s="83"/>
      <c r="K147" s="83"/>
      <c r="L147" s="83"/>
      <c r="M147" s="83"/>
      <c r="N147" s="83"/>
      <c r="O147" s="83"/>
      <c r="P147" s="83"/>
      <c r="Q147" s="83"/>
      <c r="R147" s="83"/>
      <c r="T147" s="83"/>
      <c r="U147" s="83"/>
      <c r="V147" s="83"/>
    </row>
  </sheetData>
  <mergeCells count="24">
    <mergeCell ref="A30:V30"/>
    <mergeCell ref="A41:V41"/>
    <mergeCell ref="N2:P2"/>
    <mergeCell ref="Q2:S2"/>
    <mergeCell ref="A5:V5"/>
    <mergeCell ref="B8:F8"/>
    <mergeCell ref="A10:V10"/>
    <mergeCell ref="A19:V19"/>
    <mergeCell ref="A1:A3"/>
    <mergeCell ref="B1:B3"/>
    <mergeCell ref="C1:C3"/>
    <mergeCell ref="D1:D3"/>
    <mergeCell ref="E1:E3"/>
    <mergeCell ref="F1:F3"/>
    <mergeCell ref="G1:J1"/>
    <mergeCell ref="K1:S1"/>
    <mergeCell ref="T1:T3"/>
    <mergeCell ref="U1:U3"/>
    <mergeCell ref="V1:V3"/>
    <mergeCell ref="G2:G3"/>
    <mergeCell ref="H2:H3"/>
    <mergeCell ref="I2:I3"/>
    <mergeCell ref="J2:J3"/>
    <mergeCell ref="K2:M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02"/>
  <sheetViews>
    <sheetView topLeftCell="A130" workbookViewId="0">
      <selection activeCell="Y130" sqref="Y130"/>
    </sheetView>
  </sheetViews>
  <sheetFormatPr defaultColWidth="9.140625" defaultRowHeight="12.75"/>
  <cols>
    <col min="1" max="1" width="4.7109375" style="1193" customWidth="1"/>
    <col min="2" max="2" width="21.7109375" style="1194" customWidth="1"/>
    <col min="3" max="3" width="19.140625" style="1194" customWidth="1"/>
    <col min="4" max="4" width="29.28515625" style="1195" customWidth="1"/>
    <col min="5" max="5" width="32.42578125" style="1023" customWidth="1"/>
    <col min="6" max="6" width="9.140625" style="1023" customWidth="1"/>
    <col min="7" max="7" width="14.85546875" style="1023" customWidth="1"/>
    <col min="8" max="8" width="16.5703125" style="1023" customWidth="1"/>
    <col min="9" max="9" width="11.42578125" style="1023" customWidth="1"/>
    <col min="10" max="10" width="10.7109375" style="1023" customWidth="1"/>
    <col min="11" max="12" width="9.28515625" style="1196" hidden="1" customWidth="1"/>
    <col min="13" max="13" width="17.140625" style="1045" hidden="1" customWidth="1"/>
    <col min="14" max="14" width="11.7109375" style="1023" hidden="1" customWidth="1"/>
    <col min="15" max="15" width="12" style="1023" hidden="1" customWidth="1"/>
    <col min="16" max="16" width="23.7109375" style="1023" hidden="1" customWidth="1"/>
    <col min="17" max="18" width="12" style="1023" hidden="1" customWidth="1"/>
    <col min="19" max="19" width="16.5703125" style="1023" hidden="1" customWidth="1"/>
    <col min="20" max="22" width="16.5703125" style="1045" hidden="1" customWidth="1"/>
    <col min="23" max="23" width="13.42578125" style="1045" customWidth="1"/>
    <col min="24" max="24" width="14" style="1045" customWidth="1"/>
    <col min="25" max="25" width="16.5703125" style="1152" customWidth="1"/>
    <col min="26" max="26" width="13.42578125" style="1045" customWidth="1"/>
    <col min="27" max="27" width="14.42578125" style="1045" customWidth="1"/>
    <col min="28" max="28" width="15.42578125" style="1137" customWidth="1"/>
    <col min="29" max="29" width="13.42578125" style="1045" customWidth="1"/>
    <col min="30" max="30" width="14.85546875" style="1045" customWidth="1"/>
    <col min="31" max="31" width="16.5703125" style="1137" customWidth="1"/>
    <col min="32" max="32" width="32.28515625" style="1023" bestFit="1" customWidth="1"/>
    <col min="33" max="33" width="9.140625" style="1023"/>
    <col min="34" max="34" width="48.5703125" style="1023" customWidth="1"/>
    <col min="35" max="16384" width="9.140625" style="1023"/>
  </cols>
  <sheetData>
    <row r="1" spans="1:34" ht="30" customHeight="1">
      <c r="A1" s="1616" t="s">
        <v>0</v>
      </c>
      <c r="B1" s="1617" t="s">
        <v>1</v>
      </c>
      <c r="C1" s="1617" t="s">
        <v>2</v>
      </c>
      <c r="D1" s="1620" t="s">
        <v>3</v>
      </c>
      <c r="E1" s="1623" t="s">
        <v>4</v>
      </c>
      <c r="F1" s="1606" t="s">
        <v>5</v>
      </c>
      <c r="G1" s="1610" t="s">
        <v>6</v>
      </c>
      <c r="H1" s="1610"/>
      <c r="I1" s="1610"/>
      <c r="J1" s="1610"/>
      <c r="K1" s="1611" t="s">
        <v>7</v>
      </c>
      <c r="L1" s="1612"/>
      <c r="M1" s="1612"/>
      <c r="N1" s="1612"/>
      <c r="O1" s="1612"/>
      <c r="P1" s="1612"/>
      <c r="Q1" s="1612"/>
      <c r="R1" s="1612"/>
      <c r="S1" s="1612"/>
      <c r="T1" s="1612"/>
      <c r="U1" s="1612"/>
      <c r="V1" s="1612"/>
      <c r="W1" s="1612"/>
      <c r="X1" s="1612"/>
      <c r="Y1" s="1612"/>
      <c r="Z1" s="1612"/>
      <c r="AA1" s="1612"/>
      <c r="AB1" s="1612"/>
      <c r="AC1" s="1612"/>
      <c r="AD1" s="1612"/>
      <c r="AE1" s="1613"/>
      <c r="AF1" s="1614" t="s">
        <v>8</v>
      </c>
      <c r="AG1" s="1615" t="s">
        <v>9</v>
      </c>
      <c r="AH1" s="1606" t="s">
        <v>10</v>
      </c>
    </row>
    <row r="2" spans="1:34" ht="15.75" customHeight="1">
      <c r="A2" s="1616"/>
      <c r="B2" s="1618"/>
      <c r="C2" s="1618"/>
      <c r="D2" s="1621"/>
      <c r="E2" s="1624"/>
      <c r="F2" s="1607"/>
      <c r="G2" s="1609" t="s">
        <v>11</v>
      </c>
      <c r="H2" s="1609" t="s">
        <v>12</v>
      </c>
      <c r="I2" s="1609" t="s">
        <v>13</v>
      </c>
      <c r="J2" s="1609" t="s">
        <v>14</v>
      </c>
      <c r="K2" s="1610" t="s">
        <v>601</v>
      </c>
      <c r="L2" s="1610"/>
      <c r="M2" s="1610"/>
      <c r="N2" s="1610" t="s">
        <v>602</v>
      </c>
      <c r="O2" s="1610"/>
      <c r="P2" s="1610"/>
      <c r="Q2" s="1610" t="s">
        <v>603</v>
      </c>
      <c r="R2" s="1610"/>
      <c r="S2" s="1610"/>
      <c r="T2" s="1611" t="s">
        <v>15</v>
      </c>
      <c r="U2" s="1612"/>
      <c r="V2" s="1613"/>
      <c r="W2" s="1611" t="s">
        <v>16</v>
      </c>
      <c r="X2" s="1612"/>
      <c r="Y2" s="1613"/>
      <c r="Z2" s="1611" t="s">
        <v>17</v>
      </c>
      <c r="AA2" s="1612"/>
      <c r="AB2" s="1613"/>
      <c r="AC2" s="1611" t="s">
        <v>462</v>
      </c>
      <c r="AD2" s="1612"/>
      <c r="AE2" s="1613"/>
      <c r="AF2" s="1614"/>
      <c r="AG2" s="1615"/>
      <c r="AH2" s="1607"/>
    </row>
    <row r="3" spans="1:34" ht="59.25" customHeight="1">
      <c r="A3" s="1616"/>
      <c r="B3" s="1619"/>
      <c r="C3" s="1619"/>
      <c r="D3" s="1622"/>
      <c r="E3" s="1625"/>
      <c r="F3" s="1608"/>
      <c r="G3" s="1609"/>
      <c r="H3" s="1609"/>
      <c r="I3" s="1609"/>
      <c r="J3" s="1609"/>
      <c r="K3" s="1322" t="s">
        <v>18</v>
      </c>
      <c r="L3" s="1322" t="s">
        <v>19</v>
      </c>
      <c r="M3" s="1322" t="s">
        <v>20</v>
      </c>
      <c r="N3" s="1322" t="s">
        <v>18</v>
      </c>
      <c r="O3" s="1322" t="s">
        <v>19</v>
      </c>
      <c r="P3" s="1322" t="s">
        <v>20</v>
      </c>
      <c r="Q3" s="1322" t="s">
        <v>18</v>
      </c>
      <c r="R3" s="1322" t="s">
        <v>19</v>
      </c>
      <c r="S3" s="1322" t="s">
        <v>20</v>
      </c>
      <c r="T3" s="1322" t="s">
        <v>18</v>
      </c>
      <c r="U3" s="1322" t="s">
        <v>19</v>
      </c>
      <c r="V3" s="1322" t="s">
        <v>20</v>
      </c>
      <c r="W3" s="1322" t="s">
        <v>18</v>
      </c>
      <c r="X3" s="1322" t="s">
        <v>19</v>
      </c>
      <c r="Y3" s="1024" t="s">
        <v>20</v>
      </c>
      <c r="Z3" s="1322" t="s">
        <v>18</v>
      </c>
      <c r="AA3" s="1322" t="s">
        <v>19</v>
      </c>
      <c r="AB3" s="1322" t="s">
        <v>20</v>
      </c>
      <c r="AC3" s="1322" t="s">
        <v>18</v>
      </c>
      <c r="AD3" s="1322" t="s">
        <v>19</v>
      </c>
      <c r="AE3" s="1322" t="s">
        <v>20</v>
      </c>
      <c r="AF3" s="1614"/>
      <c r="AG3" s="1615"/>
      <c r="AH3" s="1608"/>
    </row>
    <row r="4" spans="1:34" ht="25.5">
      <c r="A4" s="109"/>
      <c r="B4" s="109">
        <v>1</v>
      </c>
      <c r="C4" s="109">
        <v>2</v>
      </c>
      <c r="D4" s="1025">
        <v>3</v>
      </c>
      <c r="E4" s="109">
        <v>4</v>
      </c>
      <c r="F4" s="109">
        <v>5</v>
      </c>
      <c r="G4" s="109">
        <v>6.1</v>
      </c>
      <c r="H4" s="109">
        <v>6.2</v>
      </c>
      <c r="I4" s="109">
        <v>6.3</v>
      </c>
      <c r="J4" s="109">
        <v>6.4</v>
      </c>
      <c r="K4" s="1026" t="s">
        <v>21</v>
      </c>
      <c r="L4" s="1026" t="s">
        <v>22</v>
      </c>
      <c r="M4" s="1027" t="s">
        <v>23</v>
      </c>
      <c r="N4" s="755" t="s">
        <v>24</v>
      </c>
      <c r="O4" s="755" t="s">
        <v>25</v>
      </c>
      <c r="P4" s="755" t="s">
        <v>26</v>
      </c>
      <c r="Q4" s="755" t="s">
        <v>27</v>
      </c>
      <c r="R4" s="755" t="s">
        <v>28</v>
      </c>
      <c r="S4" s="755" t="s">
        <v>29</v>
      </c>
      <c r="T4" s="1027" t="s">
        <v>1767</v>
      </c>
      <c r="U4" s="1027" t="s">
        <v>1768</v>
      </c>
      <c r="V4" s="1027" t="s">
        <v>1769</v>
      </c>
      <c r="W4" s="1027" t="s">
        <v>1770</v>
      </c>
      <c r="X4" s="1027" t="s">
        <v>1771</v>
      </c>
      <c r="Y4" s="1028" t="s">
        <v>1772</v>
      </c>
      <c r="Z4" s="1027" t="s">
        <v>1773</v>
      </c>
      <c r="AA4" s="1027" t="s">
        <v>1774</v>
      </c>
      <c r="AB4" s="1029" t="s">
        <v>1775</v>
      </c>
      <c r="AC4" s="1027" t="s">
        <v>1776</v>
      </c>
      <c r="AD4" s="1027" t="s">
        <v>1777</v>
      </c>
      <c r="AE4" s="1029" t="s">
        <v>1778</v>
      </c>
      <c r="AF4" s="109">
        <v>8</v>
      </c>
      <c r="AG4" s="109">
        <v>9</v>
      </c>
      <c r="AH4" s="109">
        <v>10</v>
      </c>
    </row>
    <row r="5" spans="1:34" ht="42.75" customHeight="1">
      <c r="A5" s="1596" t="s">
        <v>1779</v>
      </c>
      <c r="B5" s="1597"/>
      <c r="C5" s="1597"/>
      <c r="D5" s="1597"/>
      <c r="E5" s="1597"/>
      <c r="F5" s="1597"/>
      <c r="G5" s="1597"/>
      <c r="H5" s="1597"/>
      <c r="I5" s="1597"/>
      <c r="J5" s="1597"/>
      <c r="K5" s="1597"/>
      <c r="L5" s="1597"/>
      <c r="M5" s="1597"/>
      <c r="N5" s="1597"/>
      <c r="O5" s="1597"/>
      <c r="P5" s="1597"/>
      <c r="Q5" s="1597"/>
      <c r="R5" s="1597"/>
      <c r="S5" s="1597"/>
      <c r="T5" s="1597"/>
      <c r="U5" s="1597"/>
      <c r="V5" s="1597"/>
      <c r="W5" s="1597"/>
      <c r="X5" s="1597"/>
      <c r="Y5" s="1597"/>
      <c r="Z5" s="1597"/>
      <c r="AA5" s="1597"/>
      <c r="AB5" s="1597"/>
      <c r="AC5" s="1597"/>
      <c r="AD5" s="1597"/>
      <c r="AE5" s="1597"/>
      <c r="AF5" s="1597"/>
      <c r="AG5" s="1597"/>
      <c r="AH5" s="1598"/>
    </row>
    <row r="6" spans="1:34" s="1045" customFormat="1" ht="146.25" hidden="1" customHeight="1">
      <c r="A6" s="1030">
        <v>1</v>
      </c>
      <c r="B6" s="1031" t="s">
        <v>868</v>
      </c>
      <c r="C6" s="1032" t="s">
        <v>977</v>
      </c>
      <c r="D6" s="1033" t="s">
        <v>1780</v>
      </c>
      <c r="E6" s="1034" t="s">
        <v>1781</v>
      </c>
      <c r="F6" s="1035" t="s">
        <v>1782</v>
      </c>
      <c r="G6" s="1036">
        <v>1040131</v>
      </c>
      <c r="H6" s="1037"/>
      <c r="I6" s="1037"/>
      <c r="J6" s="1038"/>
      <c r="K6" s="1039" t="s">
        <v>36</v>
      </c>
      <c r="L6" s="1039" t="s">
        <v>75</v>
      </c>
      <c r="M6" s="1040">
        <v>1040131</v>
      </c>
      <c r="N6" s="1041"/>
      <c r="O6" s="1041"/>
      <c r="P6" s="1041"/>
      <c r="Q6" s="1041"/>
      <c r="R6" s="1041"/>
      <c r="S6" s="1041"/>
      <c r="T6" s="1041"/>
      <c r="U6" s="1041"/>
      <c r="V6" s="1041"/>
      <c r="W6" s="1041"/>
      <c r="X6" s="1041"/>
      <c r="Y6" s="1042"/>
      <c r="Z6" s="1041"/>
      <c r="AA6" s="1041"/>
      <c r="AB6" s="1043"/>
      <c r="AC6" s="1041"/>
      <c r="AD6" s="1041"/>
      <c r="AE6" s="1043"/>
      <c r="AF6" s="1044"/>
      <c r="AG6" s="1044"/>
      <c r="AH6" s="1044"/>
    </row>
    <row r="7" spans="1:34" s="1045" customFormat="1" ht="146.25" hidden="1" customHeight="1">
      <c r="A7" s="1030">
        <v>2</v>
      </c>
      <c r="B7" s="1031" t="s">
        <v>868</v>
      </c>
      <c r="C7" s="1032" t="s">
        <v>977</v>
      </c>
      <c r="D7" s="1033" t="s">
        <v>1783</v>
      </c>
      <c r="E7" s="1034" t="s">
        <v>1781</v>
      </c>
      <c r="F7" s="1035" t="s">
        <v>1782</v>
      </c>
      <c r="G7" s="1036">
        <v>179355</v>
      </c>
      <c r="H7" s="1037"/>
      <c r="I7" s="1037"/>
      <c r="J7" s="1046"/>
      <c r="K7" s="1039" t="s">
        <v>36</v>
      </c>
      <c r="L7" s="1039" t="s">
        <v>59</v>
      </c>
      <c r="M7" s="1036">
        <v>179355</v>
      </c>
      <c r="N7" s="1047"/>
      <c r="O7" s="1047"/>
      <c r="P7" s="1047"/>
      <c r="Q7" s="1047"/>
      <c r="R7" s="1047"/>
      <c r="S7" s="1047"/>
      <c r="T7" s="1047"/>
      <c r="U7" s="1047"/>
      <c r="V7" s="1047"/>
      <c r="W7" s="1047"/>
      <c r="X7" s="1047"/>
      <c r="Y7" s="1048"/>
      <c r="Z7" s="1047"/>
      <c r="AA7" s="1047"/>
      <c r="AB7" s="1049"/>
      <c r="AC7" s="1047"/>
      <c r="AD7" s="1047"/>
      <c r="AE7" s="1049"/>
      <c r="AF7" s="1050"/>
      <c r="AG7" s="1050"/>
      <c r="AH7" s="1050"/>
    </row>
    <row r="8" spans="1:34" s="1045" customFormat="1" ht="146.25" hidden="1" customHeight="1">
      <c r="A8" s="1030">
        <v>3</v>
      </c>
      <c r="B8" s="1031" t="s">
        <v>868</v>
      </c>
      <c r="C8" s="1032" t="s">
        <v>977</v>
      </c>
      <c r="D8" s="1033" t="s">
        <v>1784</v>
      </c>
      <c r="E8" s="1034" t="s">
        <v>1781</v>
      </c>
      <c r="F8" s="1035" t="s">
        <v>1782</v>
      </c>
      <c r="G8" s="1036">
        <v>301642</v>
      </c>
      <c r="H8" s="1037" t="s">
        <v>123</v>
      </c>
      <c r="I8" s="1037"/>
      <c r="J8" s="1046"/>
      <c r="K8" s="1039" t="s">
        <v>36</v>
      </c>
      <c r="L8" s="1039" t="s">
        <v>59</v>
      </c>
      <c r="M8" s="1036">
        <v>301642</v>
      </c>
      <c r="N8" s="1047"/>
      <c r="O8" s="1047"/>
      <c r="P8" s="1047"/>
      <c r="Q8" s="1047"/>
      <c r="R8" s="1047"/>
      <c r="S8" s="1047"/>
      <c r="T8" s="1047"/>
      <c r="U8" s="1047"/>
      <c r="V8" s="1047"/>
      <c r="W8" s="1047"/>
      <c r="X8" s="1047"/>
      <c r="Y8" s="1048"/>
      <c r="Z8" s="1047"/>
      <c r="AA8" s="1047"/>
      <c r="AB8" s="1049"/>
      <c r="AC8" s="1047"/>
      <c r="AD8" s="1047"/>
      <c r="AE8" s="1049"/>
      <c r="AF8" s="1050"/>
      <c r="AG8" s="1050"/>
      <c r="AH8" s="1050"/>
    </row>
    <row r="9" spans="1:34" s="1045" customFormat="1" ht="146.25" hidden="1" customHeight="1">
      <c r="A9" s="1030">
        <v>4</v>
      </c>
      <c r="B9" s="1031" t="s">
        <v>868</v>
      </c>
      <c r="C9" s="1032" t="s">
        <v>977</v>
      </c>
      <c r="D9" s="1033" t="s">
        <v>1785</v>
      </c>
      <c r="E9" s="1034" t="s">
        <v>1781</v>
      </c>
      <c r="F9" s="1035" t="s">
        <v>1782</v>
      </c>
      <c r="G9" s="1036">
        <v>181579</v>
      </c>
      <c r="H9" s="1037"/>
      <c r="I9" s="1037"/>
      <c r="J9" s="1038"/>
      <c r="K9" s="1039" t="s">
        <v>36</v>
      </c>
      <c r="L9" s="1039" t="s">
        <v>59</v>
      </c>
      <c r="M9" s="1036">
        <v>181579</v>
      </c>
      <c r="N9" s="1047"/>
      <c r="O9" s="1047"/>
      <c r="P9" s="1047"/>
      <c r="Q9" s="1047"/>
      <c r="R9" s="1047"/>
      <c r="S9" s="1047"/>
      <c r="T9" s="1047"/>
      <c r="U9" s="1047"/>
      <c r="V9" s="1047"/>
      <c r="W9" s="1047"/>
      <c r="X9" s="1047"/>
      <c r="Y9" s="1048"/>
      <c r="Z9" s="1047"/>
      <c r="AA9" s="1047"/>
      <c r="AB9" s="1049"/>
      <c r="AC9" s="1047"/>
      <c r="AD9" s="1047"/>
      <c r="AE9" s="1049"/>
      <c r="AF9" s="1050"/>
      <c r="AG9" s="1050"/>
      <c r="AH9" s="1050"/>
    </row>
    <row r="10" spans="1:34" s="1045" customFormat="1" ht="172.5" hidden="1" customHeight="1">
      <c r="A10" s="1030">
        <v>5</v>
      </c>
      <c r="B10" s="1051" t="s">
        <v>1786</v>
      </c>
      <c r="C10" s="1052" t="s">
        <v>1787</v>
      </c>
      <c r="D10" s="1033" t="s">
        <v>1788</v>
      </c>
      <c r="E10" s="1034" t="s">
        <v>1781</v>
      </c>
      <c r="F10" s="1035" t="s">
        <v>1782</v>
      </c>
      <c r="G10" s="1036">
        <v>264485</v>
      </c>
      <c r="H10" s="1051" t="s">
        <v>123</v>
      </c>
      <c r="I10" s="1051"/>
      <c r="J10" s="1053"/>
      <c r="K10" s="1039" t="s">
        <v>36</v>
      </c>
      <c r="L10" s="1039" t="s">
        <v>243</v>
      </c>
      <c r="M10" s="1036">
        <v>264485</v>
      </c>
      <c r="N10" s="1047"/>
      <c r="O10" s="1047"/>
      <c r="P10" s="1047"/>
      <c r="Q10" s="1047"/>
      <c r="R10" s="1047"/>
      <c r="S10" s="1047"/>
      <c r="T10" s="1047"/>
      <c r="U10" s="1047"/>
      <c r="V10" s="1047"/>
      <c r="W10" s="1047"/>
      <c r="X10" s="1047"/>
      <c r="Y10" s="1048"/>
      <c r="Z10" s="1047"/>
      <c r="AA10" s="1047"/>
      <c r="AB10" s="1049"/>
      <c r="AC10" s="1047"/>
      <c r="AD10" s="1047"/>
      <c r="AE10" s="1049"/>
      <c r="AF10" s="1050"/>
      <c r="AG10" s="1050"/>
      <c r="AH10" s="1050"/>
    </row>
    <row r="11" spans="1:34" s="1045" customFormat="1" ht="405" hidden="1">
      <c r="A11" s="1030">
        <v>6</v>
      </c>
      <c r="B11" s="1054" t="s">
        <v>1789</v>
      </c>
      <c r="C11" s="1055" t="s">
        <v>1790</v>
      </c>
      <c r="D11" s="1056" t="s">
        <v>1791</v>
      </c>
      <c r="E11" s="1034" t="s">
        <v>1781</v>
      </c>
      <c r="F11" s="1035" t="s">
        <v>1782</v>
      </c>
      <c r="G11" s="1057">
        <f>P11-H11</f>
        <v>598196.94999999995</v>
      </c>
      <c r="H11" s="1058">
        <f>P11*0.05</f>
        <v>31484.050000000003</v>
      </c>
      <c r="I11" s="1058"/>
      <c r="J11" s="1058"/>
      <c r="K11" s="1059"/>
      <c r="L11" s="1059"/>
      <c r="M11" s="1058"/>
      <c r="N11" s="1060" t="s">
        <v>36</v>
      </c>
      <c r="O11" s="1060" t="s">
        <v>243</v>
      </c>
      <c r="P11" s="1057">
        <v>629681</v>
      </c>
      <c r="Q11" s="1059"/>
      <c r="R11" s="1059"/>
      <c r="S11" s="1058"/>
      <c r="T11" s="1058"/>
      <c r="U11" s="1058"/>
      <c r="V11" s="1058"/>
      <c r="W11" s="1058"/>
      <c r="X11" s="1058"/>
      <c r="Y11" s="1061"/>
      <c r="Z11" s="1058"/>
      <c r="AA11" s="1058"/>
      <c r="AB11" s="1062"/>
      <c r="AC11" s="1058"/>
      <c r="AD11" s="1058"/>
      <c r="AE11" s="1062"/>
      <c r="AF11" s="1055" t="s">
        <v>1792</v>
      </c>
      <c r="AG11" s="1063"/>
      <c r="AH11" s="1064" t="s">
        <v>1793</v>
      </c>
    </row>
    <row r="12" spans="1:34" s="1045" customFormat="1" ht="405" hidden="1">
      <c r="A12" s="1030">
        <v>7</v>
      </c>
      <c r="B12" s="1065" t="s">
        <v>1789</v>
      </c>
      <c r="C12" s="1033" t="s">
        <v>1790</v>
      </c>
      <c r="D12" s="1066" t="s">
        <v>1794</v>
      </c>
      <c r="E12" s="1034" t="s">
        <v>1781</v>
      </c>
      <c r="F12" s="1067" t="s">
        <v>1782</v>
      </c>
      <c r="G12" s="1057">
        <f>P12-H12</f>
        <v>478890.25</v>
      </c>
      <c r="H12" s="1058">
        <f>P12*0.05</f>
        <v>25204.75</v>
      </c>
      <c r="I12" s="1068" t="s">
        <v>123</v>
      </c>
      <c r="J12" s="1068"/>
      <c r="K12" s="1069"/>
      <c r="L12" s="1069"/>
      <c r="M12" s="1068"/>
      <c r="N12" s="1070" t="s">
        <v>36</v>
      </c>
      <c r="O12" s="1070" t="s">
        <v>243</v>
      </c>
      <c r="P12" s="1071">
        <v>504095</v>
      </c>
      <c r="Q12" s="1069"/>
      <c r="R12" s="1069"/>
      <c r="S12" s="1068"/>
      <c r="T12" s="1068"/>
      <c r="U12" s="1068"/>
      <c r="V12" s="1068"/>
      <c r="W12" s="1068"/>
      <c r="X12" s="1068"/>
      <c r="Y12" s="1072"/>
      <c r="Z12" s="1068"/>
      <c r="AA12" s="1068"/>
      <c r="AB12" s="1073"/>
      <c r="AC12" s="1068"/>
      <c r="AD12" s="1068"/>
      <c r="AE12" s="1073"/>
      <c r="AF12" s="1033" t="s">
        <v>1792</v>
      </c>
      <c r="AG12" s="1074"/>
      <c r="AH12" s="1064" t="s">
        <v>1793</v>
      </c>
    </row>
    <row r="13" spans="1:34" s="1045" customFormat="1" ht="123" hidden="1">
      <c r="A13" s="1030">
        <v>8</v>
      </c>
      <c r="B13" s="1065" t="s">
        <v>1795</v>
      </c>
      <c r="C13" s="1033" t="s">
        <v>1796</v>
      </c>
      <c r="D13" s="1075" t="s">
        <v>1797</v>
      </c>
      <c r="E13" s="1034" t="s">
        <v>1781</v>
      </c>
      <c r="F13" s="1067" t="s">
        <v>1782</v>
      </c>
      <c r="G13" s="1071">
        <f>P13-H13</f>
        <v>420565</v>
      </c>
      <c r="H13" s="1068">
        <v>68199.7</v>
      </c>
      <c r="I13" s="1068"/>
      <c r="J13" s="1068"/>
      <c r="K13" s="1069"/>
      <c r="L13" s="1069"/>
      <c r="M13" s="1068"/>
      <c r="N13" s="1070" t="s">
        <v>1424</v>
      </c>
      <c r="O13" s="1070" t="s">
        <v>59</v>
      </c>
      <c r="P13" s="1071">
        <v>488764.7</v>
      </c>
      <c r="Q13" s="1069"/>
      <c r="R13" s="1076"/>
      <c r="S13" s="1077"/>
      <c r="T13" s="1077"/>
      <c r="U13" s="1077"/>
      <c r="V13" s="1077"/>
      <c r="W13" s="1077"/>
      <c r="X13" s="1077"/>
      <c r="Y13" s="1078"/>
      <c r="Z13" s="1077"/>
      <c r="AA13" s="1077"/>
      <c r="AB13" s="1079"/>
      <c r="AC13" s="1077"/>
      <c r="AD13" s="1077"/>
      <c r="AE13" s="1079"/>
      <c r="AF13" s="1033" t="s">
        <v>1792</v>
      </c>
      <c r="AG13" s="1080"/>
      <c r="AH13" s="1064" t="s">
        <v>1793</v>
      </c>
    </row>
    <row r="14" spans="1:34" s="1045" customFormat="1" ht="405" hidden="1">
      <c r="A14" s="1030">
        <v>9</v>
      </c>
      <c r="B14" s="1065" t="s">
        <v>1789</v>
      </c>
      <c r="C14" s="1033" t="s">
        <v>1790</v>
      </c>
      <c r="D14" s="1081" t="s">
        <v>1798</v>
      </c>
      <c r="E14" s="1034" t="s">
        <v>1781</v>
      </c>
      <c r="F14" s="1067" t="s">
        <v>1782</v>
      </c>
      <c r="G14" s="1057">
        <f>P14-H14</f>
        <v>380000</v>
      </c>
      <c r="H14" s="1058">
        <f>P14*0.05</f>
        <v>20000</v>
      </c>
      <c r="I14" s="1068"/>
      <c r="J14" s="1068"/>
      <c r="K14" s="1069"/>
      <c r="L14" s="1069"/>
      <c r="M14" s="1068"/>
      <c r="N14" s="1070" t="s">
        <v>36</v>
      </c>
      <c r="O14" s="1070" t="s">
        <v>243</v>
      </c>
      <c r="P14" s="1082">
        <v>400000</v>
      </c>
      <c r="Q14" s="1070"/>
      <c r="R14" s="1070"/>
      <c r="S14" s="1083"/>
      <c r="T14" s="1083"/>
      <c r="U14" s="1083"/>
      <c r="V14" s="1083"/>
      <c r="W14" s="1083"/>
      <c r="X14" s="1083"/>
      <c r="Y14" s="1072"/>
      <c r="Z14" s="1083"/>
      <c r="AA14" s="1083"/>
      <c r="AB14" s="1084"/>
      <c r="AC14" s="1083"/>
      <c r="AD14" s="1083"/>
      <c r="AE14" s="1084"/>
      <c r="AF14" s="1033" t="s">
        <v>1792</v>
      </c>
      <c r="AG14" s="1074"/>
      <c r="AH14" s="1064" t="s">
        <v>1793</v>
      </c>
    </row>
    <row r="15" spans="1:34" s="1045" customFormat="1" ht="405" hidden="1">
      <c r="A15" s="1030">
        <v>10</v>
      </c>
      <c r="B15" s="1054" t="s">
        <v>1789</v>
      </c>
      <c r="C15" s="1055" t="s">
        <v>1790</v>
      </c>
      <c r="D15" s="1085" t="s">
        <v>1799</v>
      </c>
      <c r="E15" s="1034" t="s">
        <v>1781</v>
      </c>
      <c r="F15" s="1067" t="s">
        <v>1782</v>
      </c>
      <c r="G15" s="1071">
        <v>422301.7</v>
      </c>
      <c r="H15" s="1071">
        <v>42110.5</v>
      </c>
      <c r="I15" s="1068"/>
      <c r="J15" s="1068"/>
      <c r="K15" s="1069"/>
      <c r="L15" s="1069"/>
      <c r="M15" s="1068"/>
      <c r="N15" s="1070"/>
      <c r="O15" s="1070"/>
      <c r="P15" s="1071"/>
      <c r="Q15" s="1070" t="s">
        <v>1460</v>
      </c>
      <c r="R15" s="1070" t="s">
        <v>67</v>
      </c>
      <c r="S15" s="1083">
        <f t="shared" ref="S15:S31" si="0">G15+H15</f>
        <v>464412.2</v>
      </c>
      <c r="T15" s="1086"/>
      <c r="U15" s="1086"/>
      <c r="V15" s="1086"/>
      <c r="W15" s="1086"/>
      <c r="X15" s="1086"/>
      <c r="Y15" s="1061"/>
      <c r="Z15" s="1086"/>
      <c r="AA15" s="1086"/>
      <c r="AB15" s="1087"/>
      <c r="AC15" s="1086"/>
      <c r="AD15" s="1086"/>
      <c r="AE15" s="1087"/>
      <c r="AF15" s="1055" t="s">
        <v>1792</v>
      </c>
      <c r="AG15" s="1080"/>
      <c r="AH15" s="1088" t="s">
        <v>1800</v>
      </c>
    </row>
    <row r="16" spans="1:34" s="1045" customFormat="1" ht="405" hidden="1">
      <c r="A16" s="1030">
        <v>11</v>
      </c>
      <c r="B16" s="1054" t="s">
        <v>1789</v>
      </c>
      <c r="C16" s="1055" t="s">
        <v>1790</v>
      </c>
      <c r="D16" s="1085" t="s">
        <v>1801</v>
      </c>
      <c r="E16" s="1034" t="s">
        <v>1781</v>
      </c>
      <c r="F16" s="1067" t="s">
        <v>1782</v>
      </c>
      <c r="G16" s="1071">
        <v>150840.9</v>
      </c>
      <c r="H16" s="1071">
        <v>52260.1</v>
      </c>
      <c r="I16" s="1068"/>
      <c r="J16" s="1068"/>
      <c r="K16" s="1069"/>
      <c r="L16" s="1069"/>
      <c r="M16" s="1068"/>
      <c r="N16" s="1070"/>
      <c r="O16" s="1070"/>
      <c r="P16" s="1071"/>
      <c r="Q16" s="1070" t="s">
        <v>1460</v>
      </c>
      <c r="R16" s="1070" t="s">
        <v>67</v>
      </c>
      <c r="S16" s="1083">
        <f t="shared" si="0"/>
        <v>203101</v>
      </c>
      <c r="T16" s="1086"/>
      <c r="U16" s="1086"/>
      <c r="V16" s="1086"/>
      <c r="W16" s="1086"/>
      <c r="X16" s="1086"/>
      <c r="Y16" s="1061"/>
      <c r="Z16" s="1086"/>
      <c r="AA16" s="1086"/>
      <c r="AB16" s="1087"/>
      <c r="AC16" s="1086"/>
      <c r="AD16" s="1086"/>
      <c r="AE16" s="1087"/>
      <c r="AF16" s="1055" t="s">
        <v>1792</v>
      </c>
      <c r="AG16" s="1080"/>
      <c r="AH16" s="1088" t="s">
        <v>1802</v>
      </c>
    </row>
    <row r="17" spans="1:34" s="1045" customFormat="1" ht="405" hidden="1">
      <c r="A17" s="1030">
        <v>12</v>
      </c>
      <c r="B17" s="1054" t="s">
        <v>1789</v>
      </c>
      <c r="C17" s="1055" t="s">
        <v>1790</v>
      </c>
      <c r="D17" s="1089" t="s">
        <v>1803</v>
      </c>
      <c r="E17" s="1034" t="s">
        <v>1781</v>
      </c>
      <c r="F17" s="1067" t="s">
        <v>1782</v>
      </c>
      <c r="G17" s="1071">
        <v>101877</v>
      </c>
      <c r="H17" s="1071">
        <v>49683</v>
      </c>
      <c r="I17" s="1068"/>
      <c r="J17" s="1068"/>
      <c r="K17" s="1069"/>
      <c r="L17" s="1069"/>
      <c r="M17" s="1068"/>
      <c r="N17" s="1070"/>
      <c r="O17" s="1070"/>
      <c r="P17" s="1071"/>
      <c r="Q17" s="1070" t="s">
        <v>1460</v>
      </c>
      <c r="R17" s="1070" t="s">
        <v>67</v>
      </c>
      <c r="S17" s="1083">
        <f t="shared" si="0"/>
        <v>151560</v>
      </c>
      <c r="T17" s="1086"/>
      <c r="U17" s="1086"/>
      <c r="V17" s="1086"/>
      <c r="W17" s="1086"/>
      <c r="X17" s="1086"/>
      <c r="Y17" s="1061"/>
      <c r="Z17" s="1086"/>
      <c r="AA17" s="1086"/>
      <c r="AB17" s="1087"/>
      <c r="AC17" s="1086"/>
      <c r="AD17" s="1086"/>
      <c r="AE17" s="1087"/>
      <c r="AF17" s="1055" t="s">
        <v>1792</v>
      </c>
      <c r="AG17" s="1080"/>
      <c r="AH17" s="1080"/>
    </row>
    <row r="18" spans="1:34" s="1045" customFormat="1" ht="405" hidden="1">
      <c r="A18" s="1030">
        <v>13</v>
      </c>
      <c r="B18" s="1054" t="s">
        <v>1789</v>
      </c>
      <c r="C18" s="1055" t="s">
        <v>1790</v>
      </c>
      <c r="D18" s="1089" t="s">
        <v>1804</v>
      </c>
      <c r="E18" s="1034" t="s">
        <v>1781</v>
      </c>
      <c r="F18" s="1067" t="s">
        <v>1782</v>
      </c>
      <c r="G18" s="1071">
        <v>132630.5</v>
      </c>
      <c r="H18" s="1071">
        <v>51301.599999999999</v>
      </c>
      <c r="I18" s="1068"/>
      <c r="J18" s="1068"/>
      <c r="K18" s="1069"/>
      <c r="L18" s="1069"/>
      <c r="M18" s="1068"/>
      <c r="N18" s="1070"/>
      <c r="O18" s="1070"/>
      <c r="P18" s="1071"/>
      <c r="Q18" s="1070" t="s">
        <v>1460</v>
      </c>
      <c r="R18" s="1070" t="s">
        <v>67</v>
      </c>
      <c r="S18" s="1083">
        <f t="shared" si="0"/>
        <v>183932.1</v>
      </c>
      <c r="T18" s="1086"/>
      <c r="U18" s="1086"/>
      <c r="V18" s="1086"/>
      <c r="W18" s="1086"/>
      <c r="X18" s="1086"/>
      <c r="Y18" s="1061"/>
      <c r="Z18" s="1086"/>
      <c r="AA18" s="1086"/>
      <c r="AB18" s="1087"/>
      <c r="AC18" s="1086"/>
      <c r="AD18" s="1086"/>
      <c r="AE18" s="1087"/>
      <c r="AF18" s="1055" t="s">
        <v>1792</v>
      </c>
      <c r="AG18" s="1080"/>
      <c r="AH18" s="1088" t="s">
        <v>1805</v>
      </c>
    </row>
    <row r="19" spans="1:34" s="1045" customFormat="1" ht="405" hidden="1">
      <c r="A19" s="1030">
        <v>14</v>
      </c>
      <c r="B19" s="1054" t="s">
        <v>1789</v>
      </c>
      <c r="C19" s="1055" t="s">
        <v>1790</v>
      </c>
      <c r="D19" s="1089" t="s">
        <v>1806</v>
      </c>
      <c r="E19" s="1034" t="s">
        <v>1781</v>
      </c>
      <c r="F19" s="1067" t="s">
        <v>1782</v>
      </c>
      <c r="G19" s="1071">
        <v>105672.2</v>
      </c>
      <c r="H19" s="1068">
        <v>49882.8</v>
      </c>
      <c r="I19" s="1068"/>
      <c r="J19" s="1068"/>
      <c r="K19" s="1069"/>
      <c r="L19" s="1069"/>
      <c r="M19" s="1068"/>
      <c r="N19" s="1070"/>
      <c r="O19" s="1070"/>
      <c r="P19" s="1071"/>
      <c r="Q19" s="1070" t="s">
        <v>1460</v>
      </c>
      <c r="R19" s="1070" t="s">
        <v>67</v>
      </c>
      <c r="S19" s="1083">
        <f t="shared" si="0"/>
        <v>155555</v>
      </c>
      <c r="T19" s="1086"/>
      <c r="U19" s="1086"/>
      <c r="V19" s="1086"/>
      <c r="W19" s="1086"/>
      <c r="X19" s="1086"/>
      <c r="Y19" s="1061"/>
      <c r="Z19" s="1086"/>
      <c r="AA19" s="1086"/>
      <c r="AB19" s="1087"/>
      <c r="AC19" s="1086"/>
      <c r="AD19" s="1086"/>
      <c r="AE19" s="1087"/>
      <c r="AF19" s="1055" t="s">
        <v>1792</v>
      </c>
      <c r="AG19" s="1080"/>
      <c r="AH19" s="1080"/>
    </row>
    <row r="20" spans="1:34" s="1045" customFormat="1" ht="405" hidden="1">
      <c r="A20" s="1030">
        <v>15</v>
      </c>
      <c r="B20" s="1054" t="s">
        <v>1789</v>
      </c>
      <c r="C20" s="1055" t="s">
        <v>1790</v>
      </c>
      <c r="D20" s="1090" t="s">
        <v>1807</v>
      </c>
      <c r="E20" s="1034" t="s">
        <v>1781</v>
      </c>
      <c r="F20" s="1067" t="s">
        <v>1782</v>
      </c>
      <c r="G20" s="1071">
        <v>56695</v>
      </c>
      <c r="H20" s="1071">
        <v>47305</v>
      </c>
      <c r="I20" s="1068"/>
      <c r="J20" s="1068"/>
      <c r="K20" s="1069"/>
      <c r="L20" s="1069"/>
      <c r="M20" s="1068"/>
      <c r="N20" s="1070"/>
      <c r="O20" s="1070"/>
      <c r="P20" s="1071"/>
      <c r="Q20" s="1070" t="s">
        <v>1460</v>
      </c>
      <c r="R20" s="1070" t="s">
        <v>67</v>
      </c>
      <c r="S20" s="1083">
        <f t="shared" si="0"/>
        <v>104000</v>
      </c>
      <c r="T20" s="1086"/>
      <c r="U20" s="1086"/>
      <c r="V20" s="1086"/>
      <c r="W20" s="1086"/>
      <c r="X20" s="1086"/>
      <c r="Y20" s="1061"/>
      <c r="Z20" s="1086"/>
      <c r="AA20" s="1086"/>
      <c r="AB20" s="1087"/>
      <c r="AC20" s="1086"/>
      <c r="AD20" s="1086"/>
      <c r="AE20" s="1087"/>
      <c r="AF20" s="1055" t="s">
        <v>1792</v>
      </c>
      <c r="AG20" s="1080"/>
      <c r="AH20" s="1088" t="s">
        <v>1808</v>
      </c>
    </row>
    <row r="21" spans="1:34" s="1045" customFormat="1" ht="405" hidden="1">
      <c r="A21" s="1030">
        <v>16</v>
      </c>
      <c r="B21" s="1054" t="s">
        <v>1789</v>
      </c>
      <c r="C21" s="1055" t="s">
        <v>1790</v>
      </c>
      <c r="D21" s="1091" t="s">
        <v>1809</v>
      </c>
      <c r="E21" s="1034" t="s">
        <v>1781</v>
      </c>
      <c r="F21" s="1067" t="s">
        <v>1782</v>
      </c>
      <c r="G21" s="1071">
        <v>129300.4</v>
      </c>
      <c r="H21" s="1071">
        <v>51126.3</v>
      </c>
      <c r="I21" s="1068"/>
      <c r="J21" s="1068"/>
      <c r="K21" s="1069"/>
      <c r="L21" s="1069"/>
      <c r="M21" s="1068"/>
      <c r="N21" s="1070"/>
      <c r="O21" s="1070"/>
      <c r="P21" s="1071"/>
      <c r="Q21" s="1070" t="s">
        <v>1460</v>
      </c>
      <c r="R21" s="1070" t="s">
        <v>67</v>
      </c>
      <c r="S21" s="1083">
        <f t="shared" si="0"/>
        <v>180426.7</v>
      </c>
      <c r="T21" s="1086"/>
      <c r="U21" s="1086"/>
      <c r="V21" s="1086"/>
      <c r="W21" s="1086"/>
      <c r="X21" s="1086"/>
      <c r="Y21" s="1061"/>
      <c r="Z21" s="1086"/>
      <c r="AA21" s="1086"/>
      <c r="AB21" s="1087"/>
      <c r="AC21" s="1086"/>
      <c r="AD21" s="1086"/>
      <c r="AE21" s="1087"/>
      <c r="AF21" s="1055" t="s">
        <v>1792</v>
      </c>
      <c r="AG21" s="1080"/>
      <c r="AH21" s="1092" t="s">
        <v>1810</v>
      </c>
    </row>
    <row r="22" spans="1:34" s="1045" customFormat="1" ht="405" hidden="1">
      <c r="A22" s="1030">
        <v>17</v>
      </c>
      <c r="B22" s="1054" t="s">
        <v>1789</v>
      </c>
      <c r="C22" s="1055" t="s">
        <v>1790</v>
      </c>
      <c r="D22" s="1093" t="s">
        <v>1811</v>
      </c>
      <c r="E22" s="1034" t="s">
        <v>1781</v>
      </c>
      <c r="F22" s="1067" t="s">
        <v>1782</v>
      </c>
      <c r="G22" s="1071">
        <v>101003.7</v>
      </c>
      <c r="H22" s="1071">
        <v>49637</v>
      </c>
      <c r="I22" s="1068"/>
      <c r="J22" s="1068"/>
      <c r="K22" s="1069"/>
      <c r="L22" s="1069"/>
      <c r="M22" s="1068"/>
      <c r="N22" s="1070"/>
      <c r="O22" s="1070"/>
      <c r="P22" s="1071"/>
      <c r="Q22" s="1070" t="s">
        <v>1460</v>
      </c>
      <c r="R22" s="1070" t="s">
        <v>67</v>
      </c>
      <c r="S22" s="1083">
        <f t="shared" si="0"/>
        <v>150640.70000000001</v>
      </c>
      <c r="T22" s="1086"/>
      <c r="U22" s="1086"/>
      <c r="V22" s="1086"/>
      <c r="W22" s="1086"/>
      <c r="X22" s="1086"/>
      <c r="Y22" s="1061"/>
      <c r="Z22" s="1086"/>
      <c r="AA22" s="1086"/>
      <c r="AB22" s="1087"/>
      <c r="AC22" s="1086"/>
      <c r="AD22" s="1086"/>
      <c r="AE22" s="1087"/>
      <c r="AF22" s="1055" t="s">
        <v>1792</v>
      </c>
      <c r="AG22" s="1080"/>
      <c r="AH22" s="1080"/>
    </row>
    <row r="23" spans="1:34" s="1045" customFormat="1" ht="405" hidden="1">
      <c r="A23" s="1030">
        <v>18</v>
      </c>
      <c r="B23" s="1054" t="s">
        <v>1789</v>
      </c>
      <c r="C23" s="1055" t="s">
        <v>1790</v>
      </c>
      <c r="D23" s="1093" t="s">
        <v>1812</v>
      </c>
      <c r="E23" s="1034" t="s">
        <v>1781</v>
      </c>
      <c r="F23" s="1067" t="s">
        <v>1782</v>
      </c>
      <c r="G23" s="1071">
        <v>70237.3</v>
      </c>
      <c r="H23" s="1068">
        <v>3696.7000000000003</v>
      </c>
      <c r="I23" s="1068"/>
      <c r="J23" s="1068"/>
      <c r="K23" s="1069"/>
      <c r="L23" s="1069"/>
      <c r="M23" s="1068"/>
      <c r="N23" s="1070"/>
      <c r="O23" s="1070"/>
      <c r="P23" s="1071"/>
      <c r="Q23" s="1070" t="s">
        <v>1460</v>
      </c>
      <c r="R23" s="1070" t="s">
        <v>67</v>
      </c>
      <c r="S23" s="1083">
        <f t="shared" si="0"/>
        <v>73934</v>
      </c>
      <c r="T23" s="1086"/>
      <c r="U23" s="1086"/>
      <c r="V23" s="1086"/>
      <c r="W23" s="1086"/>
      <c r="X23" s="1086"/>
      <c r="Y23" s="1061"/>
      <c r="Z23" s="1086"/>
      <c r="AA23" s="1086"/>
      <c r="AB23" s="1087"/>
      <c r="AC23" s="1086"/>
      <c r="AD23" s="1086"/>
      <c r="AE23" s="1087"/>
      <c r="AF23" s="1055" t="s">
        <v>1792</v>
      </c>
      <c r="AG23" s="1080"/>
      <c r="AH23" s="1080"/>
    </row>
    <row r="24" spans="1:34" s="1045" customFormat="1" ht="405" hidden="1">
      <c r="A24" s="1030">
        <v>19</v>
      </c>
      <c r="B24" s="1054" t="s">
        <v>1789</v>
      </c>
      <c r="C24" s="1055" t="s">
        <v>1790</v>
      </c>
      <c r="D24" s="1093" t="s">
        <v>1813</v>
      </c>
      <c r="E24" s="1034" t="s">
        <v>1781</v>
      </c>
      <c r="F24" s="1067" t="s">
        <v>1782</v>
      </c>
      <c r="G24" s="1071">
        <v>96034.5</v>
      </c>
      <c r="H24" s="1071">
        <v>49375.5</v>
      </c>
      <c r="I24" s="1068"/>
      <c r="J24" s="1068"/>
      <c r="K24" s="1069"/>
      <c r="L24" s="1069"/>
      <c r="M24" s="1068"/>
      <c r="N24" s="1070"/>
      <c r="O24" s="1070"/>
      <c r="P24" s="1071"/>
      <c r="Q24" s="1070" t="s">
        <v>1460</v>
      </c>
      <c r="R24" s="1070" t="s">
        <v>67</v>
      </c>
      <c r="S24" s="1083">
        <f t="shared" si="0"/>
        <v>145410</v>
      </c>
      <c r="T24" s="1086"/>
      <c r="U24" s="1086"/>
      <c r="V24" s="1086"/>
      <c r="W24" s="1086"/>
      <c r="X24" s="1086"/>
      <c r="Y24" s="1061"/>
      <c r="Z24" s="1086"/>
      <c r="AA24" s="1086"/>
      <c r="AB24" s="1087"/>
      <c r="AC24" s="1086"/>
      <c r="AD24" s="1086"/>
      <c r="AE24" s="1087"/>
      <c r="AF24" s="1055" t="s">
        <v>1792</v>
      </c>
      <c r="AG24" s="1080"/>
      <c r="AH24" s="1088" t="s">
        <v>1805</v>
      </c>
    </row>
    <row r="25" spans="1:34" s="1045" customFormat="1" ht="405" hidden="1">
      <c r="A25" s="1030">
        <v>20</v>
      </c>
      <c r="B25" s="1054" t="s">
        <v>1789</v>
      </c>
      <c r="C25" s="1055" t="s">
        <v>1790</v>
      </c>
      <c r="D25" s="1093" t="s">
        <v>1814</v>
      </c>
      <c r="E25" s="1034" t="s">
        <v>1781</v>
      </c>
      <c r="F25" s="1067" t="s">
        <v>1782</v>
      </c>
      <c r="G25" s="1071">
        <v>94022.399999999994</v>
      </c>
      <c r="H25" s="1071">
        <v>49269.599999999999</v>
      </c>
      <c r="I25" s="1068"/>
      <c r="J25" s="1068"/>
      <c r="K25" s="1069"/>
      <c r="L25" s="1069"/>
      <c r="M25" s="1068"/>
      <c r="N25" s="1070"/>
      <c r="O25" s="1070"/>
      <c r="P25" s="1071"/>
      <c r="Q25" s="1070" t="s">
        <v>1460</v>
      </c>
      <c r="R25" s="1070" t="s">
        <v>67</v>
      </c>
      <c r="S25" s="1083">
        <f t="shared" si="0"/>
        <v>143292</v>
      </c>
      <c r="T25" s="1086"/>
      <c r="U25" s="1086"/>
      <c r="V25" s="1086"/>
      <c r="W25" s="1086"/>
      <c r="X25" s="1086"/>
      <c r="Y25" s="1061"/>
      <c r="Z25" s="1086"/>
      <c r="AA25" s="1086"/>
      <c r="AB25" s="1087"/>
      <c r="AC25" s="1086"/>
      <c r="AD25" s="1086"/>
      <c r="AE25" s="1087"/>
      <c r="AF25" s="1055" t="s">
        <v>1792</v>
      </c>
      <c r="AG25" s="1080"/>
      <c r="AH25" s="1088" t="s">
        <v>1815</v>
      </c>
    </row>
    <row r="26" spans="1:34" s="1045" customFormat="1" ht="405" hidden="1">
      <c r="A26" s="1030">
        <v>21</v>
      </c>
      <c r="B26" s="1054" t="s">
        <v>1789</v>
      </c>
      <c r="C26" s="1055" t="s">
        <v>1790</v>
      </c>
      <c r="D26" s="1093" t="s">
        <v>1816</v>
      </c>
      <c r="E26" s="1034" t="s">
        <v>1781</v>
      </c>
      <c r="F26" s="1067" t="s">
        <v>1782</v>
      </c>
      <c r="G26" s="1071">
        <v>59257.2</v>
      </c>
      <c r="H26" s="1071">
        <v>3118.8</v>
      </c>
      <c r="I26" s="1068"/>
      <c r="J26" s="1068"/>
      <c r="K26" s="1069"/>
      <c r="L26" s="1069"/>
      <c r="M26" s="1068"/>
      <c r="N26" s="1070"/>
      <c r="O26" s="1070"/>
      <c r="P26" s="1071"/>
      <c r="Q26" s="1070" t="s">
        <v>1460</v>
      </c>
      <c r="R26" s="1070" t="s">
        <v>67</v>
      </c>
      <c r="S26" s="1083">
        <f t="shared" si="0"/>
        <v>62376</v>
      </c>
      <c r="T26" s="1086"/>
      <c r="U26" s="1086"/>
      <c r="V26" s="1086"/>
      <c r="W26" s="1086"/>
      <c r="X26" s="1086"/>
      <c r="Y26" s="1061"/>
      <c r="Z26" s="1086"/>
      <c r="AA26" s="1086"/>
      <c r="AB26" s="1087"/>
      <c r="AC26" s="1086"/>
      <c r="AD26" s="1086"/>
      <c r="AE26" s="1087"/>
      <c r="AF26" s="1055" t="s">
        <v>1792</v>
      </c>
      <c r="AG26" s="1080"/>
      <c r="AH26" s="1080"/>
    </row>
    <row r="27" spans="1:34" s="1045" customFormat="1" ht="405" hidden="1">
      <c r="A27" s="1030">
        <v>22</v>
      </c>
      <c r="B27" s="1054" t="s">
        <v>1789</v>
      </c>
      <c r="C27" s="1055" t="s">
        <v>1790</v>
      </c>
      <c r="D27" s="1093" t="s">
        <v>1817</v>
      </c>
      <c r="E27" s="1034" t="s">
        <v>1781</v>
      </c>
      <c r="F27" s="1067" t="s">
        <v>1782</v>
      </c>
      <c r="G27" s="1071">
        <v>67272.5</v>
      </c>
      <c r="H27" s="1071">
        <v>47861.7</v>
      </c>
      <c r="I27" s="1068"/>
      <c r="J27" s="1068"/>
      <c r="K27" s="1069"/>
      <c r="L27" s="1069"/>
      <c r="M27" s="1068"/>
      <c r="N27" s="1070"/>
      <c r="O27" s="1070"/>
      <c r="P27" s="1071"/>
      <c r="Q27" s="1070" t="s">
        <v>1460</v>
      </c>
      <c r="R27" s="1070" t="s">
        <v>67</v>
      </c>
      <c r="S27" s="1083">
        <f t="shared" si="0"/>
        <v>115134.2</v>
      </c>
      <c r="T27" s="1086"/>
      <c r="U27" s="1086"/>
      <c r="V27" s="1086"/>
      <c r="W27" s="1086"/>
      <c r="X27" s="1086"/>
      <c r="Y27" s="1061"/>
      <c r="Z27" s="1086"/>
      <c r="AA27" s="1086"/>
      <c r="AB27" s="1087"/>
      <c r="AC27" s="1086"/>
      <c r="AD27" s="1086"/>
      <c r="AE27" s="1087"/>
      <c r="AF27" s="1055" t="s">
        <v>1792</v>
      </c>
      <c r="AG27" s="1080"/>
      <c r="AH27" s="1080"/>
    </row>
    <row r="28" spans="1:34" s="1045" customFormat="1" ht="405" hidden="1">
      <c r="A28" s="1030">
        <v>23</v>
      </c>
      <c r="B28" s="1054" t="s">
        <v>1789</v>
      </c>
      <c r="C28" s="1055" t="s">
        <v>1790</v>
      </c>
      <c r="D28" s="1093" t="s">
        <v>1818</v>
      </c>
      <c r="E28" s="1034" t="s">
        <v>1781</v>
      </c>
      <c r="F28" s="1067" t="s">
        <v>1782</v>
      </c>
      <c r="G28" s="1071">
        <v>56510.7</v>
      </c>
      <c r="H28" s="1071">
        <v>47295.3</v>
      </c>
      <c r="I28" s="1068"/>
      <c r="J28" s="1068"/>
      <c r="K28" s="1069"/>
      <c r="L28" s="1069"/>
      <c r="M28" s="1068"/>
      <c r="N28" s="1070"/>
      <c r="O28" s="1070"/>
      <c r="P28" s="1071"/>
      <c r="Q28" s="1070" t="s">
        <v>1460</v>
      </c>
      <c r="R28" s="1070" t="s">
        <v>67</v>
      </c>
      <c r="S28" s="1083">
        <f t="shared" si="0"/>
        <v>103806</v>
      </c>
      <c r="T28" s="1086"/>
      <c r="U28" s="1086"/>
      <c r="V28" s="1086"/>
      <c r="W28" s="1086"/>
      <c r="X28" s="1086"/>
      <c r="Y28" s="1061"/>
      <c r="Z28" s="1086"/>
      <c r="AA28" s="1086"/>
      <c r="AB28" s="1087"/>
      <c r="AC28" s="1086"/>
      <c r="AD28" s="1086"/>
      <c r="AE28" s="1087"/>
      <c r="AF28" s="1055" t="s">
        <v>1792</v>
      </c>
      <c r="AG28" s="1080"/>
      <c r="AH28" s="1088" t="s">
        <v>1819</v>
      </c>
    </row>
    <row r="29" spans="1:34" s="1045" customFormat="1" ht="405" hidden="1">
      <c r="A29" s="1030">
        <v>24</v>
      </c>
      <c r="B29" s="1054" t="s">
        <v>1789</v>
      </c>
      <c r="C29" s="1055" t="s">
        <v>1790</v>
      </c>
      <c r="D29" s="1093" t="s">
        <v>1820</v>
      </c>
      <c r="E29" s="1034" t="s">
        <v>1781</v>
      </c>
      <c r="F29" s="1067" t="s">
        <v>1782</v>
      </c>
      <c r="G29" s="1071">
        <v>58796.45</v>
      </c>
      <c r="H29" s="1068">
        <v>3094.55</v>
      </c>
      <c r="I29" s="1068"/>
      <c r="J29" s="1068"/>
      <c r="K29" s="1069"/>
      <c r="L29" s="1069"/>
      <c r="M29" s="1068"/>
      <c r="N29" s="1070"/>
      <c r="O29" s="1070"/>
      <c r="P29" s="1071"/>
      <c r="Q29" s="1070" t="s">
        <v>1460</v>
      </c>
      <c r="R29" s="1070" t="s">
        <v>67</v>
      </c>
      <c r="S29" s="1083">
        <f t="shared" si="0"/>
        <v>61891</v>
      </c>
      <c r="T29" s="1086"/>
      <c r="U29" s="1086"/>
      <c r="V29" s="1086"/>
      <c r="W29" s="1086"/>
      <c r="X29" s="1086"/>
      <c r="Y29" s="1061"/>
      <c r="Z29" s="1086"/>
      <c r="AA29" s="1086"/>
      <c r="AB29" s="1087"/>
      <c r="AC29" s="1086"/>
      <c r="AD29" s="1086"/>
      <c r="AE29" s="1087"/>
      <c r="AF29" s="1055" t="s">
        <v>1792</v>
      </c>
      <c r="AG29" s="1080"/>
      <c r="AH29" s="1080"/>
    </row>
    <row r="30" spans="1:34" s="1045" customFormat="1" ht="405" hidden="1">
      <c r="A30" s="1030">
        <v>25</v>
      </c>
      <c r="B30" s="1054" t="s">
        <v>1789</v>
      </c>
      <c r="C30" s="1055" t="s">
        <v>1790</v>
      </c>
      <c r="D30" s="1093" t="s">
        <v>1821</v>
      </c>
      <c r="E30" s="1034" t="s">
        <v>1781</v>
      </c>
      <c r="F30" s="1067" t="s">
        <v>1782</v>
      </c>
      <c r="G30" s="1071">
        <v>107547.5</v>
      </c>
      <c r="H30" s="1071">
        <v>49981.5</v>
      </c>
      <c r="I30" s="1068"/>
      <c r="J30" s="1068"/>
      <c r="K30" s="1069"/>
      <c r="L30" s="1069"/>
      <c r="M30" s="1068"/>
      <c r="N30" s="1070"/>
      <c r="O30" s="1070"/>
      <c r="P30" s="1071"/>
      <c r="Q30" s="1070" t="s">
        <v>1460</v>
      </c>
      <c r="R30" s="1070" t="s">
        <v>67</v>
      </c>
      <c r="S30" s="1083">
        <f t="shared" si="0"/>
        <v>157529</v>
      </c>
      <c r="T30" s="1086"/>
      <c r="U30" s="1086"/>
      <c r="V30" s="1086"/>
      <c r="W30" s="1086"/>
      <c r="X30" s="1086"/>
      <c r="Y30" s="1061"/>
      <c r="Z30" s="1086"/>
      <c r="AA30" s="1086"/>
      <c r="AB30" s="1087"/>
      <c r="AC30" s="1086"/>
      <c r="AD30" s="1086"/>
      <c r="AE30" s="1087"/>
      <c r="AF30" s="1055" t="s">
        <v>1792</v>
      </c>
      <c r="AG30" s="1080"/>
      <c r="AH30" s="1080"/>
    </row>
    <row r="31" spans="1:34" s="1045" customFormat="1" ht="138.75" hidden="1" customHeight="1">
      <c r="A31" s="1030">
        <v>26</v>
      </c>
      <c r="B31" s="1054" t="s">
        <v>1789</v>
      </c>
      <c r="C31" s="1055" t="s">
        <v>1790</v>
      </c>
      <c r="D31" s="1091" t="s">
        <v>1822</v>
      </c>
      <c r="E31" s="1034" t="s">
        <v>1781</v>
      </c>
      <c r="F31" s="1067" t="s">
        <v>1782</v>
      </c>
      <c r="G31" s="1094">
        <v>376718</v>
      </c>
      <c r="H31" s="1071">
        <v>19827</v>
      </c>
      <c r="I31" s="1095"/>
      <c r="J31" s="1068"/>
      <c r="K31" s="1069"/>
      <c r="L31" s="1069"/>
      <c r="M31" s="1068"/>
      <c r="N31" s="1070"/>
      <c r="O31" s="1070"/>
      <c r="P31" s="1071"/>
      <c r="Q31" s="1070" t="s">
        <v>1460</v>
      </c>
      <c r="R31" s="1070" t="s">
        <v>67</v>
      </c>
      <c r="S31" s="1083">
        <f t="shared" si="0"/>
        <v>396545</v>
      </c>
      <c r="T31" s="1086"/>
      <c r="U31" s="1086"/>
      <c r="V31" s="1086"/>
      <c r="W31" s="1086"/>
      <c r="X31" s="1086"/>
      <c r="Y31" s="1061"/>
      <c r="Z31" s="1086"/>
      <c r="AA31" s="1086"/>
      <c r="AB31" s="1087"/>
      <c r="AC31" s="1086"/>
      <c r="AD31" s="1086"/>
      <c r="AE31" s="1087"/>
      <c r="AF31" s="1055" t="s">
        <v>1792</v>
      </c>
      <c r="AG31" s="1080"/>
      <c r="AH31" s="1080"/>
    </row>
    <row r="32" spans="1:34" s="1045" customFormat="1" ht="405" hidden="1">
      <c r="A32" s="1030">
        <v>27</v>
      </c>
      <c r="B32" s="1054" t="s">
        <v>1789</v>
      </c>
      <c r="C32" s="1055" t="s">
        <v>1790</v>
      </c>
      <c r="D32" s="1096" t="s">
        <v>1823</v>
      </c>
      <c r="E32" s="1034" t="s">
        <v>1781</v>
      </c>
      <c r="F32" s="1067" t="s">
        <v>1782</v>
      </c>
      <c r="G32" s="1094">
        <v>78897.600000000006</v>
      </c>
      <c r="H32" s="1071">
        <v>30682.400000000001</v>
      </c>
      <c r="I32" s="1095"/>
      <c r="J32" s="1068"/>
      <c r="K32" s="1069"/>
      <c r="L32" s="1069"/>
      <c r="M32" s="1068"/>
      <c r="N32" s="1070"/>
      <c r="O32" s="1070"/>
      <c r="P32" s="1071"/>
      <c r="Q32" s="1097"/>
      <c r="R32" s="1097"/>
      <c r="S32" s="1083"/>
      <c r="T32" s="1070" t="s">
        <v>36</v>
      </c>
      <c r="U32" s="1070" t="s">
        <v>67</v>
      </c>
      <c r="V32" s="1086">
        <f>G32+H32</f>
        <v>109580</v>
      </c>
      <c r="W32" s="1086"/>
      <c r="X32" s="1086"/>
      <c r="Y32" s="1061"/>
      <c r="Z32" s="1086"/>
      <c r="AA32" s="1086"/>
      <c r="AB32" s="1087"/>
      <c r="AC32" s="1086"/>
      <c r="AD32" s="1086"/>
      <c r="AE32" s="1087"/>
      <c r="AF32" s="1055" t="s">
        <v>1792</v>
      </c>
      <c r="AG32" s="1080"/>
      <c r="AH32" s="1080"/>
    </row>
    <row r="33" spans="1:34" s="1045" customFormat="1" ht="405" hidden="1">
      <c r="A33" s="1030">
        <v>28</v>
      </c>
      <c r="B33" s="1054" t="s">
        <v>1789</v>
      </c>
      <c r="C33" s="1055" t="s">
        <v>1790</v>
      </c>
      <c r="D33" s="1098" t="s">
        <v>1824</v>
      </c>
      <c r="E33" s="1034" t="s">
        <v>1781</v>
      </c>
      <c r="F33" s="1067" t="s">
        <v>1782</v>
      </c>
      <c r="G33" s="1094">
        <v>48751.51</v>
      </c>
      <c r="H33" s="1071">
        <v>39887.599999999999</v>
      </c>
      <c r="I33" s="1095"/>
      <c r="J33" s="1068"/>
      <c r="K33" s="1069"/>
      <c r="L33" s="1069"/>
      <c r="M33" s="1068"/>
      <c r="N33" s="1070"/>
      <c r="O33" s="1070"/>
      <c r="P33" s="1071"/>
      <c r="Q33" s="1097"/>
      <c r="R33" s="1097"/>
      <c r="S33" s="1083"/>
      <c r="T33" s="1070" t="s">
        <v>36</v>
      </c>
      <c r="U33" s="1070" t="s">
        <v>67</v>
      </c>
      <c r="V33" s="1086">
        <f t="shared" ref="V33:V51" si="1">G33+H33</f>
        <v>88639.11</v>
      </c>
      <c r="W33" s="1086"/>
      <c r="X33" s="1086"/>
      <c r="Y33" s="1061"/>
      <c r="Z33" s="1086"/>
      <c r="AA33" s="1086"/>
      <c r="AB33" s="1087"/>
      <c r="AC33" s="1086"/>
      <c r="AD33" s="1086"/>
      <c r="AE33" s="1087"/>
      <c r="AF33" s="1055" t="s">
        <v>1792</v>
      </c>
      <c r="AG33" s="1080"/>
      <c r="AH33" s="1080"/>
    </row>
    <row r="34" spans="1:34" s="1045" customFormat="1" ht="405" hidden="1">
      <c r="A34" s="1030">
        <v>29</v>
      </c>
      <c r="B34" s="1054" t="s">
        <v>1789</v>
      </c>
      <c r="C34" s="1055" t="s">
        <v>1790</v>
      </c>
      <c r="D34" s="1096" t="s">
        <v>1825</v>
      </c>
      <c r="E34" s="1034" t="s">
        <v>1781</v>
      </c>
      <c r="F34" s="1067" t="s">
        <v>1782</v>
      </c>
      <c r="G34" s="1094">
        <v>120170.16</v>
      </c>
      <c r="H34" s="1071">
        <v>46732.84</v>
      </c>
      <c r="I34" s="1095"/>
      <c r="J34" s="1068"/>
      <c r="K34" s="1069"/>
      <c r="L34" s="1069"/>
      <c r="M34" s="1068"/>
      <c r="N34" s="1070"/>
      <c r="O34" s="1070"/>
      <c r="P34" s="1071"/>
      <c r="Q34" s="1097"/>
      <c r="R34" s="1097"/>
      <c r="S34" s="1083"/>
      <c r="T34" s="1070" t="s">
        <v>36</v>
      </c>
      <c r="U34" s="1070" t="s">
        <v>67</v>
      </c>
      <c r="V34" s="1086">
        <f t="shared" si="1"/>
        <v>166903</v>
      </c>
      <c r="W34" s="1086"/>
      <c r="X34" s="1086"/>
      <c r="Y34" s="1061"/>
      <c r="Z34" s="1086"/>
      <c r="AA34" s="1086"/>
      <c r="AB34" s="1087"/>
      <c r="AC34" s="1086"/>
      <c r="AD34" s="1086"/>
      <c r="AE34" s="1087"/>
      <c r="AF34" s="1055" t="s">
        <v>1792</v>
      </c>
      <c r="AG34" s="1080"/>
      <c r="AH34" s="1080"/>
    </row>
    <row r="35" spans="1:34" s="1045" customFormat="1" ht="405" hidden="1">
      <c r="A35" s="1030">
        <v>30</v>
      </c>
      <c r="B35" s="1054" t="s">
        <v>1789</v>
      </c>
      <c r="C35" s="1055" t="s">
        <v>1790</v>
      </c>
      <c r="D35" s="1096" t="s">
        <v>1826</v>
      </c>
      <c r="E35" s="1034" t="s">
        <v>1781</v>
      </c>
      <c r="F35" s="1067" t="s">
        <v>1782</v>
      </c>
      <c r="G35" s="1094">
        <v>78695.98</v>
      </c>
      <c r="H35" s="1071">
        <v>40540.35</v>
      </c>
      <c r="I35" s="1095"/>
      <c r="J35" s="1068"/>
      <c r="K35" s="1069"/>
      <c r="L35" s="1069"/>
      <c r="M35" s="1068"/>
      <c r="N35" s="1070"/>
      <c r="O35" s="1070"/>
      <c r="P35" s="1071"/>
      <c r="Q35" s="1097"/>
      <c r="R35" s="1097"/>
      <c r="S35" s="1083"/>
      <c r="T35" s="1070" t="s">
        <v>36</v>
      </c>
      <c r="U35" s="1070" t="s">
        <v>67</v>
      </c>
      <c r="V35" s="1086">
        <f t="shared" si="1"/>
        <v>119236.32999999999</v>
      </c>
      <c r="W35" s="1086"/>
      <c r="X35" s="1086"/>
      <c r="Y35" s="1061"/>
      <c r="Z35" s="1086"/>
      <c r="AA35" s="1086"/>
      <c r="AB35" s="1087"/>
      <c r="AC35" s="1086"/>
      <c r="AD35" s="1086"/>
      <c r="AE35" s="1087"/>
      <c r="AF35" s="1055" t="s">
        <v>1792</v>
      </c>
      <c r="AG35" s="1080"/>
      <c r="AH35" s="1080"/>
    </row>
    <row r="36" spans="1:34" s="1045" customFormat="1" ht="405" hidden="1">
      <c r="A36" s="1030">
        <v>31</v>
      </c>
      <c r="B36" s="1054" t="s">
        <v>1789</v>
      </c>
      <c r="C36" s="1055" t="s">
        <v>1790</v>
      </c>
      <c r="D36" s="1096" t="s">
        <v>1827</v>
      </c>
      <c r="E36" s="1034" t="s">
        <v>1781</v>
      </c>
      <c r="F36" s="1067" t="s">
        <v>1782</v>
      </c>
      <c r="G36" s="1094">
        <v>2633.26</v>
      </c>
      <c r="H36" s="1071">
        <v>1356.529</v>
      </c>
      <c r="I36" s="1095"/>
      <c r="J36" s="1068"/>
      <c r="K36" s="1069"/>
      <c r="L36" s="1069"/>
      <c r="M36" s="1068"/>
      <c r="N36" s="1070"/>
      <c r="O36" s="1070"/>
      <c r="P36" s="1071"/>
      <c r="Q36" s="1097"/>
      <c r="R36" s="1097"/>
      <c r="S36" s="1083"/>
      <c r="T36" s="1070" t="s">
        <v>36</v>
      </c>
      <c r="U36" s="1070" t="s">
        <v>67</v>
      </c>
      <c r="V36" s="1086">
        <f t="shared" si="1"/>
        <v>3989.7890000000002</v>
      </c>
      <c r="W36" s="1086"/>
      <c r="X36" s="1086"/>
      <c r="Y36" s="1061"/>
      <c r="Z36" s="1086"/>
      <c r="AA36" s="1086"/>
      <c r="AB36" s="1087"/>
      <c r="AC36" s="1086"/>
      <c r="AD36" s="1086"/>
      <c r="AE36" s="1087"/>
      <c r="AF36" s="1055" t="s">
        <v>1792</v>
      </c>
      <c r="AG36" s="1080"/>
      <c r="AH36" s="1080"/>
    </row>
    <row r="37" spans="1:34" s="1045" customFormat="1" ht="405" hidden="1">
      <c r="A37" s="1030">
        <v>32</v>
      </c>
      <c r="B37" s="1054" t="s">
        <v>1789</v>
      </c>
      <c r="C37" s="1055" t="s">
        <v>1790</v>
      </c>
      <c r="D37" s="1096" t="s">
        <v>1828</v>
      </c>
      <c r="E37" s="1034" t="s">
        <v>1781</v>
      </c>
      <c r="F37" s="1067" t="s">
        <v>1782</v>
      </c>
      <c r="G37" s="1094">
        <v>24083.43</v>
      </c>
      <c r="H37" s="1071">
        <v>20515.52</v>
      </c>
      <c r="I37" s="1095"/>
      <c r="J37" s="1068"/>
      <c r="K37" s="1069"/>
      <c r="L37" s="1069"/>
      <c r="M37" s="1068"/>
      <c r="N37" s="1070"/>
      <c r="O37" s="1070"/>
      <c r="P37" s="1071"/>
      <c r="Q37" s="1097"/>
      <c r="R37" s="1097"/>
      <c r="S37" s="1083"/>
      <c r="T37" s="1070" t="s">
        <v>36</v>
      </c>
      <c r="U37" s="1070" t="s">
        <v>67</v>
      </c>
      <c r="V37" s="1086">
        <f t="shared" si="1"/>
        <v>44598.95</v>
      </c>
      <c r="W37" s="1086"/>
      <c r="X37" s="1086"/>
      <c r="Y37" s="1061"/>
      <c r="Z37" s="1086"/>
      <c r="AA37" s="1086"/>
      <c r="AB37" s="1087"/>
      <c r="AC37" s="1086"/>
      <c r="AD37" s="1086"/>
      <c r="AE37" s="1087"/>
      <c r="AF37" s="1055" t="s">
        <v>1792</v>
      </c>
      <c r="AG37" s="1080"/>
      <c r="AH37" s="1080"/>
    </row>
    <row r="38" spans="1:34" s="1045" customFormat="1" ht="405" hidden="1">
      <c r="A38" s="1030">
        <v>33</v>
      </c>
      <c r="B38" s="1054" t="s">
        <v>1789</v>
      </c>
      <c r="C38" s="1055" t="s">
        <v>1790</v>
      </c>
      <c r="D38" s="1096" t="s">
        <v>1829</v>
      </c>
      <c r="E38" s="1034" t="s">
        <v>1781</v>
      </c>
      <c r="F38" s="1067" t="s">
        <v>1782</v>
      </c>
      <c r="G38" s="1094">
        <v>40367.71</v>
      </c>
      <c r="H38" s="1071">
        <v>14183.25</v>
      </c>
      <c r="I38" s="1095"/>
      <c r="J38" s="1068"/>
      <c r="K38" s="1069"/>
      <c r="L38" s="1069"/>
      <c r="M38" s="1068"/>
      <c r="N38" s="1070"/>
      <c r="O38" s="1070"/>
      <c r="P38" s="1071"/>
      <c r="Q38" s="1097"/>
      <c r="R38" s="1097"/>
      <c r="S38" s="1083"/>
      <c r="T38" s="1070" t="s">
        <v>36</v>
      </c>
      <c r="U38" s="1070" t="s">
        <v>67</v>
      </c>
      <c r="V38" s="1086">
        <f t="shared" si="1"/>
        <v>54550.96</v>
      </c>
      <c r="W38" s="1086"/>
      <c r="X38" s="1086"/>
      <c r="Y38" s="1061"/>
      <c r="Z38" s="1086"/>
      <c r="AA38" s="1086"/>
      <c r="AB38" s="1087"/>
      <c r="AC38" s="1086"/>
      <c r="AD38" s="1086"/>
      <c r="AE38" s="1087"/>
      <c r="AF38" s="1055" t="s">
        <v>1792</v>
      </c>
      <c r="AG38" s="1080"/>
      <c r="AH38" s="1080"/>
    </row>
    <row r="39" spans="1:34" s="1045" customFormat="1" ht="405" hidden="1">
      <c r="A39" s="1030">
        <v>34</v>
      </c>
      <c r="B39" s="1054" t="s">
        <v>1789</v>
      </c>
      <c r="C39" s="1055" t="s">
        <v>1790</v>
      </c>
      <c r="D39" s="1098" t="s">
        <v>1830</v>
      </c>
      <c r="E39" s="1034" t="s">
        <v>1781</v>
      </c>
      <c r="F39" s="1067" t="s">
        <v>1782</v>
      </c>
      <c r="G39" s="1094">
        <v>179255.06</v>
      </c>
      <c r="H39" s="1071">
        <v>17728.52</v>
      </c>
      <c r="I39" s="1095"/>
      <c r="J39" s="1068"/>
      <c r="K39" s="1069"/>
      <c r="L39" s="1069"/>
      <c r="M39" s="1068"/>
      <c r="N39" s="1070"/>
      <c r="O39" s="1070"/>
      <c r="P39" s="1071"/>
      <c r="Q39" s="1097"/>
      <c r="R39" s="1097"/>
      <c r="S39" s="1083"/>
      <c r="T39" s="1070" t="s">
        <v>36</v>
      </c>
      <c r="U39" s="1070" t="s">
        <v>67</v>
      </c>
      <c r="V39" s="1086">
        <f t="shared" si="1"/>
        <v>196983.58</v>
      </c>
      <c r="W39" s="1086"/>
      <c r="X39" s="1086"/>
      <c r="Y39" s="1061"/>
      <c r="Z39" s="1086"/>
      <c r="AA39" s="1086"/>
      <c r="AB39" s="1087"/>
      <c r="AC39" s="1086"/>
      <c r="AD39" s="1086"/>
      <c r="AE39" s="1087"/>
      <c r="AF39" s="1055" t="s">
        <v>1792</v>
      </c>
      <c r="AG39" s="1080"/>
      <c r="AH39" s="1080"/>
    </row>
    <row r="40" spans="1:34" s="1045" customFormat="1" ht="210" hidden="1">
      <c r="A40" s="1030">
        <v>35</v>
      </c>
      <c r="B40" s="1033" t="s">
        <v>1789</v>
      </c>
      <c r="C40" s="1099" t="s">
        <v>1831</v>
      </c>
      <c r="D40" s="1100" t="s">
        <v>1832</v>
      </c>
      <c r="E40" s="1034" t="s">
        <v>1781</v>
      </c>
      <c r="F40" s="1067" t="s">
        <v>1782</v>
      </c>
      <c r="G40" s="1094">
        <v>965812</v>
      </c>
      <c r="H40" s="1071">
        <v>137078</v>
      </c>
      <c r="I40" s="1095"/>
      <c r="J40" s="1068"/>
      <c r="K40" s="1069"/>
      <c r="L40" s="1069"/>
      <c r="M40" s="1068"/>
      <c r="N40" s="1070"/>
      <c r="O40" s="1070"/>
      <c r="P40" s="1071"/>
      <c r="Q40" s="1097"/>
      <c r="R40" s="1097"/>
      <c r="S40" s="1083"/>
      <c r="T40" s="1070" t="s">
        <v>36</v>
      </c>
      <c r="U40" s="1070" t="s">
        <v>67</v>
      </c>
      <c r="V40" s="1086">
        <f t="shared" si="1"/>
        <v>1102890</v>
      </c>
      <c r="W40" s="1086"/>
      <c r="X40" s="1086"/>
      <c r="Y40" s="1061"/>
      <c r="Z40" s="1086"/>
      <c r="AA40" s="1086"/>
      <c r="AB40" s="1087"/>
      <c r="AC40" s="1086"/>
      <c r="AD40" s="1086"/>
      <c r="AE40" s="1087"/>
      <c r="AF40" s="1055" t="s">
        <v>1792</v>
      </c>
      <c r="AG40" s="1080"/>
      <c r="AH40" s="1080"/>
    </row>
    <row r="41" spans="1:34" s="1045" customFormat="1" ht="405" hidden="1">
      <c r="A41" s="1030">
        <v>36</v>
      </c>
      <c r="B41" s="1054" t="s">
        <v>1789</v>
      </c>
      <c r="C41" s="1055" t="s">
        <v>1790</v>
      </c>
      <c r="D41" s="1100" t="s">
        <v>1833</v>
      </c>
      <c r="E41" s="1034" t="s">
        <v>1781</v>
      </c>
      <c r="F41" s="1067" t="s">
        <v>1782</v>
      </c>
      <c r="G41" s="1094">
        <v>394511</v>
      </c>
      <c r="H41" s="1071">
        <v>43835</v>
      </c>
      <c r="I41" s="1095"/>
      <c r="J41" s="1068"/>
      <c r="K41" s="1069"/>
      <c r="L41" s="1069"/>
      <c r="M41" s="1068"/>
      <c r="N41" s="1070"/>
      <c r="O41" s="1070"/>
      <c r="P41" s="1071"/>
      <c r="Q41" s="1097"/>
      <c r="R41" s="1097"/>
      <c r="S41" s="1083"/>
      <c r="T41" s="1070" t="s">
        <v>36</v>
      </c>
      <c r="U41" s="1070" t="s">
        <v>67</v>
      </c>
      <c r="V41" s="1086">
        <f t="shared" si="1"/>
        <v>438346</v>
      </c>
      <c r="W41" s="1086"/>
      <c r="X41" s="1086"/>
      <c r="Y41" s="1061"/>
      <c r="Z41" s="1086"/>
      <c r="AA41" s="1086"/>
      <c r="AB41" s="1087"/>
      <c r="AC41" s="1086"/>
      <c r="AD41" s="1086"/>
      <c r="AE41" s="1087"/>
      <c r="AF41" s="1055" t="s">
        <v>1792</v>
      </c>
      <c r="AG41" s="1080"/>
      <c r="AH41" s="1080"/>
    </row>
    <row r="42" spans="1:34" s="1045" customFormat="1" ht="405" hidden="1">
      <c r="A42" s="1030">
        <v>37</v>
      </c>
      <c r="B42" s="1054" t="s">
        <v>1789</v>
      </c>
      <c r="C42" s="1055" t="s">
        <v>1790</v>
      </c>
      <c r="D42" s="1090" t="s">
        <v>1834</v>
      </c>
      <c r="E42" s="1034" t="s">
        <v>1781</v>
      </c>
      <c r="F42" s="1067" t="s">
        <v>1782</v>
      </c>
      <c r="G42" s="1094">
        <v>88571.7</v>
      </c>
      <c r="H42" s="1071">
        <v>9841.3000000000011</v>
      </c>
      <c r="I42" s="1095"/>
      <c r="J42" s="1068"/>
      <c r="K42" s="1069"/>
      <c r="L42" s="1069"/>
      <c r="M42" s="1068"/>
      <c r="N42" s="1070"/>
      <c r="O42" s="1070"/>
      <c r="P42" s="1071"/>
      <c r="Q42" s="1097"/>
      <c r="R42" s="1097"/>
      <c r="S42" s="1083"/>
      <c r="T42" s="1070" t="s">
        <v>36</v>
      </c>
      <c r="U42" s="1070" t="s">
        <v>67</v>
      </c>
      <c r="V42" s="1086">
        <f t="shared" si="1"/>
        <v>98413</v>
      </c>
      <c r="W42" s="1086"/>
      <c r="X42" s="1086"/>
      <c r="Y42" s="1061"/>
      <c r="Z42" s="1086"/>
      <c r="AA42" s="1086"/>
      <c r="AB42" s="1087"/>
      <c r="AC42" s="1086"/>
      <c r="AD42" s="1086"/>
      <c r="AE42" s="1087"/>
      <c r="AF42" s="1055" t="s">
        <v>1792</v>
      </c>
      <c r="AG42" s="1080"/>
      <c r="AH42" s="1080"/>
    </row>
    <row r="43" spans="1:34" s="1045" customFormat="1" ht="405" hidden="1">
      <c r="A43" s="1030">
        <v>38</v>
      </c>
      <c r="B43" s="1054" t="s">
        <v>1789</v>
      </c>
      <c r="C43" s="1055" t="s">
        <v>1790</v>
      </c>
      <c r="D43" s="1101" t="s">
        <v>1835</v>
      </c>
      <c r="E43" s="1034" t="s">
        <v>1781</v>
      </c>
      <c r="F43" s="1067" t="s">
        <v>1782</v>
      </c>
      <c r="G43" s="1094">
        <v>140213</v>
      </c>
      <c r="H43" s="1071">
        <v>15579</v>
      </c>
      <c r="I43" s="1095"/>
      <c r="J43" s="1068"/>
      <c r="K43" s="1069"/>
      <c r="L43" s="1069"/>
      <c r="M43" s="1068"/>
      <c r="N43" s="1070"/>
      <c r="O43" s="1070"/>
      <c r="P43" s="1071"/>
      <c r="Q43" s="1097"/>
      <c r="R43" s="1097"/>
      <c r="S43" s="1083"/>
      <c r="T43" s="1070" t="s">
        <v>36</v>
      </c>
      <c r="U43" s="1070" t="s">
        <v>67</v>
      </c>
      <c r="V43" s="1086">
        <f t="shared" si="1"/>
        <v>155792</v>
      </c>
      <c r="W43" s="1086"/>
      <c r="X43" s="1086"/>
      <c r="Y43" s="1061"/>
      <c r="Z43" s="1086"/>
      <c r="AA43" s="1086"/>
      <c r="AB43" s="1087"/>
      <c r="AC43" s="1086"/>
      <c r="AD43" s="1086"/>
      <c r="AE43" s="1087"/>
      <c r="AF43" s="1055" t="s">
        <v>1792</v>
      </c>
      <c r="AG43" s="1080"/>
      <c r="AH43" s="1080"/>
    </row>
    <row r="44" spans="1:34" s="1045" customFormat="1" ht="405" hidden="1">
      <c r="A44" s="1030">
        <v>39</v>
      </c>
      <c r="B44" s="1054" t="s">
        <v>1789</v>
      </c>
      <c r="C44" s="1055" t="s">
        <v>1790</v>
      </c>
      <c r="D44" s="1098" t="s">
        <v>1836</v>
      </c>
      <c r="E44" s="1034" t="s">
        <v>1781</v>
      </c>
      <c r="F44" s="1067" t="s">
        <v>1782</v>
      </c>
      <c r="G44" s="1094">
        <v>105900</v>
      </c>
      <c r="H44" s="1071">
        <v>11757</v>
      </c>
      <c r="I44" s="1095"/>
      <c r="J44" s="1068"/>
      <c r="K44" s="1069"/>
      <c r="L44" s="1069"/>
      <c r="M44" s="1068"/>
      <c r="N44" s="1070"/>
      <c r="O44" s="1070"/>
      <c r="P44" s="1071"/>
      <c r="Q44" s="1097"/>
      <c r="R44" s="1097"/>
      <c r="S44" s="1083"/>
      <c r="T44" s="1070" t="s">
        <v>36</v>
      </c>
      <c r="U44" s="1070" t="s">
        <v>67</v>
      </c>
      <c r="V44" s="1086">
        <f t="shared" si="1"/>
        <v>117657</v>
      </c>
      <c r="W44" s="1086"/>
      <c r="X44" s="1086"/>
      <c r="Y44" s="1061"/>
      <c r="Z44" s="1086"/>
      <c r="AA44" s="1086"/>
      <c r="AB44" s="1087"/>
      <c r="AC44" s="1086"/>
      <c r="AD44" s="1086"/>
      <c r="AE44" s="1087"/>
      <c r="AF44" s="1055" t="s">
        <v>1792</v>
      </c>
      <c r="AG44" s="1080"/>
      <c r="AH44" s="1080"/>
    </row>
    <row r="45" spans="1:34" s="1045" customFormat="1" ht="405" hidden="1">
      <c r="A45" s="1030">
        <v>40</v>
      </c>
      <c r="B45" s="1054" t="s">
        <v>1789</v>
      </c>
      <c r="C45" s="1055" t="s">
        <v>1790</v>
      </c>
      <c r="D45" s="1102" t="s">
        <v>1837</v>
      </c>
      <c r="E45" s="1034" t="s">
        <v>1781</v>
      </c>
      <c r="F45" s="1067" t="s">
        <v>1782</v>
      </c>
      <c r="G45" s="1094">
        <v>300008</v>
      </c>
      <c r="H45" s="1071">
        <v>33334</v>
      </c>
      <c r="I45" s="1095"/>
      <c r="J45" s="1068"/>
      <c r="K45" s="1069"/>
      <c r="L45" s="1069"/>
      <c r="M45" s="1068"/>
      <c r="N45" s="1070"/>
      <c r="O45" s="1070"/>
      <c r="P45" s="1071"/>
      <c r="Q45" s="1097"/>
      <c r="R45" s="1097"/>
      <c r="S45" s="1083"/>
      <c r="T45" s="1070" t="s">
        <v>36</v>
      </c>
      <c r="U45" s="1070" t="s">
        <v>67</v>
      </c>
      <c r="V45" s="1086">
        <f t="shared" si="1"/>
        <v>333342</v>
      </c>
      <c r="W45" s="1086"/>
      <c r="X45" s="1086"/>
      <c r="Y45" s="1061"/>
      <c r="Z45" s="1086"/>
      <c r="AA45" s="1086"/>
      <c r="AB45" s="1087"/>
      <c r="AC45" s="1086"/>
      <c r="AD45" s="1086"/>
      <c r="AE45" s="1087"/>
      <c r="AF45" s="1055" t="s">
        <v>1792</v>
      </c>
      <c r="AG45" s="1080"/>
      <c r="AH45" s="1080"/>
    </row>
    <row r="46" spans="1:34" s="1045" customFormat="1" ht="405" hidden="1">
      <c r="A46" s="1030">
        <v>41</v>
      </c>
      <c r="B46" s="1054" t="s">
        <v>1789</v>
      </c>
      <c r="C46" s="1055" t="s">
        <v>1790</v>
      </c>
      <c r="D46" s="1090" t="s">
        <v>1838</v>
      </c>
      <c r="E46" s="1034" t="s">
        <v>1781</v>
      </c>
      <c r="F46" s="1067" t="s">
        <v>1782</v>
      </c>
      <c r="G46" s="1094">
        <v>67795.199999999997</v>
      </c>
      <c r="H46" s="1071">
        <v>7532.8</v>
      </c>
      <c r="I46" s="1095"/>
      <c r="J46" s="1068"/>
      <c r="K46" s="1069"/>
      <c r="L46" s="1069"/>
      <c r="M46" s="1068"/>
      <c r="N46" s="1070"/>
      <c r="O46" s="1070"/>
      <c r="P46" s="1071"/>
      <c r="Q46" s="1097"/>
      <c r="R46" s="1097"/>
      <c r="S46" s="1083"/>
      <c r="T46" s="1070" t="s">
        <v>36</v>
      </c>
      <c r="U46" s="1070" t="s">
        <v>67</v>
      </c>
      <c r="V46" s="1086">
        <f t="shared" si="1"/>
        <v>75328</v>
      </c>
      <c r="W46" s="1086"/>
      <c r="X46" s="1086"/>
      <c r="Y46" s="1061"/>
      <c r="Z46" s="1086"/>
      <c r="AA46" s="1086"/>
      <c r="AB46" s="1087"/>
      <c r="AC46" s="1086"/>
      <c r="AD46" s="1086"/>
      <c r="AE46" s="1087"/>
      <c r="AF46" s="1055" t="s">
        <v>1792</v>
      </c>
      <c r="AG46" s="1080"/>
      <c r="AH46" s="1080"/>
    </row>
    <row r="47" spans="1:34" s="1045" customFormat="1" ht="405" hidden="1">
      <c r="A47" s="1030">
        <v>42</v>
      </c>
      <c r="B47" s="1054" t="s">
        <v>1789</v>
      </c>
      <c r="C47" s="1055" t="s">
        <v>1790</v>
      </c>
      <c r="D47" s="1090" t="s">
        <v>1839</v>
      </c>
      <c r="E47" s="1034" t="s">
        <v>1781</v>
      </c>
      <c r="F47" s="1067" t="s">
        <v>1782</v>
      </c>
      <c r="G47" s="1094">
        <v>68790</v>
      </c>
      <c r="H47" s="1071">
        <v>7643</v>
      </c>
      <c r="I47" s="1095"/>
      <c r="J47" s="1068"/>
      <c r="K47" s="1069"/>
      <c r="L47" s="1069"/>
      <c r="M47" s="1068"/>
      <c r="N47" s="1070"/>
      <c r="O47" s="1070"/>
      <c r="P47" s="1071"/>
      <c r="Q47" s="1097"/>
      <c r="R47" s="1097"/>
      <c r="S47" s="1083"/>
      <c r="T47" s="1070" t="s">
        <v>36</v>
      </c>
      <c r="U47" s="1070" t="s">
        <v>67</v>
      </c>
      <c r="V47" s="1086">
        <f t="shared" si="1"/>
        <v>76433</v>
      </c>
      <c r="W47" s="1086"/>
      <c r="X47" s="1086"/>
      <c r="Y47" s="1061"/>
      <c r="Z47" s="1086"/>
      <c r="AA47" s="1086"/>
      <c r="AB47" s="1087"/>
      <c r="AC47" s="1086"/>
      <c r="AD47" s="1086"/>
      <c r="AE47" s="1087"/>
      <c r="AF47" s="1055" t="s">
        <v>1792</v>
      </c>
      <c r="AG47" s="1080"/>
      <c r="AH47" s="1080"/>
    </row>
    <row r="48" spans="1:34" s="1045" customFormat="1" ht="405" hidden="1">
      <c r="A48" s="1030">
        <v>43</v>
      </c>
      <c r="B48" s="1054" t="s">
        <v>1789</v>
      </c>
      <c r="C48" s="1055" t="s">
        <v>1790</v>
      </c>
      <c r="D48" s="1090" t="s">
        <v>1840</v>
      </c>
      <c r="E48" s="1034" t="s">
        <v>1781</v>
      </c>
      <c r="F48" s="1067" t="s">
        <v>1782</v>
      </c>
      <c r="G48" s="1094">
        <v>104702</v>
      </c>
      <c r="H48" s="1071">
        <v>11633</v>
      </c>
      <c r="I48" s="1095"/>
      <c r="J48" s="1068"/>
      <c r="K48" s="1069"/>
      <c r="L48" s="1069"/>
      <c r="M48" s="1068"/>
      <c r="N48" s="1070"/>
      <c r="O48" s="1070"/>
      <c r="P48" s="1071"/>
      <c r="Q48" s="1097"/>
      <c r="R48" s="1097"/>
      <c r="S48" s="1083"/>
      <c r="T48" s="1070" t="s">
        <v>36</v>
      </c>
      <c r="U48" s="1070" t="s">
        <v>67</v>
      </c>
      <c r="V48" s="1086">
        <f t="shared" si="1"/>
        <v>116335</v>
      </c>
      <c r="W48" s="1086"/>
      <c r="X48" s="1086"/>
      <c r="Y48" s="1061"/>
      <c r="Z48" s="1086"/>
      <c r="AA48" s="1086"/>
      <c r="AB48" s="1087"/>
      <c r="AC48" s="1086"/>
      <c r="AD48" s="1086"/>
      <c r="AE48" s="1087"/>
      <c r="AF48" s="1055" t="s">
        <v>1792</v>
      </c>
      <c r="AG48" s="1080"/>
      <c r="AH48" s="1080"/>
    </row>
    <row r="49" spans="1:34" s="1045" customFormat="1" ht="405" hidden="1">
      <c r="A49" s="1030">
        <v>44</v>
      </c>
      <c r="B49" s="1054" t="s">
        <v>1789</v>
      </c>
      <c r="C49" s="1055" t="s">
        <v>1790</v>
      </c>
      <c r="D49" s="1090" t="s">
        <v>1841</v>
      </c>
      <c r="E49" s="1034" t="s">
        <v>1781</v>
      </c>
      <c r="F49" s="1067" t="s">
        <v>1782</v>
      </c>
      <c r="G49" s="1094">
        <v>59506</v>
      </c>
      <c r="H49" s="1071">
        <v>6612</v>
      </c>
      <c r="I49" s="1095"/>
      <c r="J49" s="1068"/>
      <c r="K49" s="1069"/>
      <c r="L49" s="1069"/>
      <c r="M49" s="1068"/>
      <c r="N49" s="1070"/>
      <c r="O49" s="1070"/>
      <c r="P49" s="1071"/>
      <c r="Q49" s="1097"/>
      <c r="R49" s="1097"/>
      <c r="S49" s="1083"/>
      <c r="T49" s="1070" t="s">
        <v>36</v>
      </c>
      <c r="U49" s="1070" t="s">
        <v>67</v>
      </c>
      <c r="V49" s="1086">
        <f t="shared" si="1"/>
        <v>66118</v>
      </c>
      <c r="W49" s="1086"/>
      <c r="X49" s="1086"/>
      <c r="Y49" s="1061"/>
      <c r="Z49" s="1086"/>
      <c r="AA49" s="1086"/>
      <c r="AB49" s="1087"/>
      <c r="AC49" s="1086"/>
      <c r="AD49" s="1086"/>
      <c r="AE49" s="1087"/>
      <c r="AF49" s="1055" t="s">
        <v>1792</v>
      </c>
      <c r="AG49" s="1080"/>
      <c r="AH49" s="1080"/>
    </row>
    <row r="50" spans="1:34" s="1045" customFormat="1" ht="123" hidden="1">
      <c r="A50" s="1030">
        <v>45</v>
      </c>
      <c r="B50" s="1054" t="s">
        <v>192</v>
      </c>
      <c r="C50" s="1055" t="s">
        <v>863</v>
      </c>
      <c r="D50" s="1103" t="s">
        <v>1842</v>
      </c>
      <c r="E50" s="1034" t="s">
        <v>1781</v>
      </c>
      <c r="F50" s="1067" t="s">
        <v>1782</v>
      </c>
      <c r="G50" s="1094">
        <v>220144</v>
      </c>
      <c r="H50" s="1071">
        <v>18154.5</v>
      </c>
      <c r="I50" s="1095"/>
      <c r="J50" s="1068"/>
      <c r="K50" s="1069"/>
      <c r="L50" s="1069"/>
      <c r="M50" s="1068"/>
      <c r="N50" s="1070"/>
      <c r="O50" s="1070"/>
      <c r="P50" s="1071"/>
      <c r="Q50" s="1097"/>
      <c r="R50" s="1097"/>
      <c r="S50" s="1083"/>
      <c r="T50" s="1070" t="s">
        <v>36</v>
      </c>
      <c r="U50" s="1070" t="s">
        <v>67</v>
      </c>
      <c r="V50" s="1086">
        <f t="shared" si="1"/>
        <v>238298.5</v>
      </c>
      <c r="W50" s="1086"/>
      <c r="X50" s="1086"/>
      <c r="Y50" s="1061"/>
      <c r="Z50" s="1086"/>
      <c r="AA50" s="1086"/>
      <c r="AB50" s="1087"/>
      <c r="AC50" s="1086"/>
      <c r="AD50" s="1086"/>
      <c r="AE50" s="1087"/>
      <c r="AF50" s="1055" t="s">
        <v>1792</v>
      </c>
      <c r="AG50" s="1080"/>
      <c r="AH50" s="1080"/>
    </row>
    <row r="51" spans="1:34" s="1045" customFormat="1" ht="405" hidden="1">
      <c r="A51" s="1030">
        <v>46</v>
      </c>
      <c r="B51" s="1054" t="s">
        <v>1789</v>
      </c>
      <c r="C51" s="1055" t="s">
        <v>1790</v>
      </c>
      <c r="D51" s="1104" t="s">
        <v>1843</v>
      </c>
      <c r="E51" s="1034" t="s">
        <v>1781</v>
      </c>
      <c r="F51" s="1067" t="s">
        <v>1782</v>
      </c>
      <c r="G51" s="1094">
        <v>63000</v>
      </c>
      <c r="H51" s="1071">
        <v>7000</v>
      </c>
      <c r="I51" s="1095"/>
      <c r="J51" s="1068"/>
      <c r="K51" s="1069"/>
      <c r="L51" s="1069"/>
      <c r="M51" s="1068"/>
      <c r="N51" s="1070"/>
      <c r="O51" s="1070"/>
      <c r="P51" s="1071"/>
      <c r="Q51" s="1097"/>
      <c r="R51" s="1097"/>
      <c r="S51" s="1083"/>
      <c r="T51" s="1070" t="s">
        <v>36</v>
      </c>
      <c r="U51" s="1070" t="s">
        <v>67</v>
      </c>
      <c r="V51" s="1086">
        <f t="shared" si="1"/>
        <v>70000</v>
      </c>
      <c r="W51" s="1086"/>
      <c r="X51" s="1086"/>
      <c r="Y51" s="1061"/>
      <c r="Z51" s="1086"/>
      <c r="AA51" s="1086"/>
      <c r="AB51" s="1087"/>
      <c r="AC51" s="1086"/>
      <c r="AD51" s="1086"/>
      <c r="AE51" s="1087"/>
      <c r="AF51" s="1055" t="s">
        <v>1792</v>
      </c>
      <c r="AG51" s="1080"/>
      <c r="AH51" s="1080"/>
    </row>
    <row r="52" spans="1:34" s="1045" customFormat="1" ht="39.75" customHeight="1">
      <c r="A52" s="1030">
        <v>47</v>
      </c>
      <c r="B52" s="1033" t="s">
        <v>1789</v>
      </c>
      <c r="C52" s="1099" t="s">
        <v>1831</v>
      </c>
      <c r="D52" s="1098" t="s">
        <v>1832</v>
      </c>
      <c r="E52" s="1033" t="s">
        <v>1844</v>
      </c>
      <c r="F52" s="1067" t="s">
        <v>1782</v>
      </c>
      <c r="G52" s="1094">
        <v>502182</v>
      </c>
      <c r="H52" s="510"/>
      <c r="I52" s="1095"/>
      <c r="J52" s="1068"/>
      <c r="K52" s="1069"/>
      <c r="L52" s="1069"/>
      <c r="M52" s="1068"/>
      <c r="N52" s="1070"/>
      <c r="O52" s="1070"/>
      <c r="P52" s="1071"/>
      <c r="Q52" s="1097"/>
      <c r="R52" s="1097"/>
      <c r="S52" s="1083"/>
      <c r="T52" s="1097"/>
      <c r="U52" s="1097"/>
      <c r="V52" s="1083"/>
      <c r="W52" s="1070" t="s">
        <v>58</v>
      </c>
      <c r="X52" s="1070" t="s">
        <v>1460</v>
      </c>
      <c r="Y52" s="1061">
        <f>G52</f>
        <v>502182</v>
      </c>
      <c r="Z52" s="1086"/>
      <c r="AA52" s="1086"/>
      <c r="AB52" s="1086"/>
      <c r="AC52" s="1086"/>
      <c r="AD52" s="1086"/>
      <c r="AE52" s="1086"/>
      <c r="AF52" s="1055"/>
      <c r="AG52" s="1080"/>
      <c r="AH52" s="1080"/>
    </row>
    <row r="53" spans="1:34" s="1045" customFormat="1" ht="39.75" customHeight="1">
      <c r="A53" s="1030">
        <v>70</v>
      </c>
      <c r="B53" s="1054" t="s">
        <v>1789</v>
      </c>
      <c r="C53" s="1055" t="s">
        <v>1790</v>
      </c>
      <c r="D53" s="1105" t="s">
        <v>1845</v>
      </c>
      <c r="E53" s="9" t="s">
        <v>1846</v>
      </c>
      <c r="F53" s="1067" t="s">
        <v>1782</v>
      </c>
      <c r="G53" s="1094">
        <v>633706.34</v>
      </c>
      <c r="H53" s="510"/>
      <c r="I53" s="1095"/>
      <c r="J53" s="1068"/>
      <c r="K53" s="1069"/>
      <c r="L53" s="1069"/>
      <c r="M53" s="1068"/>
      <c r="N53" s="1070"/>
      <c r="O53" s="1070"/>
      <c r="P53" s="1071"/>
      <c r="Q53" s="1097"/>
      <c r="R53" s="1097"/>
      <c r="S53" s="1083"/>
      <c r="T53" s="1070"/>
      <c r="U53" s="1070"/>
      <c r="V53" s="1083"/>
      <c r="W53" s="1106" t="s">
        <v>36</v>
      </c>
      <c r="X53" s="1106" t="s">
        <v>67</v>
      </c>
      <c r="Y53" s="1061">
        <f t="shared" ref="Y53:Y59" si="2">G53</f>
        <v>633706.34</v>
      </c>
      <c r="Z53" s="1086"/>
      <c r="AA53" s="1086"/>
      <c r="AB53" s="1086"/>
      <c r="AC53" s="1086"/>
      <c r="AD53" s="1086"/>
      <c r="AE53" s="1086"/>
      <c r="AF53" s="1055"/>
      <c r="AG53" s="1080"/>
      <c r="AH53" s="1080"/>
    </row>
    <row r="54" spans="1:34" s="1045" customFormat="1" ht="39.75" customHeight="1">
      <c r="A54" s="1030">
        <v>71</v>
      </c>
      <c r="B54" s="1054" t="s">
        <v>1789</v>
      </c>
      <c r="C54" s="1055" t="s">
        <v>1790</v>
      </c>
      <c r="D54" s="1107" t="s">
        <v>1847</v>
      </c>
      <c r="E54" s="1034" t="s">
        <v>1781</v>
      </c>
      <c r="F54" s="1067" t="s">
        <v>1782</v>
      </c>
      <c r="G54" s="1094">
        <v>802897.68</v>
      </c>
      <c r="H54" s="510"/>
      <c r="I54" s="1095"/>
      <c r="J54" s="1068"/>
      <c r="K54" s="1069"/>
      <c r="L54" s="1069"/>
      <c r="M54" s="1068"/>
      <c r="N54" s="1070"/>
      <c r="O54" s="1070"/>
      <c r="P54" s="1071"/>
      <c r="Q54" s="1097"/>
      <c r="R54" s="1097"/>
      <c r="S54" s="1083"/>
      <c r="T54" s="1070"/>
      <c r="U54" s="1070"/>
      <c r="V54" s="1083"/>
      <c r="W54" s="1106" t="s">
        <v>36</v>
      </c>
      <c r="X54" s="1106" t="s">
        <v>67</v>
      </c>
      <c r="Y54" s="1061">
        <f t="shared" si="2"/>
        <v>802897.68</v>
      </c>
      <c r="Z54" s="1070"/>
      <c r="AA54" s="1070"/>
      <c r="AB54" s="1086"/>
      <c r="AC54" s="1086"/>
      <c r="AD54" s="1086"/>
      <c r="AE54" s="1086"/>
      <c r="AF54" s="1055"/>
      <c r="AG54" s="1080"/>
      <c r="AH54" s="507"/>
    </row>
    <row r="55" spans="1:34" s="1045" customFormat="1" ht="39.75" customHeight="1">
      <c r="A55" s="1030">
        <v>73</v>
      </c>
      <c r="B55" s="1054" t="s">
        <v>1789</v>
      </c>
      <c r="C55" s="1055" t="s">
        <v>1790</v>
      </c>
      <c r="D55" s="1107" t="s">
        <v>1848</v>
      </c>
      <c r="E55" s="1034" t="s">
        <v>1781</v>
      </c>
      <c r="F55" s="1067" t="s">
        <v>1782</v>
      </c>
      <c r="G55" s="1068">
        <v>266837.39</v>
      </c>
      <c r="H55" s="1068"/>
      <c r="I55" s="1068"/>
      <c r="J55" s="1068"/>
      <c r="K55" s="1069"/>
      <c r="L55" s="1069"/>
      <c r="M55" s="1068"/>
      <c r="N55" s="1070"/>
      <c r="O55" s="1070"/>
      <c r="P55" s="1071"/>
      <c r="Q55" s="1097"/>
      <c r="R55" s="1097"/>
      <c r="S55" s="1083"/>
      <c r="T55" s="1070"/>
      <c r="U55" s="1070"/>
      <c r="V55" s="1083"/>
      <c r="W55" s="1106" t="s">
        <v>36</v>
      </c>
      <c r="X55" s="1106" t="s">
        <v>67</v>
      </c>
      <c r="Y55" s="1061">
        <f t="shared" si="2"/>
        <v>266837.39</v>
      </c>
      <c r="Z55" s="1108"/>
      <c r="AA55" s="1108"/>
      <c r="AB55" s="1086"/>
      <c r="AC55" s="1086"/>
      <c r="AD55" s="1086"/>
      <c r="AE55" s="1086"/>
      <c r="AF55" s="1055"/>
      <c r="AG55" s="1080"/>
      <c r="AH55" s="507"/>
    </row>
    <row r="56" spans="1:34" s="1045" customFormat="1" ht="39.75" customHeight="1">
      <c r="A56" s="1030">
        <v>72</v>
      </c>
      <c r="B56" s="1033" t="s">
        <v>1789</v>
      </c>
      <c r="C56" s="1099" t="s">
        <v>1831</v>
      </c>
      <c r="D56" s="1109" t="s">
        <v>1849</v>
      </c>
      <c r="E56" s="1033" t="s">
        <v>1850</v>
      </c>
      <c r="F56" s="1067" t="s">
        <v>1782</v>
      </c>
      <c r="G56" s="1094">
        <v>538966.48</v>
      </c>
      <c r="H56" s="510"/>
      <c r="I56" s="1095"/>
      <c r="J56" s="1068"/>
      <c r="K56" s="1069"/>
      <c r="L56" s="1069"/>
      <c r="M56" s="1068"/>
      <c r="N56" s="1070"/>
      <c r="O56" s="1070"/>
      <c r="P56" s="1071"/>
      <c r="Q56" s="1097"/>
      <c r="R56" s="1097"/>
      <c r="S56" s="1083"/>
      <c r="T56" s="1070"/>
      <c r="U56" s="1070"/>
      <c r="V56" s="1083"/>
      <c r="W56" s="1106" t="s">
        <v>47</v>
      </c>
      <c r="X56" s="1106" t="s">
        <v>243</v>
      </c>
      <c r="Y56" s="1061">
        <f t="shared" si="2"/>
        <v>538966.48</v>
      </c>
      <c r="Z56" s="1060"/>
      <c r="AA56" s="1060"/>
      <c r="AB56" s="1086"/>
      <c r="AC56" s="1086"/>
      <c r="AD56" s="1086"/>
      <c r="AE56" s="1086"/>
      <c r="AF56" s="1055"/>
      <c r="AG56" s="1080"/>
      <c r="AH56" s="1110"/>
    </row>
    <row r="57" spans="1:34" s="1045" customFormat="1" ht="39.75" customHeight="1">
      <c r="A57" s="1030">
        <v>67</v>
      </c>
      <c r="B57" s="1033" t="s">
        <v>1851</v>
      </c>
      <c r="C57" s="1033" t="s">
        <v>1852</v>
      </c>
      <c r="D57" s="1109" t="s">
        <v>1853</v>
      </c>
      <c r="E57" s="1034" t="s">
        <v>1086</v>
      </c>
      <c r="F57" s="1067" t="s">
        <v>1782</v>
      </c>
      <c r="G57" s="1094">
        <v>69531.41</v>
      </c>
      <c r="H57" s="510"/>
      <c r="I57" s="1095"/>
      <c r="J57" s="1068"/>
      <c r="K57" s="1069"/>
      <c r="L57" s="1069"/>
      <c r="M57" s="1068"/>
      <c r="N57" s="1070"/>
      <c r="O57" s="1070"/>
      <c r="P57" s="1071"/>
      <c r="Q57" s="1097"/>
      <c r="R57" s="1097"/>
      <c r="S57" s="1083"/>
      <c r="T57" s="1070"/>
      <c r="U57" s="1070"/>
      <c r="V57" s="1083"/>
      <c r="W57" s="1106" t="s">
        <v>51</v>
      </c>
      <c r="X57" s="1106" t="s">
        <v>75</v>
      </c>
      <c r="Y57" s="1061">
        <f t="shared" si="2"/>
        <v>69531.41</v>
      </c>
      <c r="Z57" s="1060"/>
      <c r="AA57" s="1060"/>
      <c r="AB57" s="1086"/>
      <c r="AC57" s="1086"/>
      <c r="AD57" s="1086"/>
      <c r="AE57" s="1086"/>
      <c r="AF57" s="1055"/>
      <c r="AG57" s="1080"/>
      <c r="AH57" s="1110"/>
    </row>
    <row r="58" spans="1:34" s="1045" customFormat="1" ht="39.75" customHeight="1">
      <c r="A58" s="1030">
        <v>68</v>
      </c>
      <c r="B58" s="1033" t="s">
        <v>1370</v>
      </c>
      <c r="C58" s="1099" t="s">
        <v>1854</v>
      </c>
      <c r="D58" s="1085" t="s">
        <v>1855</v>
      </c>
      <c r="E58" s="1033" t="s">
        <v>1856</v>
      </c>
      <c r="F58" s="1067" t="s">
        <v>1782</v>
      </c>
      <c r="G58" s="1094">
        <v>112201.17</v>
      </c>
      <c r="H58" s="510"/>
      <c r="I58" s="1095"/>
      <c r="J58" s="1068"/>
      <c r="K58" s="1069"/>
      <c r="L58" s="1069"/>
      <c r="M58" s="1068"/>
      <c r="N58" s="1070"/>
      <c r="O58" s="1070"/>
      <c r="P58" s="1071"/>
      <c r="Q58" s="1097"/>
      <c r="R58" s="1097"/>
      <c r="S58" s="1083"/>
      <c r="T58" s="1070"/>
      <c r="U58" s="1070"/>
      <c r="V58" s="1083"/>
      <c r="W58" s="1106" t="s">
        <v>51</v>
      </c>
      <c r="X58" s="1106" t="s">
        <v>59</v>
      </c>
      <c r="Y58" s="1061">
        <f t="shared" si="2"/>
        <v>112201.17</v>
      </c>
      <c r="Z58" s="1097"/>
      <c r="AA58" s="1097"/>
      <c r="AB58" s="1097"/>
      <c r="AC58" s="1097"/>
      <c r="AD58" s="1097"/>
      <c r="AE58" s="1097"/>
      <c r="AF58" s="1097"/>
      <c r="AG58" s="1097"/>
      <c r="AH58" s="1097"/>
    </row>
    <row r="59" spans="1:34" s="1045" customFormat="1" ht="39.75" customHeight="1">
      <c r="A59" s="1030">
        <v>69</v>
      </c>
      <c r="B59" s="1054" t="s">
        <v>1789</v>
      </c>
      <c r="C59" s="1055" t="s">
        <v>1790</v>
      </c>
      <c r="D59" s="1109" t="s">
        <v>1857</v>
      </c>
      <c r="E59" s="1034" t="s">
        <v>1781</v>
      </c>
      <c r="F59" s="1067" t="s">
        <v>1782</v>
      </c>
      <c r="G59" s="1094">
        <v>298505</v>
      </c>
      <c r="H59" s="1071"/>
      <c r="I59" s="1095"/>
      <c r="J59" s="1068"/>
      <c r="K59" s="1069"/>
      <c r="L59" s="1069"/>
      <c r="M59" s="1068"/>
      <c r="N59" s="1070"/>
      <c r="O59" s="1070"/>
      <c r="P59" s="1071"/>
      <c r="Q59" s="1097"/>
      <c r="R59" s="1097"/>
      <c r="S59" s="1083"/>
      <c r="T59" s="1070"/>
      <c r="U59" s="1070"/>
      <c r="V59" s="1083"/>
      <c r="W59" s="1111" t="s">
        <v>37</v>
      </c>
      <c r="X59" s="1111" t="s">
        <v>67</v>
      </c>
      <c r="Y59" s="1061">
        <f t="shared" si="2"/>
        <v>298505</v>
      </c>
      <c r="Z59" s="1060"/>
      <c r="AA59" s="1060"/>
      <c r="AB59" s="1086"/>
      <c r="AC59" s="1111"/>
      <c r="AD59" s="1111"/>
      <c r="AE59" s="1086"/>
      <c r="AF59" s="1055"/>
      <c r="AG59" s="1080"/>
      <c r="AH59" s="1110"/>
    </row>
    <row r="60" spans="1:34" s="1129" customFormat="1" ht="39.75" customHeight="1">
      <c r="A60" s="1112">
        <v>74</v>
      </c>
      <c r="B60" s="1113" t="s">
        <v>1789</v>
      </c>
      <c r="C60" s="1114" t="s">
        <v>1831</v>
      </c>
      <c r="D60" s="1115" t="s">
        <v>1858</v>
      </c>
      <c r="E60" s="1113" t="s">
        <v>1850</v>
      </c>
      <c r="F60" s="1116" t="s">
        <v>1782</v>
      </c>
      <c r="G60" s="1117">
        <v>278812</v>
      </c>
      <c r="H60" s="1117"/>
      <c r="I60" s="1117"/>
      <c r="J60" s="1118"/>
      <c r="K60" s="1119"/>
      <c r="L60" s="1119"/>
      <c r="M60" s="1118"/>
      <c r="N60" s="1120"/>
      <c r="O60" s="1120"/>
      <c r="P60" s="1117"/>
      <c r="Q60" s="1121"/>
      <c r="R60" s="1121"/>
      <c r="S60" s="1122"/>
      <c r="T60" s="1120"/>
      <c r="U60" s="1120"/>
      <c r="V60" s="1122"/>
      <c r="W60" s="1123" t="s">
        <v>36</v>
      </c>
      <c r="X60" s="1123" t="s">
        <v>67</v>
      </c>
      <c r="Y60" s="1124">
        <v>278812</v>
      </c>
      <c r="Z60" s="1125" t="s">
        <v>58</v>
      </c>
      <c r="AA60" s="1125" t="s">
        <v>36</v>
      </c>
      <c r="AB60" s="1124">
        <v>286195</v>
      </c>
      <c r="AC60" s="1124"/>
      <c r="AD60" s="1124"/>
      <c r="AE60" s="1124"/>
      <c r="AF60" s="1126"/>
      <c r="AG60" s="1127"/>
      <c r="AH60" s="1128"/>
    </row>
    <row r="61" spans="1:34" s="1045" customFormat="1" ht="39.75" customHeight="1">
      <c r="A61" s="1112">
        <v>75</v>
      </c>
      <c r="B61" s="1130" t="s">
        <v>1789</v>
      </c>
      <c r="C61" s="1126" t="s">
        <v>1790</v>
      </c>
      <c r="D61" s="1131" t="s">
        <v>1859</v>
      </c>
      <c r="E61" s="1132" t="s">
        <v>1781</v>
      </c>
      <c r="F61" s="1116" t="s">
        <v>1782</v>
      </c>
      <c r="G61" s="1133">
        <v>821190</v>
      </c>
      <c r="H61" s="1117"/>
      <c r="I61" s="1118"/>
      <c r="J61" s="1118"/>
      <c r="K61" s="1119"/>
      <c r="L61" s="1119"/>
      <c r="M61" s="1118"/>
      <c r="N61" s="1120"/>
      <c r="O61" s="1120"/>
      <c r="P61" s="1117"/>
      <c r="Q61" s="1121"/>
      <c r="R61" s="1121"/>
      <c r="S61" s="1122"/>
      <c r="T61" s="1120"/>
      <c r="U61" s="1120"/>
      <c r="V61" s="1122"/>
      <c r="W61" s="1124"/>
      <c r="X61" s="1124"/>
      <c r="Y61" s="1134"/>
      <c r="Z61" s="1135" t="s">
        <v>59</v>
      </c>
      <c r="AA61" s="1135" t="s">
        <v>75</v>
      </c>
      <c r="AB61" s="1124">
        <v>375147</v>
      </c>
      <c r="AC61" s="1123" t="s">
        <v>1860</v>
      </c>
      <c r="AD61" s="1123" t="s">
        <v>36</v>
      </c>
      <c r="AE61" s="1124">
        <f>G61-AB61</f>
        <v>446043</v>
      </c>
      <c r="AF61" s="1126"/>
      <c r="AG61" s="1127"/>
      <c r="AH61" s="1128"/>
    </row>
    <row r="62" spans="1:34" s="1045" customFormat="1" ht="39.75" customHeight="1">
      <c r="A62" s="1112">
        <v>76</v>
      </c>
      <c r="B62" s="1130" t="s">
        <v>1789</v>
      </c>
      <c r="C62" s="1126" t="s">
        <v>1790</v>
      </c>
      <c r="D62" s="1136" t="s">
        <v>1861</v>
      </c>
      <c r="E62" s="1132" t="s">
        <v>1781</v>
      </c>
      <c r="F62" s="1116" t="s">
        <v>1782</v>
      </c>
      <c r="G62" s="1133">
        <v>286338</v>
      </c>
      <c r="H62" s="1117"/>
      <c r="I62" s="1118"/>
      <c r="J62" s="1118"/>
      <c r="K62" s="1119"/>
      <c r="L62" s="1119"/>
      <c r="M62" s="1118"/>
      <c r="N62" s="1120"/>
      <c r="O62" s="1120"/>
      <c r="P62" s="1117"/>
      <c r="Q62" s="1121"/>
      <c r="R62" s="1121"/>
      <c r="S62" s="1122"/>
      <c r="T62" s="1120"/>
      <c r="U62" s="1120"/>
      <c r="V62" s="1122"/>
      <c r="W62" s="1123"/>
      <c r="X62" s="1123"/>
      <c r="Y62" s="1134"/>
      <c r="Z62" s="1135" t="s">
        <v>59</v>
      </c>
      <c r="AA62" s="1135" t="s">
        <v>75</v>
      </c>
      <c r="AB62" s="1124">
        <v>130808.848134792</v>
      </c>
      <c r="AC62" s="1123" t="s">
        <v>1860</v>
      </c>
      <c r="AD62" s="1123" t="s">
        <v>36</v>
      </c>
      <c r="AE62" s="1124">
        <f t="shared" ref="AE62:AE71" si="3">G62-AB62</f>
        <v>155529.151865208</v>
      </c>
      <c r="AF62" s="1126"/>
      <c r="AG62" s="1127"/>
      <c r="AH62" s="1128"/>
    </row>
    <row r="63" spans="1:34" s="1137" customFormat="1" ht="39.75" customHeight="1">
      <c r="A63" s="1112">
        <v>77</v>
      </c>
      <c r="B63" s="1130" t="s">
        <v>1789</v>
      </c>
      <c r="C63" s="1126" t="s">
        <v>1790</v>
      </c>
      <c r="D63" s="1136" t="s">
        <v>1862</v>
      </c>
      <c r="E63" s="1132" t="s">
        <v>1781</v>
      </c>
      <c r="F63" s="1116" t="s">
        <v>1782</v>
      </c>
      <c r="G63" s="1133">
        <v>138051</v>
      </c>
      <c r="H63" s="1117"/>
      <c r="I63" s="1118"/>
      <c r="J63" s="1118"/>
      <c r="K63" s="1119"/>
      <c r="L63" s="1119"/>
      <c r="M63" s="1118"/>
      <c r="N63" s="1120"/>
      <c r="O63" s="1120"/>
      <c r="P63" s="1117"/>
      <c r="Q63" s="1121"/>
      <c r="R63" s="1121"/>
      <c r="S63" s="1122"/>
      <c r="T63" s="1120"/>
      <c r="U63" s="1120"/>
      <c r="V63" s="1122"/>
      <c r="W63" s="1124"/>
      <c r="X63" s="1124"/>
      <c r="Y63" s="1134"/>
      <c r="Z63" s="1135" t="s">
        <v>59</v>
      </c>
      <c r="AA63" s="1135" t="s">
        <v>75</v>
      </c>
      <c r="AB63" s="1124">
        <v>60482.497778170298</v>
      </c>
      <c r="AC63" s="1123" t="s">
        <v>1860</v>
      </c>
      <c r="AD63" s="1123" t="s">
        <v>36</v>
      </c>
      <c r="AE63" s="1124">
        <f t="shared" si="3"/>
        <v>77568.502221829694</v>
      </c>
      <c r="AF63" s="1126"/>
      <c r="AG63" s="1127"/>
      <c r="AH63" s="1127"/>
    </row>
    <row r="64" spans="1:34" s="1137" customFormat="1" ht="39.75" customHeight="1">
      <c r="A64" s="1112">
        <v>78</v>
      </c>
      <c r="B64" s="1130" t="s">
        <v>1789</v>
      </c>
      <c r="C64" s="1126" t="s">
        <v>1790</v>
      </c>
      <c r="D64" s="1138" t="s">
        <v>1863</v>
      </c>
      <c r="E64" s="1132" t="s">
        <v>1781</v>
      </c>
      <c r="F64" s="1116" t="s">
        <v>1782</v>
      </c>
      <c r="G64" s="1133">
        <v>195473</v>
      </c>
      <c r="H64" s="1117"/>
      <c r="I64" s="1118"/>
      <c r="J64" s="1118"/>
      <c r="K64" s="1119"/>
      <c r="L64" s="1119"/>
      <c r="M64" s="1118"/>
      <c r="N64" s="1120"/>
      <c r="O64" s="1120"/>
      <c r="P64" s="1117"/>
      <c r="Q64" s="1121"/>
      <c r="R64" s="1121"/>
      <c r="S64" s="1122"/>
      <c r="T64" s="1120"/>
      <c r="U64" s="1120"/>
      <c r="V64" s="1122"/>
      <c r="W64" s="1124"/>
      <c r="X64" s="1124"/>
      <c r="Y64" s="1134"/>
      <c r="Z64" s="1135" t="s">
        <v>59</v>
      </c>
      <c r="AA64" s="1135" t="s">
        <v>75</v>
      </c>
      <c r="AB64" s="1124">
        <v>96020.961841444601</v>
      </c>
      <c r="AC64" s="1123" t="s">
        <v>1860</v>
      </c>
      <c r="AD64" s="1123" t="s">
        <v>36</v>
      </c>
      <c r="AE64" s="1124">
        <f t="shared" si="3"/>
        <v>99452.038158555399</v>
      </c>
      <c r="AF64" s="1126"/>
      <c r="AG64" s="1127"/>
      <c r="AH64" s="1127"/>
    </row>
    <row r="65" spans="1:34" s="1045" customFormat="1" ht="39.75" customHeight="1">
      <c r="A65" s="1112">
        <v>79</v>
      </c>
      <c r="B65" s="1130" t="s">
        <v>1789</v>
      </c>
      <c r="C65" s="1126" t="s">
        <v>1790</v>
      </c>
      <c r="D65" s="1136" t="s">
        <v>1864</v>
      </c>
      <c r="E65" s="1132" t="s">
        <v>1781</v>
      </c>
      <c r="F65" s="1116" t="s">
        <v>1782</v>
      </c>
      <c r="G65" s="1133">
        <v>104382</v>
      </c>
      <c r="H65" s="1117"/>
      <c r="I65" s="1118"/>
      <c r="J65" s="1118"/>
      <c r="K65" s="1119"/>
      <c r="L65" s="1119"/>
      <c r="M65" s="1118"/>
      <c r="N65" s="1120"/>
      <c r="O65" s="1120"/>
      <c r="P65" s="1117"/>
      <c r="Q65" s="1121"/>
      <c r="R65" s="1121"/>
      <c r="S65" s="1122"/>
      <c r="T65" s="1120"/>
      <c r="U65" s="1120"/>
      <c r="V65" s="1122"/>
      <c r="W65" s="1124"/>
      <c r="X65" s="1124"/>
      <c r="Y65" s="1134"/>
      <c r="Z65" s="1135" t="s">
        <v>59</v>
      </c>
      <c r="AA65" s="1135" t="s">
        <v>75</v>
      </c>
      <c r="AB65" s="1124">
        <v>50681.587567566698</v>
      </c>
      <c r="AC65" s="1123" t="s">
        <v>1860</v>
      </c>
      <c r="AD65" s="1123" t="s">
        <v>36</v>
      </c>
      <c r="AE65" s="1124">
        <f t="shared" si="3"/>
        <v>53700.412432433302</v>
      </c>
      <c r="AF65" s="1126"/>
      <c r="AG65" s="1127"/>
      <c r="AH65" s="1127"/>
    </row>
    <row r="66" spans="1:34" s="1045" customFormat="1" ht="39.75" customHeight="1">
      <c r="A66" s="1112">
        <v>80</v>
      </c>
      <c r="B66" s="1130" t="s">
        <v>1789</v>
      </c>
      <c r="C66" s="1126" t="s">
        <v>1790</v>
      </c>
      <c r="D66" s="1136" t="s">
        <v>1865</v>
      </c>
      <c r="E66" s="1132" t="s">
        <v>1781</v>
      </c>
      <c r="F66" s="1116" t="s">
        <v>1782</v>
      </c>
      <c r="G66" s="1133">
        <v>343028</v>
      </c>
      <c r="H66" s="1117"/>
      <c r="I66" s="1118"/>
      <c r="J66" s="1118"/>
      <c r="K66" s="1119"/>
      <c r="L66" s="1119"/>
      <c r="M66" s="1118"/>
      <c r="N66" s="1120"/>
      <c r="O66" s="1120"/>
      <c r="P66" s="1117"/>
      <c r="Q66" s="1121"/>
      <c r="R66" s="1121"/>
      <c r="S66" s="1122"/>
      <c r="T66" s="1120"/>
      <c r="U66" s="1120"/>
      <c r="V66" s="1122"/>
      <c r="W66" s="1124"/>
      <c r="X66" s="1124"/>
      <c r="Y66" s="1134"/>
      <c r="Z66" s="1135" t="s">
        <v>59</v>
      </c>
      <c r="AA66" s="1135" t="s">
        <v>75</v>
      </c>
      <c r="AB66" s="1124">
        <v>159750.17672909377</v>
      </c>
      <c r="AC66" s="1123" t="s">
        <v>1860</v>
      </c>
      <c r="AD66" s="1123" t="s">
        <v>36</v>
      </c>
      <c r="AE66" s="1124">
        <f t="shared" si="3"/>
        <v>183277.82327090623</v>
      </c>
      <c r="AF66" s="1126"/>
      <c r="AG66" s="1127"/>
      <c r="AH66" s="1127"/>
    </row>
    <row r="67" spans="1:34" s="1045" customFormat="1" ht="39.75" customHeight="1">
      <c r="A67" s="1112">
        <v>81</v>
      </c>
      <c r="B67" s="1130" t="s">
        <v>1789</v>
      </c>
      <c r="C67" s="1126" t="s">
        <v>1790</v>
      </c>
      <c r="D67" s="1136" t="s">
        <v>1866</v>
      </c>
      <c r="E67" s="1132" t="s">
        <v>1781</v>
      </c>
      <c r="F67" s="1116" t="s">
        <v>1782</v>
      </c>
      <c r="G67" s="1133">
        <v>298606</v>
      </c>
      <c r="H67" s="1117"/>
      <c r="I67" s="1118"/>
      <c r="J67" s="1118"/>
      <c r="K67" s="1119"/>
      <c r="L67" s="1119"/>
      <c r="M67" s="1118"/>
      <c r="N67" s="1120"/>
      <c r="O67" s="1120"/>
      <c r="P67" s="1117"/>
      <c r="Q67" s="1121"/>
      <c r="R67" s="1121"/>
      <c r="S67" s="1122"/>
      <c r="T67" s="1120"/>
      <c r="U67" s="1120"/>
      <c r="V67" s="1122"/>
      <c r="W67" s="1124"/>
      <c r="X67" s="1124"/>
      <c r="Y67" s="1134"/>
      <c r="Z67" s="1135" t="s">
        <v>59</v>
      </c>
      <c r="AA67" s="1135" t="s">
        <v>75</v>
      </c>
      <c r="AB67" s="1124">
        <v>139060.63526698755</v>
      </c>
      <c r="AC67" s="1123" t="s">
        <v>1860</v>
      </c>
      <c r="AD67" s="1123" t="s">
        <v>36</v>
      </c>
      <c r="AE67" s="1124">
        <f t="shared" si="3"/>
        <v>159545.36473301245</v>
      </c>
      <c r="AF67" s="1126"/>
      <c r="AG67" s="1127"/>
      <c r="AH67" s="1127"/>
    </row>
    <row r="68" spans="1:34" s="1045" customFormat="1" ht="39.75" customHeight="1">
      <c r="A68" s="1112">
        <v>82</v>
      </c>
      <c r="B68" s="1130" t="s">
        <v>1789</v>
      </c>
      <c r="C68" s="1126" t="s">
        <v>1790</v>
      </c>
      <c r="D68" s="1136" t="s">
        <v>1867</v>
      </c>
      <c r="E68" s="1132" t="s">
        <v>1781</v>
      </c>
      <c r="F68" s="1116" t="s">
        <v>1782</v>
      </c>
      <c r="G68" s="1133">
        <v>226198</v>
      </c>
      <c r="H68" s="1117"/>
      <c r="I68" s="1139"/>
      <c r="J68" s="1118"/>
      <c r="K68" s="1119"/>
      <c r="L68" s="1119"/>
      <c r="M68" s="1118"/>
      <c r="N68" s="1120"/>
      <c r="O68" s="1120"/>
      <c r="P68" s="1117"/>
      <c r="Q68" s="1121"/>
      <c r="R68" s="1121"/>
      <c r="S68" s="1122"/>
      <c r="T68" s="1120"/>
      <c r="U68" s="1120"/>
      <c r="V68" s="1122"/>
      <c r="W68" s="1124"/>
      <c r="X68" s="1124"/>
      <c r="Y68" s="1134"/>
      <c r="Z68" s="1135" t="s">
        <v>59</v>
      </c>
      <c r="AA68" s="1135" t="s">
        <v>75</v>
      </c>
      <c r="AB68" s="1124">
        <v>105340.82616541797</v>
      </c>
      <c r="AC68" s="1123" t="s">
        <v>1860</v>
      </c>
      <c r="AD68" s="1123" t="s">
        <v>36</v>
      </c>
      <c r="AE68" s="1124">
        <f t="shared" si="3"/>
        <v>120857.17383458203</v>
      </c>
      <c r="AF68" s="1126"/>
      <c r="AG68" s="1127"/>
      <c r="AH68" s="1127"/>
    </row>
    <row r="69" spans="1:34" s="1045" customFormat="1" ht="39.75" customHeight="1">
      <c r="A69" s="1112">
        <v>83</v>
      </c>
      <c r="B69" s="1130" t="s">
        <v>1789</v>
      </c>
      <c r="C69" s="1126" t="s">
        <v>1790</v>
      </c>
      <c r="D69" s="1136" t="s">
        <v>1868</v>
      </c>
      <c r="E69" s="1132" t="s">
        <v>1781</v>
      </c>
      <c r="F69" s="1116" t="s">
        <v>1782</v>
      </c>
      <c r="G69" s="1133">
        <v>305765</v>
      </c>
      <c r="H69" s="1117"/>
      <c r="I69" s="1139"/>
      <c r="J69" s="1118"/>
      <c r="K69" s="1119"/>
      <c r="L69" s="1119"/>
      <c r="M69" s="1118"/>
      <c r="N69" s="1120"/>
      <c r="O69" s="1120"/>
      <c r="P69" s="1117"/>
      <c r="Q69" s="1121"/>
      <c r="R69" s="1121"/>
      <c r="S69" s="1122"/>
      <c r="T69" s="1120"/>
      <c r="U69" s="1120"/>
      <c r="V69" s="1122"/>
      <c r="W69" s="1124"/>
      <c r="X69" s="1124"/>
      <c r="Y69" s="1134"/>
      <c r="Z69" s="1135" t="s">
        <v>59</v>
      </c>
      <c r="AA69" s="1135" t="s">
        <v>75</v>
      </c>
      <c r="AB69" s="1124">
        <v>305765</v>
      </c>
      <c r="AC69" s="1140"/>
      <c r="AD69" s="1140"/>
      <c r="AE69" s="1124"/>
      <c r="AF69" s="1126"/>
      <c r="AG69" s="1127"/>
      <c r="AH69" s="1127"/>
    </row>
    <row r="70" spans="1:34" s="1045" customFormat="1" ht="39.75" customHeight="1">
      <c r="A70" s="1112">
        <v>84</v>
      </c>
      <c r="B70" s="1130" t="s">
        <v>1789</v>
      </c>
      <c r="C70" s="1126" t="s">
        <v>1790</v>
      </c>
      <c r="D70" s="1136" t="s">
        <v>1869</v>
      </c>
      <c r="E70" s="1132" t="s">
        <v>1781</v>
      </c>
      <c r="F70" s="1116" t="s">
        <v>1782</v>
      </c>
      <c r="G70" s="1133">
        <v>660674</v>
      </c>
      <c r="H70" s="1117"/>
      <c r="I70" s="1139"/>
      <c r="J70" s="1118"/>
      <c r="K70" s="1119"/>
      <c r="L70" s="1119"/>
      <c r="M70" s="1118"/>
      <c r="N70" s="1120"/>
      <c r="O70" s="1120"/>
      <c r="P70" s="1117"/>
      <c r="Q70" s="1121"/>
      <c r="R70" s="1121"/>
      <c r="S70" s="1122"/>
      <c r="T70" s="1120"/>
      <c r="U70" s="1120"/>
      <c r="V70" s="1122"/>
      <c r="W70" s="1124"/>
      <c r="X70" s="1124"/>
      <c r="Y70" s="1134"/>
      <c r="Z70" s="1135" t="s">
        <v>59</v>
      </c>
      <c r="AA70" s="1135" t="s">
        <v>75</v>
      </c>
      <c r="AB70" s="1124">
        <v>376238</v>
      </c>
      <c r="AC70" s="1123" t="s">
        <v>1860</v>
      </c>
      <c r="AD70" s="1135" t="s">
        <v>75</v>
      </c>
      <c r="AE70" s="1124">
        <f t="shared" si="3"/>
        <v>284436</v>
      </c>
      <c r="AF70" s="1126"/>
      <c r="AG70" s="1127"/>
      <c r="AH70" s="1127"/>
    </row>
    <row r="71" spans="1:34" s="1045" customFormat="1" ht="39.75" customHeight="1">
      <c r="A71" s="1112">
        <v>85</v>
      </c>
      <c r="B71" s="1130" t="s">
        <v>1789</v>
      </c>
      <c r="C71" s="1126" t="s">
        <v>1790</v>
      </c>
      <c r="D71" s="1136" t="s">
        <v>1870</v>
      </c>
      <c r="E71" s="1132" t="s">
        <v>1781</v>
      </c>
      <c r="F71" s="1116" t="s">
        <v>1782</v>
      </c>
      <c r="G71" s="1133">
        <v>1302140</v>
      </c>
      <c r="H71" s="1117"/>
      <c r="I71" s="1139"/>
      <c r="J71" s="1118"/>
      <c r="K71" s="1119"/>
      <c r="L71" s="1119"/>
      <c r="M71" s="1118"/>
      <c r="N71" s="1120"/>
      <c r="O71" s="1120"/>
      <c r="P71" s="1117"/>
      <c r="Q71" s="1121"/>
      <c r="R71" s="1121"/>
      <c r="S71" s="1122"/>
      <c r="T71" s="1120"/>
      <c r="U71" s="1120"/>
      <c r="V71" s="1122"/>
      <c r="W71" s="1124"/>
      <c r="X71" s="1124"/>
      <c r="Y71" s="1134"/>
      <c r="Z71" s="1135" t="s">
        <v>59</v>
      </c>
      <c r="AA71" s="1135" t="s">
        <v>75</v>
      </c>
      <c r="AB71" s="1124">
        <v>585963</v>
      </c>
      <c r="AC71" s="1123" t="s">
        <v>1860</v>
      </c>
      <c r="AD71" s="1123" t="s">
        <v>36</v>
      </c>
      <c r="AE71" s="1124">
        <f t="shared" si="3"/>
        <v>716177</v>
      </c>
      <c r="AF71" s="1126"/>
      <c r="AG71" s="1127"/>
      <c r="AH71" s="1127"/>
    </row>
    <row r="72" spans="1:34" s="1045" customFormat="1" ht="39.75" customHeight="1">
      <c r="A72" s="1112">
        <v>86</v>
      </c>
      <c r="B72" s="1130" t="s">
        <v>1789</v>
      </c>
      <c r="C72" s="1126" t="s">
        <v>1790</v>
      </c>
      <c r="D72" s="1141" t="s">
        <v>1871</v>
      </c>
      <c r="E72" s="1132" t="s">
        <v>1781</v>
      </c>
      <c r="F72" s="1116" t="s">
        <v>1782</v>
      </c>
      <c r="G72" s="1133">
        <v>118060</v>
      </c>
      <c r="H72" s="1117"/>
      <c r="I72" s="1139"/>
      <c r="J72" s="1118"/>
      <c r="K72" s="1119"/>
      <c r="L72" s="1119"/>
      <c r="M72" s="1118"/>
      <c r="N72" s="1120"/>
      <c r="O72" s="1120"/>
      <c r="P72" s="1117"/>
      <c r="Q72" s="1121"/>
      <c r="R72" s="1121"/>
      <c r="S72" s="1122"/>
      <c r="T72" s="1120"/>
      <c r="U72" s="1120"/>
      <c r="V72" s="1122"/>
      <c r="W72" s="1124"/>
      <c r="X72" s="1124"/>
      <c r="Y72" s="1134"/>
      <c r="Z72" s="1135" t="s">
        <v>59</v>
      </c>
      <c r="AA72" s="1135" t="s">
        <v>75</v>
      </c>
      <c r="AB72" s="1124">
        <v>118060</v>
      </c>
      <c r="AC72" s="1123"/>
      <c r="AD72" s="1123"/>
      <c r="AE72" s="1124"/>
      <c r="AF72" s="1126"/>
      <c r="AG72" s="1127"/>
      <c r="AH72" s="1127"/>
    </row>
    <row r="73" spans="1:34" s="1045" customFormat="1" ht="39.75" customHeight="1">
      <c r="A73" s="1112">
        <v>87</v>
      </c>
      <c r="B73" s="1130" t="s">
        <v>1789</v>
      </c>
      <c r="C73" s="1126" t="s">
        <v>1790</v>
      </c>
      <c r="D73" s="1141" t="s">
        <v>1872</v>
      </c>
      <c r="E73" s="1132" t="s">
        <v>1781</v>
      </c>
      <c r="F73" s="1116" t="s">
        <v>1782</v>
      </c>
      <c r="G73" s="1133">
        <v>89403</v>
      </c>
      <c r="H73" s="1117"/>
      <c r="I73" s="1139"/>
      <c r="J73" s="1118"/>
      <c r="K73" s="1119"/>
      <c r="L73" s="1119"/>
      <c r="M73" s="1118"/>
      <c r="N73" s="1120"/>
      <c r="O73" s="1120"/>
      <c r="P73" s="1117"/>
      <c r="Q73" s="1121"/>
      <c r="R73" s="1121"/>
      <c r="S73" s="1122"/>
      <c r="T73" s="1120"/>
      <c r="U73" s="1120"/>
      <c r="V73" s="1122"/>
      <c r="W73" s="1124"/>
      <c r="X73" s="1124"/>
      <c r="Y73" s="1134"/>
      <c r="Z73" s="1135" t="s">
        <v>59</v>
      </c>
      <c r="AA73" s="1135" t="s">
        <v>75</v>
      </c>
      <c r="AB73" s="1124">
        <v>89403</v>
      </c>
      <c r="AC73" s="1123"/>
      <c r="AD73" s="1123"/>
      <c r="AE73" s="1124"/>
      <c r="AF73" s="1126"/>
      <c r="AG73" s="1127"/>
      <c r="AH73" s="1127"/>
    </row>
    <row r="74" spans="1:34" s="1045" customFormat="1" ht="39.75" customHeight="1">
      <c r="A74" s="1112">
        <v>88</v>
      </c>
      <c r="B74" s="1130" t="s">
        <v>1789</v>
      </c>
      <c r="C74" s="1126" t="s">
        <v>1790</v>
      </c>
      <c r="D74" s="1141" t="s">
        <v>1873</v>
      </c>
      <c r="E74" s="1132" t="s">
        <v>1781</v>
      </c>
      <c r="F74" s="1116" t="s">
        <v>1782</v>
      </c>
      <c r="G74" s="1133">
        <v>50000</v>
      </c>
      <c r="H74" s="1117"/>
      <c r="I74" s="1139"/>
      <c r="J74" s="1118"/>
      <c r="K74" s="1119"/>
      <c r="L74" s="1119"/>
      <c r="M74" s="1118"/>
      <c r="N74" s="1120"/>
      <c r="O74" s="1120"/>
      <c r="P74" s="1117"/>
      <c r="Q74" s="1121"/>
      <c r="R74" s="1121"/>
      <c r="S74" s="1122"/>
      <c r="T74" s="1120"/>
      <c r="U74" s="1120"/>
      <c r="V74" s="1122"/>
      <c r="W74" s="1124"/>
      <c r="X74" s="1124"/>
      <c r="Y74" s="1134"/>
      <c r="Z74" s="1135" t="s">
        <v>59</v>
      </c>
      <c r="AA74" s="1135" t="s">
        <v>75</v>
      </c>
      <c r="AB74" s="1124">
        <v>50000</v>
      </c>
      <c r="AC74" s="1123"/>
      <c r="AD74" s="1123"/>
      <c r="AE74" s="1124"/>
      <c r="AF74" s="1126"/>
      <c r="AG74" s="1127"/>
      <c r="AH74" s="1127"/>
    </row>
    <row r="75" spans="1:34" s="1045" customFormat="1" ht="39.75" customHeight="1">
      <c r="A75" s="1030">
        <v>89</v>
      </c>
      <c r="B75" s="1054" t="s">
        <v>1789</v>
      </c>
      <c r="C75" s="1055" t="s">
        <v>1790</v>
      </c>
      <c r="D75" s="1142" t="s">
        <v>1874</v>
      </c>
      <c r="E75" s="1034" t="s">
        <v>1781</v>
      </c>
      <c r="F75" s="1067" t="s">
        <v>1782</v>
      </c>
      <c r="G75" s="1094">
        <f>AB75+AE75</f>
        <v>341387</v>
      </c>
      <c r="H75" s="1071"/>
      <c r="I75" s="1095"/>
      <c r="J75" s="1068"/>
      <c r="K75" s="1069"/>
      <c r="L75" s="1069"/>
      <c r="M75" s="1068"/>
      <c r="N75" s="1070"/>
      <c r="O75" s="1070"/>
      <c r="P75" s="1071"/>
      <c r="Q75" s="1097"/>
      <c r="R75" s="1097"/>
      <c r="S75" s="1083"/>
      <c r="T75" s="1070"/>
      <c r="U75" s="1070"/>
      <c r="V75" s="1083"/>
      <c r="W75" s="1086"/>
      <c r="X75" s="1086"/>
      <c r="Y75" s="1061"/>
      <c r="Z75" s="1060" t="s">
        <v>59</v>
      </c>
      <c r="AA75" s="1060" t="s">
        <v>75</v>
      </c>
      <c r="AB75" s="1087">
        <v>341387</v>
      </c>
      <c r="AC75" s="1106"/>
      <c r="AD75" s="1106"/>
      <c r="AE75" s="1087"/>
      <c r="AF75" s="1055"/>
      <c r="AG75" s="1080"/>
      <c r="AH75" s="1080"/>
    </row>
    <row r="76" spans="1:34" s="1045" customFormat="1" ht="39.75" customHeight="1">
      <c r="A76" s="1030">
        <v>90</v>
      </c>
      <c r="B76" s="1054" t="s">
        <v>1789</v>
      </c>
      <c r="C76" s="1055" t="s">
        <v>1790</v>
      </c>
      <c r="D76" s="1142" t="s">
        <v>1875</v>
      </c>
      <c r="E76" s="1034" t="s">
        <v>1781</v>
      </c>
      <c r="F76" s="1067" t="s">
        <v>1782</v>
      </c>
      <c r="G76" s="1094">
        <f t="shared" ref="G76:G96" si="4">AB76+AE76</f>
        <v>500000</v>
      </c>
      <c r="H76" s="1071"/>
      <c r="I76" s="1095"/>
      <c r="J76" s="1068"/>
      <c r="K76" s="1069"/>
      <c r="L76" s="1069"/>
      <c r="M76" s="1068"/>
      <c r="N76" s="1070"/>
      <c r="O76" s="1070"/>
      <c r="P76" s="1071"/>
      <c r="Q76" s="1097"/>
      <c r="R76" s="1097"/>
      <c r="S76" s="1083"/>
      <c r="T76" s="1070"/>
      <c r="U76" s="1070"/>
      <c r="V76" s="1083"/>
      <c r="W76" s="1086"/>
      <c r="X76" s="1086"/>
      <c r="Y76" s="1061"/>
      <c r="Z76" s="1060" t="s">
        <v>59</v>
      </c>
      <c r="AA76" s="1060" t="s">
        <v>75</v>
      </c>
      <c r="AB76" s="1087">
        <v>500000</v>
      </c>
      <c r="AC76" s="1106"/>
      <c r="AD76" s="1106"/>
      <c r="AE76" s="1087"/>
      <c r="AF76" s="1055"/>
      <c r="AG76" s="1080"/>
      <c r="AH76" s="1080"/>
    </row>
    <row r="77" spans="1:34" s="1045" customFormat="1" ht="39.75" customHeight="1">
      <c r="A77" s="1030">
        <v>91</v>
      </c>
      <c r="B77" s="1054" t="s">
        <v>1789</v>
      </c>
      <c r="C77" s="1055" t="s">
        <v>1790</v>
      </c>
      <c r="D77" s="1142" t="s">
        <v>1876</v>
      </c>
      <c r="E77" s="1034" t="s">
        <v>1781</v>
      </c>
      <c r="F77" s="1067" t="s">
        <v>1782</v>
      </c>
      <c r="G77" s="1094">
        <f t="shared" si="4"/>
        <v>858630</v>
      </c>
      <c r="H77" s="1071"/>
      <c r="I77" s="1095"/>
      <c r="J77" s="1068"/>
      <c r="K77" s="1069"/>
      <c r="L77" s="1069"/>
      <c r="M77" s="1068"/>
      <c r="N77" s="1070"/>
      <c r="O77" s="1070"/>
      <c r="P77" s="1071"/>
      <c r="Q77" s="1097"/>
      <c r="R77" s="1097"/>
      <c r="S77" s="1083"/>
      <c r="T77" s="1070"/>
      <c r="U77" s="1070"/>
      <c r="V77" s="1083"/>
      <c r="W77" s="1086"/>
      <c r="X77" s="1086"/>
      <c r="Y77" s="1061"/>
      <c r="Z77" s="1060" t="s">
        <v>59</v>
      </c>
      <c r="AA77" s="1060" t="s">
        <v>75</v>
      </c>
      <c r="AB77" s="1087">
        <v>858630</v>
      </c>
      <c r="AC77" s="1106"/>
      <c r="AD77" s="1106"/>
      <c r="AE77" s="1087"/>
      <c r="AF77" s="1055"/>
      <c r="AG77" s="1080"/>
      <c r="AH77" s="1080"/>
    </row>
    <row r="78" spans="1:34" s="1045" customFormat="1" ht="39.75" customHeight="1">
      <c r="A78" s="1030">
        <v>92</v>
      </c>
      <c r="B78" s="1054" t="s">
        <v>1789</v>
      </c>
      <c r="C78" s="1055" t="s">
        <v>1790</v>
      </c>
      <c r="D78" s="1142" t="s">
        <v>1877</v>
      </c>
      <c r="E78" s="1034" t="s">
        <v>1781</v>
      </c>
      <c r="F78" s="1067" t="s">
        <v>1782</v>
      </c>
      <c r="G78" s="1094">
        <f t="shared" si="4"/>
        <v>509096</v>
      </c>
      <c r="H78" s="1071"/>
      <c r="I78" s="1095"/>
      <c r="J78" s="1068"/>
      <c r="K78" s="1069"/>
      <c r="L78" s="1069"/>
      <c r="M78" s="1068"/>
      <c r="N78" s="1070"/>
      <c r="O78" s="1070"/>
      <c r="P78" s="1071"/>
      <c r="Q78" s="1097"/>
      <c r="R78" s="1097"/>
      <c r="S78" s="1083"/>
      <c r="T78" s="1070"/>
      <c r="U78" s="1070"/>
      <c r="V78" s="1083"/>
      <c r="W78" s="1086"/>
      <c r="X78" s="1086"/>
      <c r="Y78" s="1061"/>
      <c r="Z78" s="1060" t="s">
        <v>59</v>
      </c>
      <c r="AA78" s="1060" t="s">
        <v>75</v>
      </c>
      <c r="AB78" s="1087">
        <v>509096</v>
      </c>
      <c r="AC78" s="1106"/>
      <c r="AD78" s="1106"/>
      <c r="AE78" s="1087"/>
      <c r="AF78" s="1055"/>
      <c r="AG78" s="1080"/>
      <c r="AH78" s="1080"/>
    </row>
    <row r="79" spans="1:34" s="1045" customFormat="1" ht="39.75" customHeight="1">
      <c r="A79" s="1030">
        <v>93</v>
      </c>
      <c r="B79" s="1054" t="s">
        <v>1789</v>
      </c>
      <c r="C79" s="1055" t="s">
        <v>1790</v>
      </c>
      <c r="D79" s="1142" t="s">
        <v>1878</v>
      </c>
      <c r="E79" s="1034" t="s">
        <v>1781</v>
      </c>
      <c r="F79" s="1067" t="s">
        <v>1782</v>
      </c>
      <c r="G79" s="1094">
        <f t="shared" si="4"/>
        <v>163859</v>
      </c>
      <c r="H79" s="1071"/>
      <c r="I79" s="1095"/>
      <c r="J79" s="1068"/>
      <c r="K79" s="1069"/>
      <c r="L79" s="1069"/>
      <c r="M79" s="1068"/>
      <c r="N79" s="1070"/>
      <c r="O79" s="1070"/>
      <c r="P79" s="1071"/>
      <c r="Q79" s="1097"/>
      <c r="R79" s="1097"/>
      <c r="S79" s="1083"/>
      <c r="T79" s="1070"/>
      <c r="U79" s="1070"/>
      <c r="V79" s="1083"/>
      <c r="W79" s="1086"/>
      <c r="X79" s="1086"/>
      <c r="Y79" s="1061"/>
      <c r="Z79" s="1060" t="s">
        <v>59</v>
      </c>
      <c r="AA79" s="1060" t="s">
        <v>75</v>
      </c>
      <c r="AB79" s="1087">
        <v>163859</v>
      </c>
      <c r="AC79" s="1106"/>
      <c r="AD79" s="1106"/>
      <c r="AE79" s="1087"/>
      <c r="AF79" s="1055"/>
      <c r="AG79" s="1080"/>
      <c r="AH79" s="1080"/>
    </row>
    <row r="80" spans="1:34" s="1045" customFormat="1" ht="39.75" customHeight="1">
      <c r="A80" s="1030">
        <v>94</v>
      </c>
      <c r="B80" s="1054" t="s">
        <v>1789</v>
      </c>
      <c r="C80" s="1055" t="s">
        <v>1790</v>
      </c>
      <c r="D80" s="1142" t="s">
        <v>1879</v>
      </c>
      <c r="E80" s="1034" t="s">
        <v>1781</v>
      </c>
      <c r="F80" s="1067" t="s">
        <v>1782</v>
      </c>
      <c r="G80" s="1094">
        <f t="shared" si="4"/>
        <v>161190</v>
      </c>
      <c r="H80" s="1071"/>
      <c r="I80" s="1095"/>
      <c r="J80" s="1068"/>
      <c r="K80" s="1069"/>
      <c r="L80" s="1069"/>
      <c r="M80" s="1068"/>
      <c r="N80" s="1070"/>
      <c r="O80" s="1070"/>
      <c r="P80" s="1071"/>
      <c r="Q80" s="1097"/>
      <c r="R80" s="1097"/>
      <c r="S80" s="1083"/>
      <c r="T80" s="1070"/>
      <c r="U80" s="1070"/>
      <c r="V80" s="1083"/>
      <c r="W80" s="1086"/>
      <c r="X80" s="1086"/>
      <c r="Y80" s="1061"/>
      <c r="Z80" s="1060" t="s">
        <v>59</v>
      </c>
      <c r="AA80" s="1060" t="s">
        <v>75</v>
      </c>
      <c r="AB80" s="1087">
        <v>161190</v>
      </c>
      <c r="AC80" s="1106"/>
      <c r="AD80" s="1106"/>
      <c r="AE80" s="1087"/>
      <c r="AF80" s="1055"/>
      <c r="AG80" s="1080"/>
      <c r="AH80" s="1080"/>
    </row>
    <row r="81" spans="1:34" s="1045" customFormat="1" ht="39.75" customHeight="1">
      <c r="A81" s="1030">
        <v>95</v>
      </c>
      <c r="B81" s="1054" t="s">
        <v>1789</v>
      </c>
      <c r="C81" s="1055" t="s">
        <v>1790</v>
      </c>
      <c r="D81" s="1143" t="s">
        <v>1880</v>
      </c>
      <c r="E81" s="1034" t="s">
        <v>1781</v>
      </c>
      <c r="F81" s="1067" t="s">
        <v>1782</v>
      </c>
      <c r="G81" s="1094">
        <f t="shared" si="4"/>
        <v>95935</v>
      </c>
      <c r="H81" s="1071"/>
      <c r="I81" s="1095"/>
      <c r="J81" s="1068"/>
      <c r="K81" s="1069"/>
      <c r="L81" s="1069"/>
      <c r="M81" s="1068"/>
      <c r="N81" s="1070"/>
      <c r="O81" s="1070"/>
      <c r="P81" s="1071"/>
      <c r="Q81" s="1097"/>
      <c r="R81" s="1097"/>
      <c r="S81" s="1083"/>
      <c r="T81" s="1070"/>
      <c r="U81" s="1070"/>
      <c r="V81" s="1083"/>
      <c r="W81" s="1086"/>
      <c r="X81" s="1086"/>
      <c r="Y81" s="1061"/>
      <c r="Z81" s="1060" t="s">
        <v>59</v>
      </c>
      <c r="AA81" s="1060" t="s">
        <v>75</v>
      </c>
      <c r="AB81" s="1087">
        <v>95935</v>
      </c>
      <c r="AC81" s="1106"/>
      <c r="AD81" s="1106"/>
      <c r="AE81" s="1087"/>
      <c r="AF81" s="1055"/>
      <c r="AG81" s="1080"/>
      <c r="AH81" s="1080"/>
    </row>
    <row r="82" spans="1:34" s="1045" customFormat="1" ht="39.75" customHeight="1">
      <c r="A82" s="1030">
        <v>96</v>
      </c>
      <c r="B82" s="1054" t="s">
        <v>1789</v>
      </c>
      <c r="C82" s="1055" t="s">
        <v>1790</v>
      </c>
      <c r="D82" s="1144" t="s">
        <v>1881</v>
      </c>
      <c r="E82" s="1034" t="s">
        <v>1781</v>
      </c>
      <c r="F82" s="1067" t="s">
        <v>1782</v>
      </c>
      <c r="G82" s="1094">
        <f t="shared" si="4"/>
        <v>572252</v>
      </c>
      <c r="H82" s="1071"/>
      <c r="I82" s="1095"/>
      <c r="J82" s="1068"/>
      <c r="K82" s="1069"/>
      <c r="L82" s="1069"/>
      <c r="M82" s="1068"/>
      <c r="N82" s="1070"/>
      <c r="O82" s="1070"/>
      <c r="P82" s="1071"/>
      <c r="Q82" s="1097"/>
      <c r="R82" s="1097"/>
      <c r="S82" s="1083"/>
      <c r="T82" s="1070"/>
      <c r="U82" s="1070"/>
      <c r="V82" s="1083"/>
      <c r="W82" s="1086"/>
      <c r="X82" s="1086"/>
      <c r="Y82" s="1061"/>
      <c r="Z82" s="1060" t="s">
        <v>59</v>
      </c>
      <c r="AA82" s="1060" t="s">
        <v>75</v>
      </c>
      <c r="AB82" s="1087">
        <v>572252</v>
      </c>
      <c r="AC82" s="1106"/>
      <c r="AD82" s="1106"/>
      <c r="AE82" s="1087"/>
      <c r="AF82" s="1055"/>
      <c r="AG82" s="1080"/>
      <c r="AH82" s="1080"/>
    </row>
    <row r="83" spans="1:34" s="1045" customFormat="1" ht="39.75" customHeight="1">
      <c r="A83" s="1030">
        <v>97</v>
      </c>
      <c r="B83" s="1054" t="s">
        <v>1789</v>
      </c>
      <c r="C83" s="1055" t="s">
        <v>1790</v>
      </c>
      <c r="D83" s="1143" t="s">
        <v>1882</v>
      </c>
      <c r="E83" s="1034" t="s">
        <v>1781</v>
      </c>
      <c r="F83" s="1067" t="s">
        <v>1782</v>
      </c>
      <c r="G83" s="1094">
        <f t="shared" si="4"/>
        <v>350140</v>
      </c>
      <c r="H83" s="1071"/>
      <c r="I83" s="1095"/>
      <c r="J83" s="1068"/>
      <c r="K83" s="1069"/>
      <c r="L83" s="1069"/>
      <c r="M83" s="1068"/>
      <c r="N83" s="1070"/>
      <c r="O83" s="1070"/>
      <c r="P83" s="1071"/>
      <c r="Q83" s="1097"/>
      <c r="R83" s="1097"/>
      <c r="S83" s="1083"/>
      <c r="T83" s="1070"/>
      <c r="U83" s="1070"/>
      <c r="V83" s="1083"/>
      <c r="W83" s="1086"/>
      <c r="X83" s="1086"/>
      <c r="Y83" s="1061"/>
      <c r="Z83" s="1060" t="s">
        <v>59</v>
      </c>
      <c r="AA83" s="1060" t="s">
        <v>75</v>
      </c>
      <c r="AB83" s="1087">
        <v>350140</v>
      </c>
      <c r="AC83" s="1106"/>
      <c r="AD83" s="1106"/>
      <c r="AE83" s="1087"/>
      <c r="AF83" s="1055"/>
      <c r="AG83" s="1080"/>
      <c r="AH83" s="1080"/>
    </row>
    <row r="84" spans="1:34" s="1045" customFormat="1" ht="39.75" customHeight="1">
      <c r="A84" s="1030">
        <v>98</v>
      </c>
      <c r="B84" s="1054" t="s">
        <v>1789</v>
      </c>
      <c r="C84" s="1055" t="s">
        <v>1790</v>
      </c>
      <c r="D84" s="1145" t="s">
        <v>1883</v>
      </c>
      <c r="E84" s="1034" t="s">
        <v>1781</v>
      </c>
      <c r="F84" s="1067" t="s">
        <v>1782</v>
      </c>
      <c r="G84" s="1094">
        <f t="shared" si="4"/>
        <v>202130</v>
      </c>
      <c r="H84" s="1071"/>
      <c r="I84" s="1095"/>
      <c r="J84" s="1068"/>
      <c r="K84" s="1069"/>
      <c r="L84" s="1069"/>
      <c r="M84" s="1068"/>
      <c r="N84" s="1070"/>
      <c r="O84" s="1070"/>
      <c r="P84" s="1071"/>
      <c r="Q84" s="1097"/>
      <c r="R84" s="1097"/>
      <c r="S84" s="1083"/>
      <c r="T84" s="1070"/>
      <c r="U84" s="1070"/>
      <c r="V84" s="1083"/>
      <c r="W84" s="1086"/>
      <c r="X84" s="1086"/>
      <c r="Y84" s="1061"/>
      <c r="Z84" s="1060" t="s">
        <v>59</v>
      </c>
      <c r="AA84" s="1060" t="s">
        <v>75</v>
      </c>
      <c r="AB84" s="1087">
        <v>202130</v>
      </c>
      <c r="AC84" s="1106"/>
      <c r="AD84" s="1106"/>
      <c r="AE84" s="1087"/>
      <c r="AF84" s="1055"/>
      <c r="AG84" s="1080"/>
      <c r="AH84" s="1080"/>
    </row>
    <row r="85" spans="1:34" s="1045" customFormat="1" ht="39.75" customHeight="1">
      <c r="A85" s="1030">
        <v>99</v>
      </c>
      <c r="B85" s="1054" t="s">
        <v>1789</v>
      </c>
      <c r="C85" s="1055" t="s">
        <v>1790</v>
      </c>
      <c r="D85" s="1146" t="s">
        <v>1884</v>
      </c>
      <c r="E85" s="1034" t="s">
        <v>1781</v>
      </c>
      <c r="F85" s="1067" t="s">
        <v>1782</v>
      </c>
      <c r="G85" s="1094">
        <f t="shared" si="4"/>
        <v>64877</v>
      </c>
      <c r="H85" s="1071"/>
      <c r="I85" s="1095"/>
      <c r="J85" s="1068"/>
      <c r="K85" s="1069"/>
      <c r="L85" s="1069"/>
      <c r="M85" s="1068"/>
      <c r="N85" s="1070"/>
      <c r="O85" s="1070"/>
      <c r="P85" s="1071"/>
      <c r="Q85" s="1097"/>
      <c r="R85" s="1097"/>
      <c r="S85" s="1083"/>
      <c r="T85" s="1070"/>
      <c r="U85" s="1070"/>
      <c r="V85" s="1083"/>
      <c r="W85" s="1086"/>
      <c r="X85" s="1086"/>
      <c r="Y85" s="1061"/>
      <c r="Z85" s="1060" t="s">
        <v>59</v>
      </c>
      <c r="AA85" s="1060" t="s">
        <v>75</v>
      </c>
      <c r="AB85" s="1086"/>
      <c r="AC85" s="1060" t="s">
        <v>59</v>
      </c>
      <c r="AD85" s="1060" t="s">
        <v>75</v>
      </c>
      <c r="AE85" s="1087">
        <v>64877</v>
      </c>
      <c r="AF85" s="1055"/>
      <c r="AG85" s="1080"/>
      <c r="AH85" s="1080"/>
    </row>
    <row r="86" spans="1:34" s="1045" customFormat="1" ht="39.75" customHeight="1">
      <c r="A86" s="1030">
        <v>100</v>
      </c>
      <c r="B86" s="1054" t="s">
        <v>1789</v>
      </c>
      <c r="C86" s="1055" t="s">
        <v>1790</v>
      </c>
      <c r="D86" s="1146" t="s">
        <v>1885</v>
      </c>
      <c r="E86" s="1034" t="s">
        <v>1781</v>
      </c>
      <c r="F86" s="1067" t="s">
        <v>1782</v>
      </c>
      <c r="G86" s="1094">
        <f t="shared" si="4"/>
        <v>318009</v>
      </c>
      <c r="H86" s="1071"/>
      <c r="I86" s="1095"/>
      <c r="J86" s="1068"/>
      <c r="K86" s="1069"/>
      <c r="L86" s="1069"/>
      <c r="M86" s="1068"/>
      <c r="N86" s="1070"/>
      <c r="O86" s="1070"/>
      <c r="P86" s="1071"/>
      <c r="Q86" s="1097"/>
      <c r="R86" s="1097"/>
      <c r="S86" s="1083"/>
      <c r="T86" s="1070"/>
      <c r="U86" s="1070"/>
      <c r="V86" s="1083"/>
      <c r="W86" s="1086"/>
      <c r="X86" s="1086"/>
      <c r="Y86" s="1061"/>
      <c r="Z86" s="1060" t="s">
        <v>59</v>
      </c>
      <c r="AA86" s="1060" t="s">
        <v>75</v>
      </c>
      <c r="AB86" s="1086"/>
      <c r="AC86" s="1060" t="s">
        <v>59</v>
      </c>
      <c r="AD86" s="1060" t="s">
        <v>75</v>
      </c>
      <c r="AE86" s="1087">
        <v>318009</v>
      </c>
      <c r="AF86" s="1055"/>
      <c r="AG86" s="1080"/>
      <c r="AH86" s="1080"/>
    </row>
    <row r="87" spans="1:34" s="1045" customFormat="1" ht="39.75" customHeight="1">
      <c r="A87" s="1030">
        <v>101</v>
      </c>
      <c r="B87" s="1054" t="s">
        <v>1789</v>
      </c>
      <c r="C87" s="1055" t="s">
        <v>1790</v>
      </c>
      <c r="D87" s="1146" t="s">
        <v>1886</v>
      </c>
      <c r="E87" s="1034" t="s">
        <v>1781</v>
      </c>
      <c r="F87" s="1067" t="s">
        <v>1782</v>
      </c>
      <c r="G87" s="1094">
        <f t="shared" si="4"/>
        <v>420811</v>
      </c>
      <c r="H87" s="1071"/>
      <c r="I87" s="1095"/>
      <c r="J87" s="1068"/>
      <c r="K87" s="1069"/>
      <c r="L87" s="1069"/>
      <c r="M87" s="1068"/>
      <c r="N87" s="1070"/>
      <c r="O87" s="1070"/>
      <c r="P87" s="1071"/>
      <c r="Q87" s="1097"/>
      <c r="R87" s="1097"/>
      <c r="S87" s="1083"/>
      <c r="T87" s="1070"/>
      <c r="U87" s="1070"/>
      <c r="V87" s="1083"/>
      <c r="W87" s="1086"/>
      <c r="X87" s="1086"/>
      <c r="Y87" s="1061"/>
      <c r="Z87" s="1060" t="s">
        <v>59</v>
      </c>
      <c r="AA87" s="1060" t="s">
        <v>75</v>
      </c>
      <c r="AB87" s="1086"/>
      <c r="AC87" s="1060" t="s">
        <v>59</v>
      </c>
      <c r="AD87" s="1060" t="s">
        <v>75</v>
      </c>
      <c r="AE87" s="1087">
        <v>420811</v>
      </c>
      <c r="AF87" s="1055"/>
      <c r="AG87" s="1080"/>
      <c r="AH87" s="1080"/>
    </row>
    <row r="88" spans="1:34" s="1045" customFormat="1" ht="39.75" customHeight="1">
      <c r="A88" s="1030">
        <v>102</v>
      </c>
      <c r="B88" s="1054" t="s">
        <v>1789</v>
      </c>
      <c r="C88" s="1055" t="s">
        <v>1790</v>
      </c>
      <c r="D88" s="1146" t="s">
        <v>1887</v>
      </c>
      <c r="E88" s="1034" t="s">
        <v>1781</v>
      </c>
      <c r="F88" s="1067" t="s">
        <v>1782</v>
      </c>
      <c r="G88" s="1094">
        <f t="shared" si="4"/>
        <v>251376</v>
      </c>
      <c r="H88" s="1071"/>
      <c r="I88" s="1095"/>
      <c r="J88" s="1068"/>
      <c r="K88" s="1069"/>
      <c r="L88" s="1069"/>
      <c r="M88" s="1068"/>
      <c r="N88" s="1070"/>
      <c r="O88" s="1070"/>
      <c r="P88" s="1071"/>
      <c r="Q88" s="1097"/>
      <c r="R88" s="1097"/>
      <c r="S88" s="1083"/>
      <c r="T88" s="1070"/>
      <c r="U88" s="1070"/>
      <c r="V88" s="1083"/>
      <c r="W88" s="1086"/>
      <c r="X88" s="1086"/>
      <c r="Y88" s="1061"/>
      <c r="Z88" s="1060" t="s">
        <v>59</v>
      </c>
      <c r="AA88" s="1060" t="s">
        <v>75</v>
      </c>
      <c r="AB88" s="1086"/>
      <c r="AC88" s="1060" t="s">
        <v>59</v>
      </c>
      <c r="AD88" s="1060" t="s">
        <v>75</v>
      </c>
      <c r="AE88" s="1087">
        <v>251376</v>
      </c>
      <c r="AF88" s="1055"/>
      <c r="AG88" s="1080"/>
      <c r="AH88" s="1080"/>
    </row>
    <row r="89" spans="1:34" s="1045" customFormat="1" ht="39.75" customHeight="1">
      <c r="A89" s="1030">
        <v>103</v>
      </c>
      <c r="B89" s="1054" t="s">
        <v>1789</v>
      </c>
      <c r="C89" s="1055" t="s">
        <v>1790</v>
      </c>
      <c r="D89" s="1146" t="s">
        <v>1888</v>
      </c>
      <c r="E89" s="1034" t="s">
        <v>1781</v>
      </c>
      <c r="F89" s="1067" t="s">
        <v>1782</v>
      </c>
      <c r="G89" s="1094">
        <f t="shared" si="4"/>
        <v>103409</v>
      </c>
      <c r="H89" s="1071"/>
      <c r="I89" s="1095"/>
      <c r="J89" s="1068"/>
      <c r="K89" s="1069"/>
      <c r="L89" s="1069"/>
      <c r="M89" s="1068"/>
      <c r="N89" s="1070"/>
      <c r="O89" s="1070"/>
      <c r="P89" s="1071"/>
      <c r="Q89" s="1097"/>
      <c r="R89" s="1097"/>
      <c r="S89" s="1083"/>
      <c r="T89" s="1070"/>
      <c r="U89" s="1070"/>
      <c r="V89" s="1083"/>
      <c r="W89" s="1086"/>
      <c r="X89" s="1086"/>
      <c r="Y89" s="1061"/>
      <c r="Z89" s="1060" t="s">
        <v>59</v>
      </c>
      <c r="AA89" s="1060" t="s">
        <v>75</v>
      </c>
      <c r="AB89" s="1086"/>
      <c r="AC89" s="1060" t="s">
        <v>59</v>
      </c>
      <c r="AD89" s="1060" t="s">
        <v>75</v>
      </c>
      <c r="AE89" s="1087">
        <v>103409</v>
      </c>
      <c r="AF89" s="1055"/>
      <c r="AG89" s="1080"/>
      <c r="AH89" s="1080"/>
    </row>
    <row r="90" spans="1:34" s="1045" customFormat="1" ht="39.75" customHeight="1">
      <c r="A90" s="1030">
        <v>104</v>
      </c>
      <c r="B90" s="1054" t="s">
        <v>1789</v>
      </c>
      <c r="C90" s="1055" t="s">
        <v>1790</v>
      </c>
      <c r="D90" s="1146" t="s">
        <v>1889</v>
      </c>
      <c r="E90" s="1034" t="s">
        <v>1781</v>
      </c>
      <c r="F90" s="1067" t="s">
        <v>1782</v>
      </c>
      <c r="G90" s="1094">
        <f t="shared" si="4"/>
        <v>117304</v>
      </c>
      <c r="H90" s="1071"/>
      <c r="I90" s="1095"/>
      <c r="J90" s="1068"/>
      <c r="K90" s="1069"/>
      <c r="L90" s="1069"/>
      <c r="M90" s="1068"/>
      <c r="N90" s="1070"/>
      <c r="O90" s="1070"/>
      <c r="P90" s="1071"/>
      <c r="Q90" s="1097"/>
      <c r="R90" s="1097"/>
      <c r="S90" s="1083"/>
      <c r="T90" s="1070"/>
      <c r="U90" s="1070"/>
      <c r="V90" s="1083"/>
      <c r="W90" s="1086"/>
      <c r="X90" s="1086"/>
      <c r="Y90" s="1061"/>
      <c r="Z90" s="1060" t="s">
        <v>59</v>
      </c>
      <c r="AA90" s="1060" t="s">
        <v>75</v>
      </c>
      <c r="AB90" s="1086"/>
      <c r="AC90" s="1060" t="s">
        <v>59</v>
      </c>
      <c r="AD90" s="1060" t="s">
        <v>75</v>
      </c>
      <c r="AE90" s="1087">
        <v>117304</v>
      </c>
      <c r="AF90" s="1055"/>
      <c r="AG90" s="1080"/>
      <c r="AH90" s="1080"/>
    </row>
    <row r="91" spans="1:34" s="1045" customFormat="1" ht="39.75" customHeight="1">
      <c r="A91" s="1030">
        <v>105</v>
      </c>
      <c r="B91" s="1054" t="s">
        <v>1789</v>
      </c>
      <c r="C91" s="1055" t="s">
        <v>1790</v>
      </c>
      <c r="D91" s="1146" t="s">
        <v>1890</v>
      </c>
      <c r="E91" s="1034" t="s">
        <v>1781</v>
      </c>
      <c r="F91" s="1067" t="s">
        <v>1782</v>
      </c>
      <c r="G91" s="1094">
        <f t="shared" si="4"/>
        <v>322741</v>
      </c>
      <c r="H91" s="1071"/>
      <c r="I91" s="1095"/>
      <c r="J91" s="1068"/>
      <c r="K91" s="1069"/>
      <c r="L91" s="1069"/>
      <c r="M91" s="1068"/>
      <c r="N91" s="1070"/>
      <c r="O91" s="1070"/>
      <c r="P91" s="1071"/>
      <c r="Q91" s="1097"/>
      <c r="R91" s="1097"/>
      <c r="S91" s="1083"/>
      <c r="T91" s="1070"/>
      <c r="U91" s="1070"/>
      <c r="V91" s="1083"/>
      <c r="W91" s="1086"/>
      <c r="X91" s="1086"/>
      <c r="Y91" s="1061"/>
      <c r="Z91" s="1060" t="s">
        <v>59</v>
      </c>
      <c r="AA91" s="1060" t="s">
        <v>75</v>
      </c>
      <c r="AB91" s="1086"/>
      <c r="AC91" s="1060" t="s">
        <v>59</v>
      </c>
      <c r="AD91" s="1060" t="s">
        <v>75</v>
      </c>
      <c r="AE91" s="1087">
        <v>322741</v>
      </c>
      <c r="AF91" s="1055"/>
      <c r="AG91" s="1080"/>
      <c r="AH91" s="1080"/>
    </row>
    <row r="92" spans="1:34" s="1045" customFormat="1" ht="39.75" customHeight="1">
      <c r="A92" s="1030">
        <v>106</v>
      </c>
      <c r="B92" s="1054" t="s">
        <v>1789</v>
      </c>
      <c r="C92" s="1055" t="s">
        <v>1790</v>
      </c>
      <c r="D92" s="1146" t="s">
        <v>1891</v>
      </c>
      <c r="E92" s="1034" t="s">
        <v>1781</v>
      </c>
      <c r="F92" s="1067" t="s">
        <v>1782</v>
      </c>
      <c r="G92" s="1094">
        <f t="shared" si="4"/>
        <v>73456</v>
      </c>
      <c r="H92" s="1071"/>
      <c r="I92" s="1095"/>
      <c r="J92" s="1068"/>
      <c r="K92" s="1069"/>
      <c r="L92" s="1069"/>
      <c r="M92" s="1068"/>
      <c r="N92" s="1070"/>
      <c r="O92" s="1070"/>
      <c r="P92" s="1071"/>
      <c r="Q92" s="1097"/>
      <c r="R92" s="1097"/>
      <c r="S92" s="1083"/>
      <c r="T92" s="1070"/>
      <c r="U92" s="1070"/>
      <c r="V92" s="1083"/>
      <c r="W92" s="1086"/>
      <c r="X92" s="1086"/>
      <c r="Y92" s="1061"/>
      <c r="Z92" s="1060" t="s">
        <v>59</v>
      </c>
      <c r="AA92" s="1060" t="s">
        <v>75</v>
      </c>
      <c r="AB92" s="1086"/>
      <c r="AC92" s="1060" t="s">
        <v>59</v>
      </c>
      <c r="AD92" s="1060" t="s">
        <v>75</v>
      </c>
      <c r="AE92" s="1087">
        <v>73456</v>
      </c>
      <c r="AF92" s="1055"/>
      <c r="AG92" s="1080"/>
      <c r="AH92" s="1080"/>
    </row>
    <row r="93" spans="1:34" s="1045" customFormat="1" ht="39.75" customHeight="1">
      <c r="A93" s="1030">
        <v>107</v>
      </c>
      <c r="B93" s="1054" t="s">
        <v>1789</v>
      </c>
      <c r="C93" s="1055" t="s">
        <v>1790</v>
      </c>
      <c r="D93" s="1145" t="s">
        <v>1892</v>
      </c>
      <c r="E93" s="1034" t="s">
        <v>1781</v>
      </c>
      <c r="F93" s="1067" t="s">
        <v>1782</v>
      </c>
      <c r="G93" s="1094">
        <f t="shared" si="4"/>
        <v>2866069</v>
      </c>
      <c r="H93" s="1071"/>
      <c r="I93" s="1095"/>
      <c r="J93" s="1068"/>
      <c r="K93" s="1069"/>
      <c r="L93" s="1069"/>
      <c r="M93" s="1068"/>
      <c r="N93" s="1070"/>
      <c r="O93" s="1070"/>
      <c r="P93" s="1071"/>
      <c r="Q93" s="1097"/>
      <c r="R93" s="1097"/>
      <c r="S93" s="1083"/>
      <c r="T93" s="1070"/>
      <c r="U93" s="1070"/>
      <c r="V93" s="1083"/>
      <c r="W93" s="1086"/>
      <c r="X93" s="1086"/>
      <c r="Y93" s="1061"/>
      <c r="Z93" s="1060" t="s">
        <v>59</v>
      </c>
      <c r="AA93" s="1060" t="s">
        <v>75</v>
      </c>
      <c r="AB93" s="1086"/>
      <c r="AC93" s="1060" t="s">
        <v>59</v>
      </c>
      <c r="AD93" s="1060" t="s">
        <v>75</v>
      </c>
      <c r="AE93" s="1087">
        <v>2866069</v>
      </c>
      <c r="AF93" s="1055"/>
      <c r="AG93" s="1080"/>
      <c r="AH93" s="1080"/>
    </row>
    <row r="94" spans="1:34" s="1045" customFormat="1" ht="39.75" customHeight="1">
      <c r="A94" s="1030">
        <v>108</v>
      </c>
      <c r="B94" s="1054" t="s">
        <v>1789</v>
      </c>
      <c r="C94" s="1055" t="s">
        <v>1790</v>
      </c>
      <c r="D94" s="1146" t="s">
        <v>1893</v>
      </c>
      <c r="E94" s="1034" t="s">
        <v>1781</v>
      </c>
      <c r="F94" s="1067" t="s">
        <v>1782</v>
      </c>
      <c r="G94" s="1094">
        <f t="shared" si="4"/>
        <v>1243609</v>
      </c>
      <c r="H94" s="1071"/>
      <c r="I94" s="1095"/>
      <c r="J94" s="1068"/>
      <c r="K94" s="1069"/>
      <c r="L94" s="1069"/>
      <c r="M94" s="1068"/>
      <c r="N94" s="1070"/>
      <c r="O94" s="1070"/>
      <c r="P94" s="1071"/>
      <c r="Q94" s="1097"/>
      <c r="R94" s="1097"/>
      <c r="S94" s="1083"/>
      <c r="T94" s="1070"/>
      <c r="U94" s="1070"/>
      <c r="V94" s="1083"/>
      <c r="W94" s="1086"/>
      <c r="X94" s="1086"/>
      <c r="Y94" s="1061"/>
      <c r="Z94" s="1060" t="s">
        <v>59</v>
      </c>
      <c r="AA94" s="1060" t="s">
        <v>75</v>
      </c>
      <c r="AB94" s="1086"/>
      <c r="AC94" s="1060" t="s">
        <v>59</v>
      </c>
      <c r="AD94" s="1060" t="s">
        <v>75</v>
      </c>
      <c r="AE94" s="1087">
        <v>1243609</v>
      </c>
      <c r="AF94" s="1055"/>
      <c r="AG94" s="1080"/>
      <c r="AH94" s="1080"/>
    </row>
    <row r="95" spans="1:34" s="1045" customFormat="1" ht="39.75" customHeight="1">
      <c r="A95" s="1030">
        <v>109</v>
      </c>
      <c r="B95" s="1054" t="s">
        <v>1789</v>
      </c>
      <c r="C95" s="1055" t="s">
        <v>1790</v>
      </c>
      <c r="D95" s="1146" t="s">
        <v>1894</v>
      </c>
      <c r="E95" s="1034" t="s">
        <v>1781</v>
      </c>
      <c r="F95" s="1067" t="s">
        <v>1782</v>
      </c>
      <c r="G95" s="1094">
        <f t="shared" si="4"/>
        <v>521903</v>
      </c>
      <c r="H95" s="1071"/>
      <c r="I95" s="1095"/>
      <c r="J95" s="1068"/>
      <c r="K95" s="1069"/>
      <c r="L95" s="1069"/>
      <c r="M95" s="1068"/>
      <c r="N95" s="1070"/>
      <c r="O95" s="1070"/>
      <c r="P95" s="1071"/>
      <c r="Q95" s="1097"/>
      <c r="R95" s="1097"/>
      <c r="S95" s="1083"/>
      <c r="T95" s="1070"/>
      <c r="U95" s="1070"/>
      <c r="V95" s="1083"/>
      <c r="W95" s="1086"/>
      <c r="X95" s="1086"/>
      <c r="Y95" s="1061"/>
      <c r="Z95" s="1060" t="s">
        <v>59</v>
      </c>
      <c r="AA95" s="1060" t="s">
        <v>75</v>
      </c>
      <c r="AB95" s="1086"/>
      <c r="AC95" s="1060" t="s">
        <v>59</v>
      </c>
      <c r="AD95" s="1060" t="s">
        <v>75</v>
      </c>
      <c r="AE95" s="1087">
        <v>521903</v>
      </c>
      <c r="AF95" s="1055"/>
      <c r="AG95" s="1080"/>
      <c r="AH95" s="1080"/>
    </row>
    <row r="96" spans="1:34" s="1045" customFormat="1" ht="39.75" customHeight="1">
      <c r="A96" s="1030">
        <v>110</v>
      </c>
      <c r="B96" s="1054" t="s">
        <v>1789</v>
      </c>
      <c r="C96" s="1055" t="s">
        <v>1790</v>
      </c>
      <c r="D96" s="1105" t="s">
        <v>1895</v>
      </c>
      <c r="E96" s="1034" t="s">
        <v>1781</v>
      </c>
      <c r="F96" s="1067" t="s">
        <v>1782</v>
      </c>
      <c r="G96" s="1094">
        <f t="shared" si="4"/>
        <v>1120000</v>
      </c>
      <c r="H96" s="1071"/>
      <c r="I96" s="1095"/>
      <c r="J96" s="1068"/>
      <c r="K96" s="1069"/>
      <c r="L96" s="1069"/>
      <c r="M96" s="1068"/>
      <c r="N96" s="1070"/>
      <c r="O96" s="1070"/>
      <c r="P96" s="1071"/>
      <c r="Q96" s="1097"/>
      <c r="R96" s="1097"/>
      <c r="S96" s="1083"/>
      <c r="T96" s="1070"/>
      <c r="U96" s="1070"/>
      <c r="V96" s="1083"/>
      <c r="W96" s="1086"/>
      <c r="X96" s="1086"/>
      <c r="Y96" s="1061"/>
      <c r="Z96" s="1106"/>
      <c r="AA96" s="1106"/>
      <c r="AB96" s="1086"/>
      <c r="AC96" s="1106" t="s">
        <v>36</v>
      </c>
      <c r="AD96" s="1106" t="s">
        <v>67</v>
      </c>
      <c r="AE96" s="1087">
        <v>1120000</v>
      </c>
      <c r="AF96" s="1055"/>
      <c r="AG96" s="1080"/>
      <c r="AH96" s="1080"/>
    </row>
    <row r="97" spans="1:34" s="1045" customFormat="1" ht="39.75" customHeight="1">
      <c r="A97" s="1030">
        <v>111</v>
      </c>
      <c r="B97" s="1054" t="s">
        <v>1789</v>
      </c>
      <c r="C97" s="1055" t="s">
        <v>1790</v>
      </c>
      <c r="D97" s="1090" t="s">
        <v>1896</v>
      </c>
      <c r="E97" s="1034" t="s">
        <v>1781</v>
      </c>
      <c r="F97" s="1067" t="s">
        <v>1782</v>
      </c>
      <c r="G97" s="1094">
        <f>AE97*95%</f>
        <v>456000</v>
      </c>
      <c r="H97" s="1071"/>
      <c r="I97" s="1095"/>
      <c r="J97" s="1068"/>
      <c r="K97" s="1069"/>
      <c r="L97" s="1069"/>
      <c r="M97" s="1068"/>
      <c r="N97" s="1070"/>
      <c r="O97" s="1070"/>
      <c r="P97" s="1071"/>
      <c r="Q97" s="1097"/>
      <c r="R97" s="1097"/>
      <c r="S97" s="1083"/>
      <c r="T97" s="1070"/>
      <c r="U97" s="1070"/>
      <c r="V97" s="1083"/>
      <c r="W97" s="1086"/>
      <c r="X97" s="1086"/>
      <c r="Y97" s="1061"/>
      <c r="Z97" s="1086"/>
      <c r="AA97" s="1086"/>
      <c r="AB97" s="1086"/>
      <c r="AC97" s="1111" t="s">
        <v>36</v>
      </c>
      <c r="AD97" s="1111" t="s">
        <v>67</v>
      </c>
      <c r="AE97" s="1087">
        <v>480000</v>
      </c>
      <c r="AF97" s="1055"/>
      <c r="AG97" s="1080"/>
      <c r="AH97" s="1080"/>
    </row>
    <row r="98" spans="1:34" s="1045" customFormat="1" ht="39.75" customHeight="1">
      <c r="A98" s="1030">
        <v>112</v>
      </c>
      <c r="B98" s="1054" t="s">
        <v>1789</v>
      </c>
      <c r="C98" s="1055" t="s">
        <v>1790</v>
      </c>
      <c r="D98" s="1089" t="s">
        <v>1897</v>
      </c>
      <c r="E98" s="1034" t="s">
        <v>1781</v>
      </c>
      <c r="F98" s="1067" t="s">
        <v>1782</v>
      </c>
      <c r="G98" s="1094">
        <v>1026000</v>
      </c>
      <c r="H98" s="1071"/>
      <c r="I98" s="1095"/>
      <c r="J98" s="1068"/>
      <c r="K98" s="1069"/>
      <c r="L98" s="1069"/>
      <c r="M98" s="1068"/>
      <c r="N98" s="1070"/>
      <c r="O98" s="1070"/>
      <c r="P98" s="1071"/>
      <c r="Q98" s="1097"/>
      <c r="R98" s="1097"/>
      <c r="S98" s="1083"/>
      <c r="T98" s="1070"/>
      <c r="U98" s="1070"/>
      <c r="V98" s="1083"/>
      <c r="W98" s="1086"/>
      <c r="X98" s="1086"/>
      <c r="Y98" s="1061"/>
      <c r="Z98" s="1086"/>
      <c r="AA98" s="1086"/>
      <c r="AB98" s="1086"/>
      <c r="AC98" s="1111" t="s">
        <v>36</v>
      </c>
      <c r="AD98" s="1111" t="s">
        <v>67</v>
      </c>
      <c r="AE98" s="1087">
        <f t="shared" ref="AE98:AE106" si="5">G98+H98</f>
        <v>1026000</v>
      </c>
      <c r="AF98" s="1055"/>
      <c r="AG98" s="1080"/>
      <c r="AH98" s="1080"/>
    </row>
    <row r="99" spans="1:34" s="1045" customFormat="1" ht="39.75" customHeight="1">
      <c r="A99" s="1030">
        <v>113</v>
      </c>
      <c r="B99" s="1054" t="s">
        <v>1789</v>
      </c>
      <c r="C99" s="1055" t="s">
        <v>1790</v>
      </c>
      <c r="D99" s="1089" t="s">
        <v>1898</v>
      </c>
      <c r="E99" s="1034" t="s">
        <v>1781</v>
      </c>
      <c r="F99" s="1067" t="s">
        <v>1782</v>
      </c>
      <c r="G99" s="1094">
        <v>684000</v>
      </c>
      <c r="H99" s="1071"/>
      <c r="I99" s="1095"/>
      <c r="J99" s="1068"/>
      <c r="K99" s="1069"/>
      <c r="L99" s="1069"/>
      <c r="M99" s="1068"/>
      <c r="N99" s="1070"/>
      <c r="O99" s="1070"/>
      <c r="P99" s="1071"/>
      <c r="Q99" s="1097"/>
      <c r="R99" s="1097"/>
      <c r="S99" s="1083"/>
      <c r="T99" s="1070"/>
      <c r="U99" s="1070"/>
      <c r="V99" s="1083"/>
      <c r="W99" s="1086"/>
      <c r="X99" s="1086"/>
      <c r="Y99" s="1061"/>
      <c r="Z99" s="1086"/>
      <c r="AA99" s="1086"/>
      <c r="AB99" s="1086"/>
      <c r="AC99" s="1111" t="s">
        <v>36</v>
      </c>
      <c r="AD99" s="1111" t="s">
        <v>67</v>
      </c>
      <c r="AE99" s="1087">
        <f t="shared" si="5"/>
        <v>684000</v>
      </c>
      <c r="AF99" s="1055"/>
      <c r="AG99" s="1080"/>
      <c r="AH99" s="1080"/>
    </row>
    <row r="100" spans="1:34" s="1045" customFormat="1" ht="39.75" customHeight="1">
      <c r="A100" s="1030">
        <v>114</v>
      </c>
      <c r="B100" s="1054" t="s">
        <v>1789</v>
      </c>
      <c r="C100" s="1055" t="s">
        <v>1790</v>
      </c>
      <c r="D100" s="1089" t="s">
        <v>1899</v>
      </c>
      <c r="E100" s="1034" t="s">
        <v>1781</v>
      </c>
      <c r="F100" s="1067" t="s">
        <v>1782</v>
      </c>
      <c r="G100" s="1094">
        <v>342000</v>
      </c>
      <c r="H100" s="1071"/>
      <c r="I100" s="1095"/>
      <c r="J100" s="1068"/>
      <c r="K100" s="1069"/>
      <c r="L100" s="1069"/>
      <c r="M100" s="1068"/>
      <c r="N100" s="1070"/>
      <c r="O100" s="1070"/>
      <c r="P100" s="1071"/>
      <c r="Q100" s="1097"/>
      <c r="R100" s="1097"/>
      <c r="S100" s="1083"/>
      <c r="T100" s="1070"/>
      <c r="U100" s="1070"/>
      <c r="V100" s="1083"/>
      <c r="W100" s="1086"/>
      <c r="X100" s="1086"/>
      <c r="Y100" s="1061"/>
      <c r="Z100" s="1086"/>
      <c r="AA100" s="1086"/>
      <c r="AB100" s="1086"/>
      <c r="AC100" s="1111" t="s">
        <v>36</v>
      </c>
      <c r="AD100" s="1111" t="s">
        <v>67</v>
      </c>
      <c r="AE100" s="1087">
        <f t="shared" si="5"/>
        <v>342000</v>
      </c>
      <c r="AF100" s="1055"/>
      <c r="AG100" s="1080"/>
      <c r="AH100" s="1080"/>
    </row>
    <row r="101" spans="1:34" s="1045" customFormat="1" ht="39.75" customHeight="1">
      <c r="A101" s="1030">
        <v>115</v>
      </c>
      <c r="B101" s="1054" t="s">
        <v>1789</v>
      </c>
      <c r="C101" s="1055" t="s">
        <v>1790</v>
      </c>
      <c r="D101" s="1089" t="s">
        <v>1900</v>
      </c>
      <c r="E101" s="1034" t="s">
        <v>1781</v>
      </c>
      <c r="F101" s="1067" t="s">
        <v>1782</v>
      </c>
      <c r="G101" s="1094">
        <v>997500</v>
      </c>
      <c r="H101" s="1071"/>
      <c r="I101" s="1095"/>
      <c r="J101" s="1068"/>
      <c r="K101" s="1069"/>
      <c r="L101" s="1069"/>
      <c r="M101" s="1068"/>
      <c r="N101" s="1070"/>
      <c r="O101" s="1070"/>
      <c r="P101" s="1071"/>
      <c r="Q101" s="1097"/>
      <c r="R101" s="1097"/>
      <c r="S101" s="1083"/>
      <c r="T101" s="1070"/>
      <c r="U101" s="1070"/>
      <c r="V101" s="1083"/>
      <c r="W101" s="1086"/>
      <c r="X101" s="1086"/>
      <c r="Y101" s="1061"/>
      <c r="Z101" s="1086"/>
      <c r="AA101" s="1086"/>
      <c r="AB101" s="1086"/>
      <c r="AC101" s="1111" t="s">
        <v>36</v>
      </c>
      <c r="AD101" s="1111" t="s">
        <v>67</v>
      </c>
      <c r="AE101" s="1087">
        <f t="shared" si="5"/>
        <v>997500</v>
      </c>
      <c r="AF101" s="1055"/>
      <c r="AG101" s="1080"/>
      <c r="AH101" s="1080"/>
    </row>
    <row r="102" spans="1:34" s="1045" customFormat="1" ht="39.75" customHeight="1">
      <c r="A102" s="1030">
        <v>116</v>
      </c>
      <c r="B102" s="1033" t="s">
        <v>152</v>
      </c>
      <c r="C102" s="1099" t="s">
        <v>1901</v>
      </c>
      <c r="D102" s="1098" t="s">
        <v>1902</v>
      </c>
      <c r="E102" s="1034" t="s">
        <v>1903</v>
      </c>
      <c r="F102" s="1067" t="s">
        <v>1782</v>
      </c>
      <c r="G102" s="1094">
        <f>AE102+AB102</f>
        <v>141782</v>
      </c>
      <c r="H102" s="1071"/>
      <c r="I102" s="1095"/>
      <c r="J102" s="1068"/>
      <c r="K102" s="1069"/>
      <c r="L102" s="1069"/>
      <c r="M102" s="1068"/>
      <c r="N102" s="1070"/>
      <c r="O102" s="1070"/>
      <c r="P102" s="1071"/>
      <c r="Q102" s="1097"/>
      <c r="R102" s="1097"/>
      <c r="S102" s="1083"/>
      <c r="T102" s="1070"/>
      <c r="U102" s="1070"/>
      <c r="V102" s="1083"/>
      <c r="W102" s="1086"/>
      <c r="X102" s="1086"/>
      <c r="Y102" s="1061"/>
      <c r="Z102" s="1086"/>
      <c r="AA102" s="1086"/>
      <c r="AB102" s="1086"/>
      <c r="AC102" s="1111" t="s">
        <v>36</v>
      </c>
      <c r="AD102" s="1111" t="s">
        <v>67</v>
      </c>
      <c r="AE102" s="1087">
        <v>141782</v>
      </c>
      <c r="AF102" s="1055"/>
      <c r="AG102" s="1080"/>
      <c r="AH102" s="1080"/>
    </row>
    <row r="103" spans="1:34" s="1045" customFormat="1" ht="39.75" customHeight="1">
      <c r="A103" s="1030">
        <v>117</v>
      </c>
      <c r="B103" s="1054" t="s">
        <v>1789</v>
      </c>
      <c r="C103" s="1055" t="s">
        <v>1790</v>
      </c>
      <c r="D103" s="1147" t="s">
        <v>1904</v>
      </c>
      <c r="E103" s="1034" t="s">
        <v>1781</v>
      </c>
      <c r="F103" s="1067" t="s">
        <v>1782</v>
      </c>
      <c r="G103" s="1094">
        <v>342000</v>
      </c>
      <c r="H103" s="1071"/>
      <c r="I103" s="1095"/>
      <c r="J103" s="1068"/>
      <c r="K103" s="1069"/>
      <c r="L103" s="1069"/>
      <c r="M103" s="1068"/>
      <c r="N103" s="1070"/>
      <c r="O103" s="1070"/>
      <c r="P103" s="1071"/>
      <c r="Q103" s="1097"/>
      <c r="R103" s="1097"/>
      <c r="S103" s="1083"/>
      <c r="T103" s="1070"/>
      <c r="U103" s="1070"/>
      <c r="V103" s="1083"/>
      <c r="W103" s="1086"/>
      <c r="X103" s="1086"/>
      <c r="Y103" s="1061"/>
      <c r="Z103" s="1086"/>
      <c r="AA103" s="1086"/>
      <c r="AB103" s="1086"/>
      <c r="AC103" s="1111" t="s">
        <v>36</v>
      </c>
      <c r="AD103" s="1111" t="s">
        <v>67</v>
      </c>
      <c r="AE103" s="1087">
        <f t="shared" si="5"/>
        <v>342000</v>
      </c>
      <c r="AF103" s="1055"/>
      <c r="AG103" s="1080"/>
      <c r="AH103" s="1080"/>
    </row>
    <row r="104" spans="1:34" s="1045" customFormat="1" ht="39.75" customHeight="1">
      <c r="A104" s="1030">
        <v>118</v>
      </c>
      <c r="B104" s="1054" t="s">
        <v>1789</v>
      </c>
      <c r="C104" s="1055" t="s">
        <v>1790</v>
      </c>
      <c r="D104" s="1107" t="s">
        <v>1905</v>
      </c>
      <c r="E104" s="1034" t="s">
        <v>1781</v>
      </c>
      <c r="F104" s="1067" t="s">
        <v>1782</v>
      </c>
      <c r="G104" s="1094">
        <v>57000</v>
      </c>
      <c r="H104" s="1071"/>
      <c r="I104" s="1095"/>
      <c r="J104" s="1068"/>
      <c r="K104" s="1069"/>
      <c r="L104" s="1069"/>
      <c r="M104" s="1068"/>
      <c r="N104" s="1070"/>
      <c r="O104" s="1070"/>
      <c r="P104" s="1071"/>
      <c r="Q104" s="1097"/>
      <c r="R104" s="1097"/>
      <c r="S104" s="1083"/>
      <c r="T104" s="1070"/>
      <c r="U104" s="1070"/>
      <c r="V104" s="1083"/>
      <c r="W104" s="1086"/>
      <c r="X104" s="1086"/>
      <c r="Y104" s="1061"/>
      <c r="Z104" s="1086"/>
      <c r="AA104" s="1086"/>
      <c r="AB104" s="1086"/>
      <c r="AC104" s="1111" t="s">
        <v>36</v>
      </c>
      <c r="AD104" s="1111" t="s">
        <v>67</v>
      </c>
      <c r="AE104" s="1087">
        <f t="shared" si="5"/>
        <v>57000</v>
      </c>
      <c r="AF104" s="1055"/>
      <c r="AG104" s="1080"/>
      <c r="AH104" s="1080"/>
    </row>
    <row r="105" spans="1:34" s="1045" customFormat="1" ht="39.75" customHeight="1">
      <c r="A105" s="1030">
        <v>119</v>
      </c>
      <c r="B105" s="1054" t="s">
        <v>1789</v>
      </c>
      <c r="C105" s="1055" t="s">
        <v>1790</v>
      </c>
      <c r="D105" s="1089" t="s">
        <v>1906</v>
      </c>
      <c r="E105" s="1034" t="s">
        <v>1781</v>
      </c>
      <c r="F105" s="1067" t="s">
        <v>1782</v>
      </c>
      <c r="G105" s="1094">
        <f>AE105*95%</f>
        <v>342000</v>
      </c>
      <c r="H105" s="1071"/>
      <c r="I105" s="1095"/>
      <c r="J105" s="1068"/>
      <c r="K105" s="1069"/>
      <c r="L105" s="1069"/>
      <c r="M105" s="1068"/>
      <c r="N105" s="1070"/>
      <c r="O105" s="1070"/>
      <c r="P105" s="1071"/>
      <c r="Q105" s="1097"/>
      <c r="R105" s="1097"/>
      <c r="S105" s="1083"/>
      <c r="T105" s="1070"/>
      <c r="U105" s="1070"/>
      <c r="V105" s="1083"/>
      <c r="W105" s="1086"/>
      <c r="X105" s="1086"/>
      <c r="Y105" s="1061"/>
      <c r="Z105" s="1086"/>
      <c r="AA105" s="1086"/>
      <c r="AB105" s="1086"/>
      <c r="AC105" s="1111" t="s">
        <v>36</v>
      </c>
      <c r="AD105" s="1111" t="s">
        <v>67</v>
      </c>
      <c r="AE105" s="1087">
        <v>360000</v>
      </c>
      <c r="AF105" s="1055"/>
      <c r="AG105" s="1080"/>
      <c r="AH105" s="1080"/>
    </row>
    <row r="106" spans="1:34" s="1045" customFormat="1" ht="39.75" customHeight="1">
      <c r="A106" s="1030">
        <v>120</v>
      </c>
      <c r="B106" s="1148" t="s">
        <v>868</v>
      </c>
      <c r="C106" s="1149" t="s">
        <v>977</v>
      </c>
      <c r="D106" s="1098" t="s">
        <v>1907</v>
      </c>
      <c r="E106" s="1150" t="s">
        <v>1908</v>
      </c>
      <c r="F106" s="1067" t="s">
        <v>1782</v>
      </c>
      <c r="G106" s="1094">
        <v>380000</v>
      </c>
      <c r="H106" s="1071"/>
      <c r="I106" s="1095"/>
      <c r="J106" s="1068"/>
      <c r="K106" s="1069"/>
      <c r="L106" s="1069"/>
      <c r="M106" s="1068"/>
      <c r="N106" s="1070"/>
      <c r="O106" s="1070"/>
      <c r="P106" s="1071"/>
      <c r="Q106" s="1097"/>
      <c r="R106" s="1097"/>
      <c r="S106" s="1083"/>
      <c r="T106" s="1070"/>
      <c r="U106" s="1070"/>
      <c r="V106" s="1083"/>
      <c r="W106" s="1086"/>
      <c r="X106" s="1086"/>
      <c r="Y106" s="1061"/>
      <c r="Z106" s="1086"/>
      <c r="AA106" s="1086"/>
      <c r="AB106" s="1086"/>
      <c r="AC106" s="1111" t="s">
        <v>36</v>
      </c>
      <c r="AD106" s="1111" t="s">
        <v>67</v>
      </c>
      <c r="AE106" s="1087">
        <f t="shared" si="5"/>
        <v>380000</v>
      </c>
      <c r="AF106" s="1055"/>
      <c r="AG106" s="1080"/>
      <c r="AH106" s="1080"/>
    </row>
    <row r="107" spans="1:34" s="1045" customFormat="1" ht="39.75" customHeight="1">
      <c r="A107" s="1030">
        <v>48</v>
      </c>
      <c r="B107" s="1033" t="s">
        <v>1789</v>
      </c>
      <c r="C107" s="1099" t="s">
        <v>1831</v>
      </c>
      <c r="D107" s="1109" t="s">
        <v>1909</v>
      </c>
      <c r="E107" s="1033" t="s">
        <v>1850</v>
      </c>
      <c r="F107" s="1067" t="s">
        <v>1782</v>
      </c>
      <c r="G107" s="1094">
        <v>822710</v>
      </c>
      <c r="H107" s="510"/>
      <c r="I107" s="1095"/>
      <c r="J107" s="1068"/>
      <c r="K107" s="1069"/>
      <c r="L107" s="1069"/>
      <c r="M107" s="1068"/>
      <c r="N107" s="1070"/>
      <c r="O107" s="1070"/>
      <c r="P107" s="1071"/>
      <c r="Q107" s="1097"/>
      <c r="R107" s="1097"/>
      <c r="S107" s="1083"/>
      <c r="T107" s="1070"/>
      <c r="U107" s="1070"/>
      <c r="V107" s="1083"/>
      <c r="W107" s="1106"/>
      <c r="X107" s="1106"/>
      <c r="Y107" s="1061"/>
      <c r="Z107" s="1060"/>
      <c r="AA107" s="1060"/>
      <c r="AB107" s="1087"/>
      <c r="AC107" s="1086" t="s">
        <v>47</v>
      </c>
      <c r="AD107" s="1086" t="s">
        <v>67</v>
      </c>
      <c r="AE107" s="1087">
        <v>822710</v>
      </c>
      <c r="AF107" s="1055"/>
      <c r="AG107" s="1080"/>
      <c r="AH107" s="1110"/>
    </row>
    <row r="108" spans="1:34" ht="39.75" customHeight="1">
      <c r="A108" s="1151"/>
      <c r="B108" s="1599"/>
      <c r="C108" s="1600"/>
      <c r="D108" s="1600"/>
      <c r="E108" s="1601"/>
      <c r="F108" s="1067"/>
      <c r="G108" s="1094"/>
      <c r="H108" s="1068"/>
      <c r="I108" s="1094"/>
      <c r="J108" s="1068"/>
      <c r="K108" s="1069"/>
      <c r="L108" s="1069"/>
      <c r="M108" s="1068">
        <v>26131</v>
      </c>
      <c r="N108" s="1069"/>
      <c r="O108" s="1069"/>
      <c r="P108" s="1071"/>
      <c r="Q108" s="1070"/>
      <c r="R108" s="1070"/>
      <c r="S108" s="1083"/>
      <c r="T108" s="1071"/>
      <c r="U108" s="1071"/>
      <c r="AB108" s="1045"/>
      <c r="AF108" s="1033"/>
      <c r="AG108" s="1153"/>
      <c r="AH108" s="1153"/>
    </row>
    <row r="109" spans="1:34" ht="39.75" customHeight="1">
      <c r="A109" s="1044"/>
      <c r="B109" s="1602" t="s">
        <v>98</v>
      </c>
      <c r="C109" s="1602"/>
      <c r="D109" s="1602"/>
      <c r="E109" s="1602"/>
      <c r="F109" s="1154"/>
      <c r="G109" s="1155">
        <f>SUM(G6:G106)</f>
        <v>33572782.230000004</v>
      </c>
      <c r="H109" s="1155">
        <f>SUM(H6:H31)</f>
        <v>811715.45</v>
      </c>
      <c r="I109" s="1155"/>
      <c r="J109" s="1156"/>
      <c r="K109" s="1157"/>
      <c r="L109" s="1157"/>
      <c r="M109" s="1155">
        <f>SUM(M6:M108)</f>
        <v>1993323</v>
      </c>
      <c r="N109" s="1157"/>
      <c r="O109" s="1157"/>
      <c r="P109" s="1158">
        <f ca="1">SUM(P6:P109)</f>
        <v>1994986</v>
      </c>
      <c r="Q109" s="1159"/>
      <c r="R109" s="1159"/>
      <c r="S109" s="1155">
        <f>SUM(S32:S51)</f>
        <v>0</v>
      </c>
      <c r="T109" s="1155"/>
      <c r="U109" s="1155"/>
      <c r="V109" s="1071">
        <f>SUM(V32:V51)</f>
        <v>3673434.2189999996</v>
      </c>
      <c r="W109" s="1071"/>
      <c r="X109" s="1071"/>
      <c r="Y109" s="1160">
        <f>SUM(Y6:Y106)</f>
        <v>3503639.47</v>
      </c>
      <c r="Z109" s="1071"/>
      <c r="AA109" s="1071"/>
      <c r="AB109" s="1161">
        <f>SUM(AB6:AB106)</f>
        <v>6683535.5334834727</v>
      </c>
      <c r="AC109" s="1071"/>
      <c r="AD109" s="1071"/>
      <c r="AE109" s="1161">
        <f>SUM(AE6:AE106)</f>
        <v>14530432.466516528</v>
      </c>
      <c r="AF109" s="1033"/>
      <c r="AG109" s="1074"/>
      <c r="AH109" s="1074"/>
    </row>
    <row r="110" spans="1:34" ht="39.75" customHeight="1">
      <c r="A110" s="1560" t="s">
        <v>1910</v>
      </c>
      <c r="B110" s="1561"/>
      <c r="C110" s="1561"/>
      <c r="D110" s="1561"/>
      <c r="E110" s="1561"/>
      <c r="F110" s="1561"/>
      <c r="G110" s="1561"/>
      <c r="H110" s="1561"/>
      <c r="I110" s="1561"/>
      <c r="J110" s="1561"/>
      <c r="K110" s="1561"/>
      <c r="L110" s="1561"/>
      <c r="M110" s="1561"/>
      <c r="N110" s="1561"/>
      <c r="O110" s="1561"/>
      <c r="P110" s="1561"/>
      <c r="Q110" s="1561"/>
      <c r="R110" s="1561"/>
      <c r="S110" s="1561"/>
      <c r="T110" s="1561"/>
      <c r="U110" s="1561"/>
      <c r="V110" s="1561"/>
      <c r="W110" s="1561"/>
      <c r="X110" s="1561"/>
      <c r="Y110" s="1561"/>
      <c r="Z110" s="1561"/>
      <c r="AA110" s="1561"/>
      <c r="AB110" s="1561"/>
      <c r="AC110" s="1561"/>
      <c r="AD110" s="1561"/>
      <c r="AE110" s="1561"/>
      <c r="AF110" s="1561"/>
      <c r="AG110" s="1561"/>
      <c r="AH110" s="1561"/>
    </row>
    <row r="111" spans="1:34" ht="39.75" customHeight="1">
      <c r="A111" s="1162">
        <v>1</v>
      </c>
      <c r="B111" s="1163" t="s">
        <v>1911</v>
      </c>
      <c r="C111" s="1163" t="s">
        <v>637</v>
      </c>
      <c r="D111" s="1164" t="s">
        <v>1912</v>
      </c>
      <c r="E111" s="1163" t="s">
        <v>1913</v>
      </c>
      <c r="F111" s="1165" t="s">
        <v>1782</v>
      </c>
      <c r="G111" s="1166"/>
      <c r="H111" s="1166"/>
      <c r="I111" s="1166"/>
      <c r="J111" s="1166"/>
      <c r="K111" s="1167"/>
      <c r="L111" s="1167"/>
      <c r="M111" s="1166"/>
      <c r="N111" s="1166"/>
      <c r="O111" s="1166"/>
      <c r="P111" s="1166"/>
      <c r="Q111" s="1166"/>
      <c r="R111" s="1166"/>
      <c r="S111" s="1166"/>
      <c r="T111" s="1166"/>
      <c r="U111" s="1166"/>
      <c r="V111" s="1166"/>
      <c r="W111" s="1166"/>
      <c r="X111" s="1166"/>
      <c r="Y111" s="1168"/>
      <c r="Z111" s="1166" t="s">
        <v>58</v>
      </c>
      <c r="AA111" s="1166" t="s">
        <v>59</v>
      </c>
      <c r="AB111" s="1084">
        <v>100000</v>
      </c>
      <c r="AC111" s="1166"/>
      <c r="AD111" s="1166"/>
      <c r="AE111" s="1166"/>
      <c r="AF111" s="1166"/>
      <c r="AG111" s="1166"/>
      <c r="AH111" s="1166"/>
    </row>
    <row r="112" spans="1:34" ht="39.75" customHeight="1">
      <c r="A112" s="1162">
        <v>2</v>
      </c>
      <c r="B112" s="1169" t="s">
        <v>1789</v>
      </c>
      <c r="C112" s="1170" t="s">
        <v>1790</v>
      </c>
      <c r="D112" s="1171" t="s">
        <v>1914</v>
      </c>
      <c r="E112" s="1170" t="s">
        <v>1915</v>
      </c>
      <c r="F112" s="1172" t="s">
        <v>1782</v>
      </c>
      <c r="G112" s="1173"/>
      <c r="H112" s="1173"/>
      <c r="I112" s="1173"/>
      <c r="J112" s="1173"/>
      <c r="K112" s="1174"/>
      <c r="L112" s="1174"/>
      <c r="M112" s="1173"/>
      <c r="N112" s="1173"/>
      <c r="O112" s="1173"/>
      <c r="P112" s="1173"/>
      <c r="Q112" s="1173"/>
      <c r="R112" s="1173"/>
      <c r="S112" s="1173"/>
      <c r="T112" s="1173"/>
      <c r="U112" s="1173"/>
      <c r="V112" s="1173"/>
      <c r="W112" s="1173"/>
      <c r="X112" s="1173"/>
      <c r="Y112" s="1175"/>
      <c r="Z112" s="1173" t="s">
        <v>36</v>
      </c>
      <c r="AA112" s="1173" t="s">
        <v>75</v>
      </c>
      <c r="AB112" s="1084">
        <v>1200000</v>
      </c>
      <c r="AC112" s="1173"/>
      <c r="AD112" s="1173"/>
      <c r="AE112" s="1173"/>
      <c r="AF112" s="1173"/>
      <c r="AG112" s="1173"/>
      <c r="AH112" s="1173"/>
    </row>
    <row r="113" spans="1:34" ht="39.75" customHeight="1">
      <c r="A113" s="1162">
        <v>3</v>
      </c>
      <c r="B113" s="1163" t="s">
        <v>1911</v>
      </c>
      <c r="C113" s="1163" t="s">
        <v>637</v>
      </c>
      <c r="D113" s="1176" t="s">
        <v>1916</v>
      </c>
      <c r="E113" s="1163" t="s">
        <v>1917</v>
      </c>
      <c r="F113" s="1165" t="s">
        <v>1782</v>
      </c>
      <c r="G113" s="1166"/>
      <c r="H113" s="1166"/>
      <c r="I113" s="1166"/>
      <c r="J113" s="1166"/>
      <c r="K113" s="1167"/>
      <c r="L113" s="1167"/>
      <c r="M113" s="1166"/>
      <c r="N113" s="1166"/>
      <c r="O113" s="1166"/>
      <c r="P113" s="1166"/>
      <c r="Q113" s="1166"/>
      <c r="R113" s="1166"/>
      <c r="S113" s="1166"/>
      <c r="T113" s="1166"/>
      <c r="U113" s="1166"/>
      <c r="V113" s="1166"/>
      <c r="W113" s="1166"/>
      <c r="X113" s="1166"/>
      <c r="Y113" s="1168"/>
      <c r="Z113" s="1166" t="s">
        <v>58</v>
      </c>
      <c r="AA113" s="1166" t="s">
        <v>59</v>
      </c>
      <c r="AB113" s="1084">
        <v>3305934</v>
      </c>
      <c r="AC113" s="1166"/>
      <c r="AD113" s="1166"/>
      <c r="AE113" s="1166"/>
      <c r="AF113" s="1166"/>
      <c r="AG113" s="1166"/>
      <c r="AH113" s="1166"/>
    </row>
    <row r="114" spans="1:34" ht="39.75" customHeight="1">
      <c r="A114" s="1044"/>
      <c r="B114" s="1602" t="s">
        <v>98</v>
      </c>
      <c r="C114" s="1602"/>
      <c r="D114" s="1602"/>
      <c r="E114" s="1602"/>
      <c r="F114" s="1154"/>
      <c r="G114" s="1155"/>
      <c r="H114" s="1155"/>
      <c r="I114" s="1155"/>
      <c r="J114" s="1156"/>
      <c r="K114" s="1157"/>
      <c r="L114" s="1157"/>
      <c r="M114" s="1155"/>
      <c r="N114" s="1157"/>
      <c r="O114" s="1157"/>
      <c r="P114" s="1158"/>
      <c r="Q114" s="1159"/>
      <c r="R114" s="1159"/>
      <c r="S114" s="1155"/>
      <c r="T114" s="1155"/>
      <c r="U114" s="1155"/>
      <c r="V114" s="1071"/>
      <c r="W114" s="1071"/>
      <c r="X114" s="1071"/>
      <c r="Y114" s="1160"/>
      <c r="Z114" s="1071"/>
      <c r="AA114" s="1071"/>
      <c r="AB114" s="1161">
        <f>SUM(AB11:AB111)</f>
        <v>13467071.066966945</v>
      </c>
      <c r="AC114" s="1071"/>
      <c r="AD114" s="1071"/>
      <c r="AE114" s="1161">
        <f>SUM(AE11:AE111)</f>
        <v>29883574.933033057</v>
      </c>
      <c r="AF114" s="1033"/>
      <c r="AG114" s="1074"/>
      <c r="AH114" s="1074"/>
    </row>
    <row r="115" spans="1:34" ht="39.75" customHeight="1">
      <c r="A115" s="1594" t="s">
        <v>1918</v>
      </c>
      <c r="B115" s="1595"/>
      <c r="C115" s="1595"/>
      <c r="D115" s="1595"/>
      <c r="E115" s="1595"/>
      <c r="F115" s="1595"/>
      <c r="G115" s="1595"/>
      <c r="H115" s="1595"/>
      <c r="I115" s="1595"/>
      <c r="J115" s="1595"/>
      <c r="K115" s="1595"/>
      <c r="L115" s="1595"/>
      <c r="M115" s="1595"/>
      <c r="N115" s="1595"/>
      <c r="O115" s="1595"/>
      <c r="P115" s="1595"/>
      <c r="Q115" s="1595"/>
      <c r="R115" s="1595"/>
      <c r="S115" s="1595"/>
      <c r="T115" s="1595"/>
      <c r="U115" s="1595"/>
      <c r="V115" s="1595"/>
      <c r="W115" s="1595"/>
      <c r="X115" s="1595"/>
      <c r="Y115" s="1595"/>
      <c r="Z115" s="1595"/>
      <c r="AA115" s="1595"/>
      <c r="AB115" s="1595"/>
      <c r="AC115" s="1595"/>
      <c r="AD115" s="1595"/>
      <c r="AE115" s="1595"/>
      <c r="AF115" s="1595"/>
      <c r="AG115" s="1595"/>
      <c r="AH115" s="1595"/>
    </row>
    <row r="116" spans="1:34" s="1045" customFormat="1" ht="39.75" customHeight="1">
      <c r="A116" s="1030">
        <v>49</v>
      </c>
      <c r="B116" s="1055" t="s">
        <v>192</v>
      </c>
      <c r="C116" s="1177" t="s">
        <v>1919</v>
      </c>
      <c r="D116" s="1178" t="s">
        <v>1920</v>
      </c>
      <c r="E116" s="1033" t="s">
        <v>1850</v>
      </c>
      <c r="F116" s="1067" t="s">
        <v>1782</v>
      </c>
      <c r="G116" s="1094">
        <v>96070</v>
      </c>
      <c r="H116" s="510"/>
      <c r="I116" s="1095"/>
      <c r="J116" s="1068"/>
      <c r="K116" s="1069"/>
      <c r="L116" s="1069"/>
      <c r="M116" s="1068"/>
      <c r="N116" s="1070"/>
      <c r="O116" s="1070"/>
      <c r="P116" s="1071"/>
      <c r="Q116" s="1097"/>
      <c r="R116" s="1097"/>
      <c r="S116" s="1083"/>
      <c r="T116" s="1070"/>
      <c r="U116" s="1070"/>
      <c r="V116" s="1083"/>
      <c r="W116" s="1106" t="s">
        <v>74</v>
      </c>
      <c r="X116" s="1106" t="s">
        <v>243</v>
      </c>
      <c r="Y116" s="1179">
        <v>96070</v>
      </c>
      <c r="Z116" s="1060"/>
      <c r="AA116" s="1060"/>
      <c r="AB116" s="1086"/>
      <c r="AC116" s="1086"/>
      <c r="AD116" s="1086"/>
      <c r="AE116" s="1086"/>
      <c r="AF116" s="1055"/>
      <c r="AG116" s="1080"/>
      <c r="AH116" s="1110"/>
    </row>
    <row r="117" spans="1:34" s="1045" customFormat="1" ht="39.75" customHeight="1">
      <c r="A117" s="1030">
        <v>50</v>
      </c>
      <c r="B117" s="1055" t="s">
        <v>192</v>
      </c>
      <c r="C117" s="1177" t="s">
        <v>1919</v>
      </c>
      <c r="D117" s="1178" t="s">
        <v>1921</v>
      </c>
      <c r="E117" s="1033" t="s">
        <v>1850</v>
      </c>
      <c r="F117" s="1067" t="s">
        <v>1782</v>
      </c>
      <c r="G117" s="1094">
        <f>Y117</f>
        <v>94508</v>
      </c>
      <c r="H117" s="510"/>
      <c r="I117" s="1095"/>
      <c r="J117" s="1068"/>
      <c r="K117" s="1069"/>
      <c r="L117" s="1069"/>
      <c r="M117" s="1068"/>
      <c r="N117" s="1070"/>
      <c r="O117" s="1070"/>
      <c r="P117" s="1071"/>
      <c r="Q117" s="1097"/>
      <c r="R117" s="1097"/>
      <c r="S117" s="1083"/>
      <c r="T117" s="1070"/>
      <c r="U117" s="1070"/>
      <c r="V117" s="1083"/>
      <c r="W117" s="1106" t="s">
        <v>74</v>
      </c>
      <c r="X117" s="1106" t="s">
        <v>243</v>
      </c>
      <c r="Y117" s="1179">
        <v>94508</v>
      </c>
      <c r="Z117" s="1060"/>
      <c r="AA117" s="1060"/>
      <c r="AB117" s="1086"/>
      <c r="AC117" s="1086"/>
      <c r="AD117" s="1086"/>
      <c r="AE117" s="1086"/>
      <c r="AF117" s="1055"/>
      <c r="AG117" s="1080"/>
      <c r="AH117" s="1110"/>
    </row>
    <row r="118" spans="1:34" s="1045" customFormat="1" ht="39.75" customHeight="1">
      <c r="A118" s="1030">
        <v>52</v>
      </c>
      <c r="B118" s="1055" t="s">
        <v>192</v>
      </c>
      <c r="C118" s="1177" t="s">
        <v>1919</v>
      </c>
      <c r="D118" s="1178" t="s">
        <v>1922</v>
      </c>
      <c r="E118" s="1033" t="s">
        <v>1850</v>
      </c>
      <c r="F118" s="1067" t="s">
        <v>1782</v>
      </c>
      <c r="G118" s="1094">
        <f t="shared" ref="G118:G126" si="6">Y118</f>
        <v>94965</v>
      </c>
      <c r="H118" s="510"/>
      <c r="I118" s="1095"/>
      <c r="J118" s="1068"/>
      <c r="K118" s="1069"/>
      <c r="L118" s="1069"/>
      <c r="M118" s="1068"/>
      <c r="N118" s="1070"/>
      <c r="O118" s="1070"/>
      <c r="P118" s="1071"/>
      <c r="Q118" s="1097"/>
      <c r="R118" s="1097"/>
      <c r="S118" s="1083"/>
      <c r="T118" s="1070"/>
      <c r="U118" s="1070"/>
      <c r="V118" s="1083"/>
      <c r="W118" s="1106" t="s">
        <v>74</v>
      </c>
      <c r="X118" s="1106" t="s">
        <v>243</v>
      </c>
      <c r="Y118" s="1179">
        <v>94965</v>
      </c>
      <c r="Z118" s="1060"/>
      <c r="AA118" s="1060"/>
      <c r="AB118" s="1086"/>
      <c r="AC118" s="1086"/>
      <c r="AD118" s="1086"/>
      <c r="AE118" s="1086"/>
      <c r="AF118" s="1055"/>
      <c r="AG118" s="1080"/>
      <c r="AH118" s="1110"/>
    </row>
    <row r="119" spans="1:34" s="1045" customFormat="1" ht="39.75" customHeight="1">
      <c r="A119" s="1030">
        <v>53</v>
      </c>
      <c r="B119" s="1055" t="s">
        <v>192</v>
      </c>
      <c r="C119" s="1177" t="s">
        <v>1919</v>
      </c>
      <c r="D119" s="1178" t="s">
        <v>1923</v>
      </c>
      <c r="E119" s="1033" t="s">
        <v>1850</v>
      </c>
      <c r="F119" s="1067" t="s">
        <v>1782</v>
      </c>
      <c r="G119" s="1094">
        <f t="shared" si="6"/>
        <v>94622</v>
      </c>
      <c r="H119" s="510"/>
      <c r="I119" s="1095"/>
      <c r="J119" s="1068"/>
      <c r="K119" s="1069"/>
      <c r="L119" s="1069"/>
      <c r="M119" s="1068"/>
      <c r="N119" s="1070"/>
      <c r="O119" s="1070"/>
      <c r="P119" s="1071"/>
      <c r="Q119" s="1097"/>
      <c r="R119" s="1097"/>
      <c r="S119" s="1083"/>
      <c r="T119" s="1070"/>
      <c r="U119" s="1070"/>
      <c r="V119" s="1083"/>
      <c r="W119" s="1106" t="s">
        <v>74</v>
      </c>
      <c r="X119" s="1106" t="s">
        <v>243</v>
      </c>
      <c r="Y119" s="1179">
        <v>94622</v>
      </c>
      <c r="Z119" s="1060"/>
      <c r="AA119" s="1060"/>
      <c r="AB119" s="1086"/>
      <c r="AC119" s="1086"/>
      <c r="AD119" s="1086"/>
      <c r="AE119" s="1086"/>
      <c r="AF119" s="1055"/>
      <c r="AG119" s="1080"/>
      <c r="AH119" s="1110"/>
    </row>
    <row r="120" spans="1:34" s="1045" customFormat="1" ht="39.75" customHeight="1">
      <c r="A120" s="1030">
        <v>54</v>
      </c>
      <c r="B120" s="1055" t="s">
        <v>192</v>
      </c>
      <c r="C120" s="1177" t="s">
        <v>1919</v>
      </c>
      <c r="D120" s="1178" t="s">
        <v>1924</v>
      </c>
      <c r="E120" s="1033" t="s">
        <v>1850</v>
      </c>
      <c r="F120" s="1067" t="s">
        <v>1782</v>
      </c>
      <c r="G120" s="1094">
        <f t="shared" si="6"/>
        <v>93641</v>
      </c>
      <c r="H120" s="510"/>
      <c r="I120" s="1095"/>
      <c r="J120" s="1068"/>
      <c r="K120" s="1069"/>
      <c r="L120" s="1069"/>
      <c r="M120" s="1068"/>
      <c r="N120" s="1070"/>
      <c r="O120" s="1070"/>
      <c r="P120" s="1071"/>
      <c r="Q120" s="1097"/>
      <c r="R120" s="1097"/>
      <c r="S120" s="1083"/>
      <c r="T120" s="1070"/>
      <c r="U120" s="1070"/>
      <c r="V120" s="1083"/>
      <c r="W120" s="1106" t="s">
        <v>74</v>
      </c>
      <c r="X120" s="1106" t="s">
        <v>243</v>
      </c>
      <c r="Y120" s="1179">
        <v>93641</v>
      </c>
      <c r="Z120" s="1060"/>
      <c r="AA120" s="1060"/>
      <c r="AB120" s="1086"/>
      <c r="AC120" s="1086"/>
      <c r="AD120" s="1086"/>
      <c r="AE120" s="1086"/>
      <c r="AF120" s="1055"/>
      <c r="AG120" s="1080"/>
      <c r="AH120" s="1110"/>
    </row>
    <row r="121" spans="1:34" s="1045" customFormat="1" ht="39.75" customHeight="1">
      <c r="A121" s="1030">
        <v>55</v>
      </c>
      <c r="B121" s="1055" t="s">
        <v>192</v>
      </c>
      <c r="C121" s="1177" t="s">
        <v>1919</v>
      </c>
      <c r="D121" s="1178" t="s">
        <v>1925</v>
      </c>
      <c r="E121" s="1033" t="s">
        <v>1850</v>
      </c>
      <c r="F121" s="1067" t="s">
        <v>1782</v>
      </c>
      <c r="G121" s="1094">
        <f t="shared" si="6"/>
        <v>93554</v>
      </c>
      <c r="H121" s="510"/>
      <c r="I121" s="1095"/>
      <c r="J121" s="1068"/>
      <c r="K121" s="1069"/>
      <c r="L121" s="1069"/>
      <c r="M121" s="1068"/>
      <c r="N121" s="1070"/>
      <c r="O121" s="1070"/>
      <c r="P121" s="1071"/>
      <c r="Q121" s="1097"/>
      <c r="R121" s="1097"/>
      <c r="S121" s="1083"/>
      <c r="T121" s="1070"/>
      <c r="U121" s="1070"/>
      <c r="V121" s="1083"/>
      <c r="W121" s="1106" t="s">
        <v>74</v>
      </c>
      <c r="X121" s="1106" t="s">
        <v>243</v>
      </c>
      <c r="Y121" s="1179">
        <v>93554</v>
      </c>
      <c r="Z121" s="1060"/>
      <c r="AA121" s="1060"/>
      <c r="AB121" s="1086"/>
      <c r="AC121" s="1086"/>
      <c r="AD121" s="1086"/>
      <c r="AE121" s="1086"/>
      <c r="AF121" s="1055"/>
      <c r="AG121" s="1080"/>
      <c r="AH121" s="1110"/>
    </row>
    <row r="122" spans="1:34" s="1045" customFormat="1" ht="39.75" customHeight="1">
      <c r="A122" s="1030">
        <v>56</v>
      </c>
      <c r="B122" s="1055" t="s">
        <v>192</v>
      </c>
      <c r="C122" s="1177" t="s">
        <v>1919</v>
      </c>
      <c r="D122" s="1178" t="s">
        <v>1926</v>
      </c>
      <c r="E122" s="1033" t="s">
        <v>1850</v>
      </c>
      <c r="F122" s="1067" t="s">
        <v>1782</v>
      </c>
      <c r="G122" s="1094">
        <f t="shared" si="6"/>
        <v>93557</v>
      </c>
      <c r="H122" s="510"/>
      <c r="I122" s="1095"/>
      <c r="J122" s="1068"/>
      <c r="K122" s="1069"/>
      <c r="L122" s="1069"/>
      <c r="M122" s="1068"/>
      <c r="N122" s="1070"/>
      <c r="O122" s="1070"/>
      <c r="P122" s="1071"/>
      <c r="Q122" s="1097"/>
      <c r="R122" s="1097"/>
      <c r="S122" s="1083"/>
      <c r="T122" s="1070"/>
      <c r="U122" s="1070"/>
      <c r="V122" s="1083"/>
      <c r="W122" s="1106" t="s">
        <v>74</v>
      </c>
      <c r="X122" s="1106" t="s">
        <v>243</v>
      </c>
      <c r="Y122" s="1179">
        <v>93557</v>
      </c>
      <c r="Z122" s="1060"/>
      <c r="AA122" s="1060"/>
      <c r="AB122" s="1086"/>
      <c r="AC122" s="1086"/>
      <c r="AD122" s="1086"/>
      <c r="AE122" s="1086"/>
      <c r="AF122" s="1055"/>
      <c r="AG122" s="1080"/>
      <c r="AH122" s="1110"/>
    </row>
    <row r="123" spans="1:34" s="1045" customFormat="1" ht="39.75" customHeight="1">
      <c r="A123" s="1030">
        <v>58</v>
      </c>
      <c r="B123" s="1055" t="s">
        <v>192</v>
      </c>
      <c r="C123" s="1177" t="s">
        <v>1919</v>
      </c>
      <c r="D123" s="1178" t="s">
        <v>1927</v>
      </c>
      <c r="E123" s="1033" t="s">
        <v>1850</v>
      </c>
      <c r="F123" s="1067" t="s">
        <v>1782</v>
      </c>
      <c r="G123" s="1094">
        <f t="shared" si="6"/>
        <v>96975</v>
      </c>
      <c r="H123" s="510"/>
      <c r="I123" s="1095"/>
      <c r="J123" s="1068"/>
      <c r="K123" s="1069"/>
      <c r="L123" s="1069"/>
      <c r="M123" s="1068"/>
      <c r="N123" s="1070"/>
      <c r="O123" s="1070"/>
      <c r="P123" s="1071"/>
      <c r="Q123" s="1097"/>
      <c r="R123" s="1097"/>
      <c r="S123" s="1083"/>
      <c r="T123" s="1070"/>
      <c r="U123" s="1070"/>
      <c r="V123" s="1083"/>
      <c r="W123" s="1106" t="s">
        <v>74</v>
      </c>
      <c r="X123" s="1106" t="s">
        <v>243</v>
      </c>
      <c r="Y123" s="1179">
        <v>96975</v>
      </c>
      <c r="Z123" s="1060"/>
      <c r="AA123" s="1060"/>
      <c r="AB123" s="1086"/>
      <c r="AC123" s="1086"/>
      <c r="AD123" s="1086"/>
      <c r="AE123" s="1086"/>
      <c r="AF123" s="1055"/>
      <c r="AG123" s="1080"/>
      <c r="AH123" s="1110"/>
    </row>
    <row r="124" spans="1:34" s="1045" customFormat="1" ht="39.75" customHeight="1">
      <c r="A124" s="1030">
        <v>62</v>
      </c>
      <c r="B124" s="1055" t="s">
        <v>192</v>
      </c>
      <c r="C124" s="1177" t="s">
        <v>1919</v>
      </c>
      <c r="D124" s="1178" t="s">
        <v>1928</v>
      </c>
      <c r="E124" s="1033" t="s">
        <v>1850</v>
      </c>
      <c r="F124" s="1067" t="s">
        <v>1782</v>
      </c>
      <c r="G124" s="1094">
        <f t="shared" si="6"/>
        <v>23726</v>
      </c>
      <c r="H124" s="510"/>
      <c r="I124" s="1095"/>
      <c r="J124" s="1068"/>
      <c r="K124" s="1069"/>
      <c r="L124" s="1069"/>
      <c r="M124" s="1068"/>
      <c r="N124" s="1070"/>
      <c r="O124" s="1070"/>
      <c r="P124" s="1071"/>
      <c r="Q124" s="1097"/>
      <c r="R124" s="1097"/>
      <c r="S124" s="1083"/>
      <c r="T124" s="1070"/>
      <c r="U124" s="1070"/>
      <c r="V124" s="1083"/>
      <c r="W124" s="1106" t="s">
        <v>74</v>
      </c>
      <c r="X124" s="1106" t="s">
        <v>243</v>
      </c>
      <c r="Y124" s="1180">
        <v>23726</v>
      </c>
      <c r="Z124" s="1060"/>
      <c r="AA124" s="1060"/>
      <c r="AB124" s="1086"/>
      <c r="AC124" s="1086"/>
      <c r="AD124" s="1086"/>
      <c r="AE124" s="1086"/>
      <c r="AF124" s="1055"/>
      <c r="AG124" s="1080"/>
      <c r="AH124" s="1110"/>
    </row>
    <row r="125" spans="1:34" s="1045" customFormat="1" ht="39.75" customHeight="1">
      <c r="A125" s="1030">
        <v>60</v>
      </c>
      <c r="B125" s="1055" t="s">
        <v>192</v>
      </c>
      <c r="C125" s="1177" t="s">
        <v>1919</v>
      </c>
      <c r="D125" s="1178" t="s">
        <v>1929</v>
      </c>
      <c r="E125" s="1033" t="s">
        <v>1850</v>
      </c>
      <c r="F125" s="1067" t="s">
        <v>1782</v>
      </c>
      <c r="G125" s="1094">
        <f t="shared" si="6"/>
        <v>97613</v>
      </c>
      <c r="H125" s="510"/>
      <c r="I125" s="1095"/>
      <c r="J125" s="1068"/>
      <c r="K125" s="1069"/>
      <c r="L125" s="1069"/>
      <c r="M125" s="1068"/>
      <c r="N125" s="1070"/>
      <c r="O125" s="1070"/>
      <c r="P125" s="1071"/>
      <c r="Q125" s="1097"/>
      <c r="R125" s="1097"/>
      <c r="S125" s="1083"/>
      <c r="T125" s="1070"/>
      <c r="U125" s="1070"/>
      <c r="V125" s="1083"/>
      <c r="W125" s="1106" t="s">
        <v>74</v>
      </c>
      <c r="X125" s="1106" t="s">
        <v>243</v>
      </c>
      <c r="Y125" s="1180">
        <v>97613</v>
      </c>
      <c r="Z125" s="1060"/>
      <c r="AA125" s="1060"/>
      <c r="AB125" s="1086"/>
      <c r="AC125" s="1086"/>
      <c r="AD125" s="1086"/>
      <c r="AE125" s="1086"/>
      <c r="AF125" s="1055"/>
      <c r="AG125" s="1080"/>
      <c r="AH125" s="1110"/>
    </row>
    <row r="126" spans="1:34" s="1045" customFormat="1" ht="39.75" customHeight="1">
      <c r="A126" s="1030">
        <v>61</v>
      </c>
      <c r="B126" s="1055" t="s">
        <v>192</v>
      </c>
      <c r="C126" s="1177" t="s">
        <v>1919</v>
      </c>
      <c r="D126" s="1178" t="s">
        <v>1930</v>
      </c>
      <c r="E126" s="1033" t="s">
        <v>1850</v>
      </c>
      <c r="F126" s="1067" t="s">
        <v>1782</v>
      </c>
      <c r="G126" s="1094">
        <f t="shared" si="6"/>
        <v>94801</v>
      </c>
      <c r="H126" s="510"/>
      <c r="I126" s="1095"/>
      <c r="J126" s="1068"/>
      <c r="K126" s="1069"/>
      <c r="L126" s="1069"/>
      <c r="M126" s="1068"/>
      <c r="N126" s="1070"/>
      <c r="O126" s="1070"/>
      <c r="P126" s="1071"/>
      <c r="Q126" s="1097"/>
      <c r="R126" s="1097"/>
      <c r="S126" s="1083"/>
      <c r="T126" s="1070"/>
      <c r="U126" s="1070"/>
      <c r="V126" s="1083"/>
      <c r="W126" s="1106" t="s">
        <v>74</v>
      </c>
      <c r="X126" s="1106" t="s">
        <v>243</v>
      </c>
      <c r="Y126" s="1180">
        <v>94801</v>
      </c>
      <c r="Z126" s="1060"/>
      <c r="AA126" s="1060"/>
      <c r="AB126" s="1086"/>
      <c r="AC126" s="1086"/>
      <c r="AD126" s="1086"/>
      <c r="AE126" s="1086"/>
      <c r="AF126" s="1055"/>
      <c r="AG126" s="1080"/>
      <c r="AH126" s="1110"/>
    </row>
    <row r="127" spans="1:34" s="1045" customFormat="1" ht="39.75" customHeight="1">
      <c r="A127" s="1030">
        <v>51</v>
      </c>
      <c r="B127" s="1055" t="s">
        <v>192</v>
      </c>
      <c r="C127" s="1177" t="s">
        <v>1919</v>
      </c>
      <c r="D127" s="1178" t="s">
        <v>1931</v>
      </c>
      <c r="E127" s="1033" t="s">
        <v>1850</v>
      </c>
      <c r="F127" s="1067" t="s">
        <v>1782</v>
      </c>
      <c r="G127" s="1094">
        <f>AB127</f>
        <v>30000</v>
      </c>
      <c r="H127" s="510"/>
      <c r="I127" s="1095"/>
      <c r="J127" s="1068"/>
      <c r="K127" s="1069"/>
      <c r="L127" s="1069"/>
      <c r="M127" s="1068"/>
      <c r="N127" s="1070"/>
      <c r="O127" s="1070"/>
      <c r="P127" s="1071"/>
      <c r="Q127" s="1097"/>
      <c r="R127" s="1097"/>
      <c r="S127" s="1083"/>
      <c r="T127" s="1070"/>
      <c r="U127" s="1070"/>
      <c r="V127" s="1083"/>
      <c r="W127" s="1106"/>
      <c r="X127" s="1106"/>
      <c r="Y127" s="1179"/>
      <c r="Z127" s="1060" t="s">
        <v>74</v>
      </c>
      <c r="AA127" s="1060" t="s">
        <v>243</v>
      </c>
      <c r="AB127" s="1086">
        <v>30000</v>
      </c>
      <c r="AC127" s="1086"/>
      <c r="AD127" s="1086"/>
      <c r="AE127" s="1086"/>
      <c r="AF127" s="1055"/>
      <c r="AG127" s="1080"/>
      <c r="AH127" s="1110"/>
    </row>
    <row r="128" spans="1:34" s="1045" customFormat="1" ht="39.75" customHeight="1">
      <c r="A128" s="1030">
        <v>57</v>
      </c>
      <c r="B128" s="1055" t="s">
        <v>192</v>
      </c>
      <c r="C128" s="1177" t="s">
        <v>1919</v>
      </c>
      <c r="D128" s="1178" t="s">
        <v>1932</v>
      </c>
      <c r="E128" s="1033" t="s">
        <v>1850</v>
      </c>
      <c r="F128" s="1067" t="s">
        <v>1782</v>
      </c>
      <c r="G128" s="1094">
        <f t="shared" ref="G128:G130" si="7">AB128</f>
        <v>30000</v>
      </c>
      <c r="H128" s="510"/>
      <c r="I128" s="1095"/>
      <c r="J128" s="1068"/>
      <c r="K128" s="1069"/>
      <c r="L128" s="1069"/>
      <c r="M128" s="1068"/>
      <c r="N128" s="1070"/>
      <c r="O128" s="1070"/>
      <c r="P128" s="1071"/>
      <c r="Q128" s="1097"/>
      <c r="R128" s="1097"/>
      <c r="S128" s="1083"/>
      <c r="T128" s="1070"/>
      <c r="U128" s="1070"/>
      <c r="V128" s="1083"/>
      <c r="W128" s="1106"/>
      <c r="X128" s="1106"/>
      <c r="Y128" s="1179"/>
      <c r="Z128" s="1060" t="s">
        <v>74</v>
      </c>
      <c r="AA128" s="1060" t="s">
        <v>243</v>
      </c>
      <c r="AB128" s="1086">
        <v>30000</v>
      </c>
      <c r="AC128" s="1086"/>
      <c r="AD128" s="1086"/>
      <c r="AE128" s="1086"/>
      <c r="AF128" s="1055"/>
      <c r="AG128" s="1080"/>
      <c r="AH128" s="1110"/>
    </row>
    <row r="129" spans="1:34" s="1045" customFormat="1" ht="39.75" customHeight="1">
      <c r="A129" s="1030">
        <v>59</v>
      </c>
      <c r="B129" s="1055" t="s">
        <v>192</v>
      </c>
      <c r="C129" s="1177" t="s">
        <v>1919</v>
      </c>
      <c r="D129" s="1178" t="s">
        <v>1933</v>
      </c>
      <c r="E129" s="1033" t="s">
        <v>1850</v>
      </c>
      <c r="F129" s="1067" t="s">
        <v>1782</v>
      </c>
      <c r="G129" s="1094">
        <f t="shared" si="7"/>
        <v>30000</v>
      </c>
      <c r="H129" s="510"/>
      <c r="I129" s="1095"/>
      <c r="J129" s="1068"/>
      <c r="K129" s="1069"/>
      <c r="L129" s="1069"/>
      <c r="M129" s="1068"/>
      <c r="N129" s="1070"/>
      <c r="O129" s="1070"/>
      <c r="P129" s="1071"/>
      <c r="Q129" s="1097"/>
      <c r="R129" s="1097"/>
      <c r="S129" s="1083"/>
      <c r="T129" s="1070"/>
      <c r="U129" s="1070"/>
      <c r="V129" s="1083"/>
      <c r="W129" s="1106"/>
      <c r="X129" s="1106"/>
      <c r="Y129" s="1180"/>
      <c r="Z129" s="1060" t="s">
        <v>74</v>
      </c>
      <c r="AA129" s="1060" t="s">
        <v>243</v>
      </c>
      <c r="AB129" s="1086">
        <v>30000</v>
      </c>
      <c r="AC129" s="1086"/>
      <c r="AD129" s="1086"/>
      <c r="AE129" s="1086"/>
      <c r="AF129" s="1055"/>
      <c r="AG129" s="1080"/>
      <c r="AH129" s="1110"/>
    </row>
    <row r="130" spans="1:34" s="1045" customFormat="1" ht="39.75" customHeight="1">
      <c r="A130" s="1030">
        <v>63</v>
      </c>
      <c r="B130" s="1033" t="s">
        <v>192</v>
      </c>
      <c r="C130" s="1099" t="s">
        <v>1919</v>
      </c>
      <c r="D130" s="1178" t="s">
        <v>1934</v>
      </c>
      <c r="E130" s="1033" t="s">
        <v>1850</v>
      </c>
      <c r="F130" s="1067" t="s">
        <v>1782</v>
      </c>
      <c r="G130" s="1071">
        <f t="shared" si="7"/>
        <v>30000</v>
      </c>
      <c r="H130" s="510"/>
      <c r="I130" s="1095"/>
      <c r="J130" s="1068"/>
      <c r="K130" s="1069"/>
      <c r="L130" s="1069"/>
      <c r="M130" s="1068"/>
      <c r="N130" s="1070"/>
      <c r="O130" s="1070"/>
      <c r="P130" s="1071"/>
      <c r="Q130" s="1097"/>
      <c r="R130" s="1097"/>
      <c r="S130" s="1083"/>
      <c r="T130" s="1070"/>
      <c r="U130" s="1070"/>
      <c r="V130" s="1083"/>
      <c r="W130" s="1106"/>
      <c r="X130" s="1106"/>
      <c r="Y130" s="1180"/>
      <c r="Z130" s="1060" t="s">
        <v>74</v>
      </c>
      <c r="AA130" s="1060" t="s">
        <v>243</v>
      </c>
      <c r="AB130" s="1086">
        <v>30000</v>
      </c>
      <c r="AC130" s="1086"/>
      <c r="AD130" s="1086"/>
      <c r="AE130" s="1086"/>
      <c r="AF130" s="1055"/>
      <c r="AG130" s="1080"/>
      <c r="AH130" s="1110"/>
    </row>
    <row r="131" spans="1:34" ht="39.75" customHeight="1">
      <c r="A131" s="1162"/>
      <c r="B131" s="1603" t="s">
        <v>975</v>
      </c>
      <c r="C131" s="1604"/>
      <c r="D131" s="1604"/>
      <c r="E131" s="1605"/>
      <c r="F131" s="1097"/>
      <c r="G131" s="1181">
        <f>SUM(G111:G113)</f>
        <v>0</v>
      </c>
      <c r="H131" s="1097"/>
      <c r="I131" s="1097"/>
      <c r="J131" s="1097"/>
      <c r="K131" s="1108"/>
      <c r="L131" s="1108"/>
      <c r="M131" s="1097"/>
      <c r="N131" s="1097"/>
      <c r="O131" s="1097"/>
      <c r="P131" s="1097"/>
      <c r="Q131" s="1097"/>
      <c r="R131" s="1097"/>
      <c r="S131" s="1097"/>
      <c r="T131" s="1097"/>
      <c r="U131" s="1097"/>
      <c r="V131" s="1097"/>
      <c r="W131" s="1097"/>
      <c r="X131" s="1097"/>
      <c r="Y131" s="1182"/>
      <c r="Z131" s="1097"/>
      <c r="AA131" s="1097"/>
      <c r="AB131" s="1181">
        <f>SUM(AB111:AB113)</f>
        <v>4605934</v>
      </c>
      <c r="AC131" s="1097"/>
      <c r="AD131" s="1097"/>
      <c r="AE131" s="1166"/>
      <c r="AF131" s="1097"/>
      <c r="AG131" s="1097"/>
      <c r="AH131" s="1097"/>
    </row>
    <row r="132" spans="1:34" ht="39.75" customHeight="1">
      <c r="A132" s="1594" t="s">
        <v>2919</v>
      </c>
      <c r="B132" s="1595"/>
      <c r="C132" s="1595"/>
      <c r="D132" s="1595"/>
      <c r="E132" s="1595"/>
      <c r="F132" s="1595"/>
      <c r="G132" s="1595"/>
      <c r="H132" s="1595"/>
      <c r="I132" s="1595"/>
      <c r="J132" s="1595"/>
      <c r="K132" s="1595"/>
      <c r="L132" s="1595"/>
      <c r="M132" s="1595"/>
      <c r="N132" s="1595"/>
      <c r="O132" s="1595"/>
      <c r="P132" s="1595"/>
      <c r="Q132" s="1595"/>
      <c r="R132" s="1595"/>
      <c r="S132" s="1595"/>
      <c r="T132" s="1595"/>
      <c r="U132" s="1595"/>
      <c r="V132" s="1595"/>
      <c r="W132" s="1595"/>
      <c r="X132" s="1595"/>
      <c r="Y132" s="1595"/>
      <c r="Z132" s="1595"/>
      <c r="AA132" s="1595"/>
      <c r="AB132" s="1595"/>
      <c r="AC132" s="1595"/>
      <c r="AD132" s="1595"/>
      <c r="AE132" s="1595"/>
      <c r="AF132" s="1595"/>
      <c r="AG132" s="1595"/>
      <c r="AH132" s="1595"/>
    </row>
    <row r="133" spans="1:34" s="1045" customFormat="1" ht="39.75" customHeight="1">
      <c r="A133" s="1030">
        <v>64</v>
      </c>
      <c r="B133" s="1054" t="s">
        <v>1935</v>
      </c>
      <c r="C133" s="1055" t="s">
        <v>1936</v>
      </c>
      <c r="D133" s="1055" t="s">
        <v>1937</v>
      </c>
      <c r="E133" s="1034" t="s">
        <v>1938</v>
      </c>
      <c r="F133" s="1067" t="s">
        <v>1782</v>
      </c>
      <c r="G133" s="1071">
        <f>Y133-H133</f>
        <v>71209.45</v>
      </c>
      <c r="H133" s="1071">
        <v>3270</v>
      </c>
      <c r="I133" s="1068"/>
      <c r="J133" s="1068"/>
      <c r="K133" s="1069"/>
      <c r="L133" s="1069"/>
      <c r="M133" s="1068"/>
      <c r="N133" s="1070"/>
      <c r="O133" s="1070"/>
      <c r="P133" s="1071"/>
      <c r="Q133" s="1097"/>
      <c r="R133" s="1097"/>
      <c r="S133" s="1083"/>
      <c r="T133" s="1070"/>
      <c r="U133" s="1070"/>
      <c r="V133" s="1083"/>
      <c r="W133" s="1183" t="s">
        <v>74</v>
      </c>
      <c r="X133" s="1183" t="s">
        <v>243</v>
      </c>
      <c r="Y133" s="1072">
        <v>74479.45</v>
      </c>
      <c r="Z133" s="1070"/>
      <c r="AA133" s="1060"/>
      <c r="AB133" s="1086"/>
      <c r="AC133" s="1086"/>
      <c r="AD133" s="1086"/>
      <c r="AE133" s="1086"/>
      <c r="AF133" s="1055"/>
      <c r="AG133" s="1080"/>
      <c r="AH133" s="1110"/>
    </row>
    <row r="134" spans="1:34" ht="39.75" customHeight="1">
      <c r="A134" s="1594" t="s">
        <v>1939</v>
      </c>
      <c r="B134" s="1595"/>
      <c r="C134" s="1595"/>
      <c r="D134" s="1595"/>
      <c r="E134" s="1595"/>
      <c r="F134" s="1595"/>
      <c r="G134" s="1595"/>
      <c r="H134" s="1595"/>
      <c r="I134" s="1595"/>
      <c r="J134" s="1595"/>
      <c r="K134" s="1595"/>
      <c r="L134" s="1595"/>
      <c r="M134" s="1595"/>
      <c r="N134" s="1595"/>
      <c r="O134" s="1595"/>
      <c r="P134" s="1595"/>
      <c r="Q134" s="1595"/>
      <c r="R134" s="1595"/>
      <c r="S134" s="1595"/>
      <c r="T134" s="1595"/>
      <c r="U134" s="1595"/>
      <c r="V134" s="1595"/>
      <c r="W134" s="1595"/>
      <c r="X134" s="1595"/>
      <c r="Y134" s="1595"/>
      <c r="Z134" s="1595"/>
      <c r="AA134" s="1595"/>
      <c r="AB134" s="1595"/>
      <c r="AC134" s="1595"/>
      <c r="AD134" s="1595"/>
      <c r="AE134" s="1595"/>
      <c r="AF134" s="1595"/>
      <c r="AG134" s="1595"/>
      <c r="AH134" s="1595"/>
    </row>
    <row r="135" spans="1:34" s="1045" customFormat="1" ht="39.75" customHeight="1">
      <c r="A135" s="1030">
        <v>64</v>
      </c>
      <c r="B135" s="1184" t="s">
        <v>1789</v>
      </c>
      <c r="C135" s="1033" t="s">
        <v>1936</v>
      </c>
      <c r="D135" s="1090" t="s">
        <v>1940</v>
      </c>
      <c r="E135" s="1185" t="s">
        <v>1938</v>
      </c>
      <c r="F135" s="1067" t="s">
        <v>1782</v>
      </c>
      <c r="G135" s="1186">
        <v>584.96</v>
      </c>
      <c r="H135" s="510"/>
      <c r="I135" s="1068"/>
      <c r="J135" s="1068"/>
      <c r="K135" s="1069"/>
      <c r="L135" s="1069"/>
      <c r="M135" s="1068"/>
      <c r="N135" s="1070"/>
      <c r="O135" s="1070"/>
      <c r="P135" s="1071"/>
      <c r="Q135" s="1097"/>
      <c r="R135" s="1097"/>
      <c r="S135" s="1083"/>
      <c r="T135" s="1070"/>
      <c r="U135" s="1070"/>
      <c r="V135" s="1083"/>
      <c r="W135" s="1183" t="s">
        <v>74</v>
      </c>
      <c r="X135" s="1183" t="s">
        <v>59</v>
      </c>
      <c r="Y135" s="1186">
        <v>584.96</v>
      </c>
      <c r="Z135" s="1070"/>
      <c r="AA135" s="1070"/>
      <c r="AB135" s="1086"/>
      <c r="AC135" s="1086"/>
      <c r="AD135" s="1086"/>
      <c r="AE135" s="1086"/>
      <c r="AF135" s="1055"/>
      <c r="AG135" s="1080"/>
      <c r="AH135" s="1110"/>
    </row>
    <row r="136" spans="1:34" ht="39.75" customHeight="1">
      <c r="A136" s="1594" t="s">
        <v>828</v>
      </c>
      <c r="B136" s="1595"/>
      <c r="C136" s="1595"/>
      <c r="D136" s="1595"/>
      <c r="E136" s="1595"/>
      <c r="F136" s="1595"/>
      <c r="G136" s="1595"/>
      <c r="H136" s="1595"/>
      <c r="I136" s="1595"/>
      <c r="J136" s="1595"/>
      <c r="K136" s="1595"/>
      <c r="L136" s="1595"/>
      <c r="M136" s="1595"/>
      <c r="N136" s="1595"/>
      <c r="O136" s="1595"/>
      <c r="P136" s="1595"/>
      <c r="Q136" s="1595"/>
      <c r="R136" s="1595"/>
      <c r="S136" s="1595"/>
      <c r="T136" s="1595"/>
      <c r="U136" s="1595"/>
      <c r="V136" s="1595"/>
      <c r="W136" s="1595"/>
      <c r="X136" s="1595"/>
      <c r="Y136" s="1595"/>
      <c r="Z136" s="1595"/>
      <c r="AA136" s="1595"/>
      <c r="AB136" s="1595"/>
      <c r="AC136" s="1595"/>
      <c r="AD136" s="1595"/>
      <c r="AE136" s="1595"/>
      <c r="AF136" s="1595"/>
      <c r="AG136" s="1595"/>
      <c r="AH136" s="1595"/>
    </row>
    <row r="137" spans="1:34" s="1045" customFormat="1" ht="39.75" customHeight="1">
      <c r="A137" s="1030">
        <v>64</v>
      </c>
      <c r="B137" s="1187" t="s">
        <v>1789</v>
      </c>
      <c r="D137" s="1034" t="s">
        <v>1941</v>
      </c>
      <c r="E137" s="1034" t="s">
        <v>1942</v>
      </c>
      <c r="F137" s="1067" t="s">
        <v>1782</v>
      </c>
      <c r="G137" s="1188">
        <v>95353.44</v>
      </c>
      <c r="H137" s="510"/>
      <c r="I137" s="1095"/>
      <c r="J137" s="1068"/>
      <c r="K137" s="1069"/>
      <c r="L137" s="1069"/>
      <c r="M137" s="1068"/>
      <c r="N137" s="1070"/>
      <c r="O137" s="1070"/>
      <c r="P137" s="1071"/>
      <c r="Q137" s="1097"/>
      <c r="R137" s="1097"/>
      <c r="S137" s="1083"/>
      <c r="T137" s="1070"/>
      <c r="U137" s="1070"/>
      <c r="V137" s="1083"/>
      <c r="W137" s="1106" t="s">
        <v>78</v>
      </c>
      <c r="X137" s="1106" t="s">
        <v>75</v>
      </c>
      <c r="Y137" s="1188">
        <v>4104373</v>
      </c>
      <c r="Z137" s="1060"/>
      <c r="AA137" s="1060"/>
      <c r="AB137" s="1086"/>
      <c r="AC137" s="1086"/>
      <c r="AD137" s="1086"/>
      <c r="AE137" s="1086"/>
      <c r="AF137" s="1055"/>
      <c r="AG137" s="1080"/>
      <c r="AH137" s="1110"/>
    </row>
    <row r="138" spans="1:34" s="1045" customFormat="1" ht="39.75" customHeight="1">
      <c r="A138" s="1030"/>
      <c r="B138" s="1187" t="s">
        <v>1789</v>
      </c>
      <c r="C138" s="1033" t="s">
        <v>1852</v>
      </c>
      <c r="D138" s="1034" t="s">
        <v>1943</v>
      </c>
      <c r="E138" s="1034" t="s">
        <v>1942</v>
      </c>
      <c r="F138" s="1067" t="s">
        <v>1782</v>
      </c>
      <c r="G138" s="1188">
        <v>90294.39</v>
      </c>
      <c r="H138" s="510"/>
      <c r="I138" s="1095"/>
      <c r="J138" s="1068"/>
      <c r="K138" s="1069"/>
      <c r="L138" s="1069"/>
      <c r="M138" s="1068"/>
      <c r="N138" s="1070"/>
      <c r="O138" s="1070"/>
      <c r="P138" s="1071"/>
      <c r="Q138" s="1097"/>
      <c r="R138" s="1097"/>
      <c r="S138" s="1083"/>
      <c r="T138" s="1070"/>
      <c r="U138" s="1070"/>
      <c r="V138" s="1083"/>
      <c r="W138" s="1106" t="s">
        <v>78</v>
      </c>
      <c r="X138" s="1106" t="s">
        <v>75</v>
      </c>
      <c r="Y138" s="1188">
        <f>G138</f>
        <v>90294.39</v>
      </c>
      <c r="Z138" s="1060"/>
      <c r="AA138" s="1060"/>
      <c r="AB138" s="1086"/>
      <c r="AC138" s="1086"/>
      <c r="AD138" s="1086"/>
      <c r="AE138" s="1086"/>
      <c r="AF138" s="1055"/>
      <c r="AG138" s="1080"/>
      <c r="AH138" s="1110"/>
    </row>
    <row r="139" spans="1:34" s="1045" customFormat="1" ht="39.75" customHeight="1">
      <c r="A139" s="1030"/>
      <c r="B139" s="1187" t="s">
        <v>1789</v>
      </c>
      <c r="C139" s="1033"/>
      <c r="D139" s="1034" t="s">
        <v>1944</v>
      </c>
      <c r="E139" s="1034" t="s">
        <v>1942</v>
      </c>
      <c r="F139" s="1067" t="s">
        <v>1782</v>
      </c>
      <c r="G139" s="1188">
        <v>72936.91</v>
      </c>
      <c r="H139" s="510"/>
      <c r="I139" s="1095"/>
      <c r="J139" s="1068"/>
      <c r="K139" s="1069"/>
      <c r="L139" s="1069"/>
      <c r="M139" s="1068"/>
      <c r="N139" s="1070"/>
      <c r="O139" s="1070"/>
      <c r="P139" s="1071"/>
      <c r="Q139" s="1097"/>
      <c r="R139" s="1097"/>
      <c r="S139" s="1083"/>
      <c r="T139" s="1070"/>
      <c r="U139" s="1070"/>
      <c r="V139" s="1083"/>
      <c r="W139" s="1106" t="s">
        <v>78</v>
      </c>
      <c r="X139" s="1106" t="s">
        <v>75</v>
      </c>
      <c r="Y139" s="1188">
        <f t="shared" ref="Y139:Y140" si="8">G139</f>
        <v>72936.91</v>
      </c>
      <c r="Z139" s="1060"/>
      <c r="AA139" s="1060"/>
      <c r="AB139" s="1086"/>
      <c r="AC139" s="1086"/>
      <c r="AD139" s="1086"/>
      <c r="AE139" s="1086"/>
      <c r="AF139" s="1055"/>
      <c r="AG139" s="1080"/>
      <c r="AH139" s="1110"/>
    </row>
    <row r="140" spans="1:34" s="1045" customFormat="1" ht="39.75" customHeight="1">
      <c r="A140" s="1030"/>
      <c r="B140" s="1187" t="s">
        <v>1789</v>
      </c>
      <c r="C140" s="1033"/>
      <c r="D140" s="1034" t="s">
        <v>1945</v>
      </c>
      <c r="E140" s="1034" t="s">
        <v>1942</v>
      </c>
      <c r="F140" s="1067" t="s">
        <v>1782</v>
      </c>
      <c r="G140" s="1188">
        <v>81249.009999999995</v>
      </c>
      <c r="H140" s="510"/>
      <c r="I140" s="1095"/>
      <c r="J140" s="1068"/>
      <c r="K140" s="1069"/>
      <c r="L140" s="1069"/>
      <c r="M140" s="1068"/>
      <c r="N140" s="1070"/>
      <c r="O140" s="1070"/>
      <c r="P140" s="1071"/>
      <c r="Q140" s="1097"/>
      <c r="R140" s="1097"/>
      <c r="S140" s="1083"/>
      <c r="T140" s="1070"/>
      <c r="U140" s="1070"/>
      <c r="V140" s="1083"/>
      <c r="W140" s="1106" t="s">
        <v>78</v>
      </c>
      <c r="X140" s="1106" t="s">
        <v>75</v>
      </c>
      <c r="Y140" s="1188">
        <f t="shared" si="8"/>
        <v>81249.009999999995</v>
      </c>
      <c r="Z140" s="1060"/>
      <c r="AA140" s="1060"/>
      <c r="AB140" s="1086"/>
      <c r="AC140" s="1086"/>
      <c r="AD140" s="1086"/>
      <c r="AE140" s="1086"/>
      <c r="AF140" s="1055"/>
      <c r="AG140" s="1080"/>
      <c r="AH140" s="1110"/>
    </row>
    <row r="141" spans="1:34" ht="39.75" customHeight="1">
      <c r="A141" s="1594" t="s">
        <v>1946</v>
      </c>
      <c r="B141" s="1595"/>
      <c r="C141" s="1595"/>
      <c r="D141" s="1595"/>
      <c r="E141" s="1595"/>
      <c r="F141" s="1595"/>
      <c r="G141" s="1595"/>
      <c r="H141" s="1595"/>
      <c r="I141" s="1595"/>
      <c r="J141" s="1595"/>
      <c r="K141" s="1595"/>
      <c r="L141" s="1595"/>
      <c r="M141" s="1595"/>
      <c r="N141" s="1595"/>
      <c r="O141" s="1595"/>
      <c r="P141" s="1595"/>
      <c r="Q141" s="1595"/>
      <c r="R141" s="1595"/>
      <c r="S141" s="1595"/>
      <c r="T141" s="1595"/>
      <c r="U141" s="1595"/>
      <c r="V141" s="1595"/>
      <c r="W141" s="1595"/>
      <c r="X141" s="1595"/>
      <c r="Y141" s="1595"/>
      <c r="Z141" s="1595"/>
      <c r="AA141" s="1595"/>
      <c r="AB141" s="1595"/>
      <c r="AC141" s="1595"/>
      <c r="AD141" s="1595"/>
      <c r="AE141" s="1595"/>
      <c r="AF141" s="1595"/>
      <c r="AG141" s="1595"/>
      <c r="AH141" s="1595"/>
    </row>
    <row r="142" spans="1:34" ht="39.75" customHeight="1">
      <c r="A142" s="1380"/>
      <c r="B142" s="1187" t="s">
        <v>1789</v>
      </c>
      <c r="C142" s="1380"/>
      <c r="D142" s="1381" t="s">
        <v>2600</v>
      </c>
      <c r="E142" s="1380"/>
      <c r="F142" s="1380"/>
      <c r="G142" s="1380"/>
      <c r="H142" s="1380"/>
      <c r="I142" s="1380"/>
      <c r="J142" s="1380"/>
      <c r="K142" s="1380"/>
      <c r="L142" s="1380"/>
      <c r="M142" s="1380"/>
      <c r="N142" s="1380"/>
      <c r="O142" s="1380"/>
      <c r="P142" s="1380"/>
      <c r="Q142" s="1380"/>
      <c r="R142" s="1380"/>
      <c r="S142" s="1380"/>
      <c r="T142" s="1380"/>
      <c r="U142" s="1380"/>
      <c r="V142" s="1380"/>
      <c r="W142" s="1380"/>
      <c r="X142" s="1380"/>
      <c r="Y142" s="1382">
        <v>19323.45</v>
      </c>
      <c r="Z142" s="1380"/>
      <c r="AA142" s="1380"/>
      <c r="AB142" s="1380"/>
      <c r="AC142" s="1380"/>
      <c r="AD142" s="1380"/>
      <c r="AE142" s="1380"/>
      <c r="AF142" s="1380"/>
      <c r="AG142" s="1380"/>
      <c r="AH142" s="1380"/>
    </row>
    <row r="143" spans="1:34" ht="39.75" customHeight="1">
      <c r="A143" s="1380"/>
      <c r="B143" s="1187" t="s">
        <v>1789</v>
      </c>
      <c r="C143" s="1380"/>
      <c r="D143" s="1383" t="s">
        <v>2600</v>
      </c>
      <c r="E143" s="1380"/>
      <c r="F143" s="1380"/>
      <c r="G143" s="1380"/>
      <c r="H143" s="1380"/>
      <c r="I143" s="1380"/>
      <c r="J143" s="1380"/>
      <c r="K143" s="1380"/>
      <c r="L143" s="1380"/>
      <c r="M143" s="1380"/>
      <c r="N143" s="1380"/>
      <c r="O143" s="1380"/>
      <c r="P143" s="1380"/>
      <c r="Q143" s="1380"/>
      <c r="R143" s="1380"/>
      <c r="S143" s="1380"/>
      <c r="T143" s="1380"/>
      <c r="U143" s="1380"/>
      <c r="V143" s="1380"/>
      <c r="W143" s="1380"/>
      <c r="X143" s="1380"/>
      <c r="Y143" s="1382">
        <v>15466.68</v>
      </c>
      <c r="Z143" s="1380"/>
      <c r="AA143" s="1380"/>
      <c r="AB143" s="1380"/>
      <c r="AC143" s="1380"/>
      <c r="AD143" s="1380"/>
      <c r="AE143" s="1380"/>
      <c r="AF143" s="1380"/>
      <c r="AG143" s="1380"/>
      <c r="AH143" s="1380"/>
    </row>
    <row r="144" spans="1:34" ht="39.75" customHeight="1">
      <c r="A144" s="1380"/>
      <c r="B144" s="1187" t="s">
        <v>1789</v>
      </c>
      <c r="C144" s="1380"/>
      <c r="D144" s="1383" t="s">
        <v>2800</v>
      </c>
      <c r="E144" s="1380"/>
      <c r="F144" s="1380"/>
      <c r="G144" s="1380"/>
      <c r="H144" s="1380"/>
      <c r="I144" s="1380"/>
      <c r="J144" s="1380"/>
      <c r="K144" s="1380"/>
      <c r="L144" s="1380"/>
      <c r="M144" s="1380"/>
      <c r="N144" s="1380"/>
      <c r="O144" s="1380"/>
      <c r="P144" s="1380"/>
      <c r="Q144" s="1380"/>
      <c r="R144" s="1380"/>
      <c r="S144" s="1380"/>
      <c r="T144" s="1380"/>
      <c r="U144" s="1380"/>
      <c r="V144" s="1380"/>
      <c r="W144" s="1380"/>
      <c r="X144" s="1380"/>
      <c r="Y144" s="1382">
        <v>1950</v>
      </c>
      <c r="Z144" s="1380"/>
      <c r="AA144" s="1380"/>
      <c r="AB144" s="1380"/>
      <c r="AC144" s="1380"/>
      <c r="AD144" s="1380"/>
      <c r="AE144" s="1380"/>
      <c r="AF144" s="1380"/>
      <c r="AG144" s="1380"/>
      <c r="AH144" s="1380"/>
    </row>
    <row r="145" spans="1:34" ht="39.75" customHeight="1">
      <c r="A145" s="1380"/>
      <c r="B145" s="1187" t="s">
        <v>1789</v>
      </c>
      <c r="C145" s="1380"/>
      <c r="D145" s="1383" t="s">
        <v>1338</v>
      </c>
      <c r="E145" s="1380"/>
      <c r="F145" s="1380"/>
      <c r="G145" s="1380"/>
      <c r="H145" s="1380"/>
      <c r="I145" s="1380"/>
      <c r="J145" s="1380"/>
      <c r="K145" s="1380"/>
      <c r="L145" s="1380"/>
      <c r="M145" s="1380"/>
      <c r="N145" s="1380"/>
      <c r="O145" s="1380"/>
      <c r="P145" s="1380"/>
      <c r="Q145" s="1380"/>
      <c r="R145" s="1380"/>
      <c r="S145" s="1380"/>
      <c r="T145" s="1380"/>
      <c r="U145" s="1380"/>
      <c r="V145" s="1380"/>
      <c r="W145" s="1380"/>
      <c r="X145" s="1380"/>
      <c r="Y145" s="1382">
        <v>9596.24</v>
      </c>
      <c r="Z145" s="1380"/>
      <c r="AA145" s="1380"/>
      <c r="AB145" s="1380"/>
      <c r="AC145" s="1380"/>
      <c r="AD145" s="1380"/>
      <c r="AE145" s="1380"/>
      <c r="AF145" s="1380"/>
      <c r="AG145" s="1380"/>
      <c r="AH145" s="1380"/>
    </row>
    <row r="146" spans="1:34" ht="39.75" customHeight="1">
      <c r="A146" s="1380"/>
      <c r="B146" s="1187" t="s">
        <v>1789</v>
      </c>
      <c r="C146" s="1380"/>
      <c r="D146" s="1383" t="s">
        <v>1331</v>
      </c>
      <c r="E146" s="1380"/>
      <c r="F146" s="1380"/>
      <c r="G146" s="1380"/>
      <c r="H146" s="1380"/>
      <c r="I146" s="1380"/>
      <c r="J146" s="1380"/>
      <c r="K146" s="1380"/>
      <c r="L146" s="1380"/>
      <c r="M146" s="1380"/>
      <c r="N146" s="1380"/>
      <c r="O146" s="1380"/>
      <c r="P146" s="1380"/>
      <c r="Q146" s="1380"/>
      <c r="R146" s="1380"/>
      <c r="S146" s="1380"/>
      <c r="T146" s="1380"/>
      <c r="U146" s="1380"/>
      <c r="V146" s="1380"/>
      <c r="W146" s="1380"/>
      <c r="X146" s="1380"/>
      <c r="Y146" s="1382">
        <v>7646.19</v>
      </c>
      <c r="Z146" s="1380"/>
      <c r="AA146" s="1380"/>
      <c r="AB146" s="1380"/>
      <c r="AC146" s="1380"/>
      <c r="AD146" s="1380"/>
      <c r="AE146" s="1380"/>
      <c r="AF146" s="1380"/>
      <c r="AG146" s="1380"/>
      <c r="AH146" s="1380"/>
    </row>
    <row r="147" spans="1:34" ht="39.75" customHeight="1">
      <c r="A147" s="1380"/>
      <c r="B147" s="1187" t="s">
        <v>1789</v>
      </c>
      <c r="C147" s="1380"/>
      <c r="D147" s="1383" t="s">
        <v>2801</v>
      </c>
      <c r="E147" s="1380"/>
      <c r="F147" s="1380"/>
      <c r="G147" s="1380"/>
      <c r="H147" s="1380"/>
      <c r="I147" s="1380"/>
      <c r="J147" s="1380"/>
      <c r="K147" s="1380"/>
      <c r="L147" s="1380"/>
      <c r="M147" s="1380"/>
      <c r="N147" s="1380"/>
      <c r="O147" s="1380"/>
      <c r="P147" s="1380"/>
      <c r="Q147" s="1380"/>
      <c r="R147" s="1380"/>
      <c r="S147" s="1380"/>
      <c r="T147" s="1380"/>
      <c r="U147" s="1380"/>
      <c r="V147" s="1380"/>
      <c r="W147" s="1380"/>
      <c r="X147" s="1380"/>
      <c r="Y147" s="1382">
        <v>1435</v>
      </c>
      <c r="Z147" s="1380"/>
      <c r="AA147" s="1380"/>
      <c r="AB147" s="1380"/>
      <c r="AC147" s="1380"/>
      <c r="AD147" s="1380"/>
      <c r="AE147" s="1380"/>
      <c r="AF147" s="1380"/>
      <c r="AG147" s="1380"/>
      <c r="AH147" s="1380"/>
    </row>
    <row r="148" spans="1:34" ht="39.75" customHeight="1">
      <c r="A148" s="1380"/>
      <c r="B148" s="1187" t="s">
        <v>1789</v>
      </c>
      <c r="C148" s="1380"/>
      <c r="D148" s="1383" t="s">
        <v>1338</v>
      </c>
      <c r="E148" s="1380"/>
      <c r="F148" s="1380"/>
      <c r="G148" s="1380"/>
      <c r="H148" s="1380"/>
      <c r="I148" s="1380"/>
      <c r="J148" s="1380"/>
      <c r="K148" s="1380"/>
      <c r="L148" s="1380"/>
      <c r="M148" s="1380"/>
      <c r="N148" s="1380"/>
      <c r="O148" s="1380"/>
      <c r="P148" s="1380"/>
      <c r="Q148" s="1380"/>
      <c r="R148" s="1380"/>
      <c r="S148" s="1380"/>
      <c r="T148" s="1380"/>
      <c r="U148" s="1380"/>
      <c r="V148" s="1380"/>
      <c r="W148" s="1380"/>
      <c r="X148" s="1380"/>
      <c r="Y148" s="1382">
        <v>2401.64</v>
      </c>
      <c r="Z148" s="1380"/>
      <c r="AA148" s="1380"/>
      <c r="AB148" s="1380"/>
      <c r="AC148" s="1380"/>
      <c r="AD148" s="1380"/>
      <c r="AE148" s="1380"/>
      <c r="AF148" s="1380"/>
      <c r="AG148" s="1380"/>
      <c r="AH148" s="1380"/>
    </row>
    <row r="149" spans="1:34" ht="39.75" customHeight="1">
      <c r="A149" s="1380"/>
      <c r="B149" s="1187" t="s">
        <v>1789</v>
      </c>
      <c r="C149" s="1380"/>
      <c r="D149" s="1383" t="s">
        <v>2287</v>
      </c>
      <c r="E149" s="1380"/>
      <c r="F149" s="1380"/>
      <c r="G149" s="1380"/>
      <c r="H149" s="1380"/>
      <c r="I149" s="1380"/>
      <c r="J149" s="1380"/>
      <c r="K149" s="1380"/>
      <c r="L149" s="1380"/>
      <c r="M149" s="1380"/>
      <c r="N149" s="1380"/>
      <c r="O149" s="1380"/>
      <c r="P149" s="1380"/>
      <c r="Q149" s="1380"/>
      <c r="R149" s="1380"/>
      <c r="S149" s="1380"/>
      <c r="T149" s="1380"/>
      <c r="U149" s="1380"/>
      <c r="V149" s="1380"/>
      <c r="W149" s="1380"/>
      <c r="X149" s="1380"/>
      <c r="Y149" s="1382">
        <v>15465.4</v>
      </c>
      <c r="Z149" s="1380"/>
      <c r="AA149" s="1380"/>
      <c r="AB149" s="1380"/>
      <c r="AC149" s="1380"/>
      <c r="AD149" s="1380"/>
      <c r="AE149" s="1380"/>
      <c r="AF149" s="1380"/>
      <c r="AG149" s="1380"/>
      <c r="AH149" s="1380"/>
    </row>
    <row r="150" spans="1:34" ht="39.75" customHeight="1">
      <c r="A150" s="1380"/>
      <c r="B150" s="1187" t="s">
        <v>1789</v>
      </c>
      <c r="C150" s="1380"/>
      <c r="D150" s="1383" t="s">
        <v>2287</v>
      </c>
      <c r="E150" s="1380"/>
      <c r="F150" s="1380"/>
      <c r="G150" s="1380"/>
      <c r="H150" s="1380"/>
      <c r="I150" s="1380"/>
      <c r="J150" s="1380"/>
      <c r="K150" s="1380"/>
      <c r="L150" s="1380"/>
      <c r="M150" s="1380"/>
      <c r="N150" s="1380"/>
      <c r="O150" s="1380"/>
      <c r="P150" s="1380"/>
      <c r="Q150" s="1380"/>
      <c r="R150" s="1380"/>
      <c r="S150" s="1380"/>
      <c r="T150" s="1380"/>
      <c r="U150" s="1380"/>
      <c r="V150" s="1380"/>
      <c r="W150" s="1380"/>
      <c r="X150" s="1380"/>
      <c r="Y150" s="1382">
        <v>9180.7199999999993</v>
      </c>
      <c r="Z150" s="1380"/>
      <c r="AA150" s="1380"/>
      <c r="AB150" s="1380"/>
      <c r="AC150" s="1380"/>
      <c r="AD150" s="1380"/>
      <c r="AE150" s="1380"/>
      <c r="AF150" s="1380"/>
      <c r="AG150" s="1380"/>
      <c r="AH150" s="1380"/>
    </row>
    <row r="151" spans="1:34" ht="39.75" customHeight="1">
      <c r="A151" s="1380"/>
      <c r="B151" s="1187" t="s">
        <v>1789</v>
      </c>
      <c r="C151" s="1380"/>
      <c r="D151" s="1383" t="s">
        <v>2801</v>
      </c>
      <c r="E151" s="1380"/>
      <c r="F151" s="1380"/>
      <c r="G151" s="1380"/>
      <c r="H151" s="1380"/>
      <c r="I151" s="1380"/>
      <c r="J151" s="1380"/>
      <c r="K151" s="1380"/>
      <c r="L151" s="1380"/>
      <c r="M151" s="1380"/>
      <c r="N151" s="1380"/>
      <c r="O151" s="1380"/>
      <c r="P151" s="1380"/>
      <c r="Q151" s="1380"/>
      <c r="R151" s="1380"/>
      <c r="S151" s="1380"/>
      <c r="T151" s="1380"/>
      <c r="U151" s="1380"/>
      <c r="V151" s="1380"/>
      <c r="W151" s="1380"/>
      <c r="X151" s="1380"/>
      <c r="Y151" s="1382">
        <v>1448</v>
      </c>
      <c r="Z151" s="1380"/>
      <c r="AA151" s="1380"/>
      <c r="AB151" s="1380"/>
      <c r="AC151" s="1380"/>
      <c r="AD151" s="1380"/>
      <c r="AE151" s="1380"/>
      <c r="AF151" s="1380"/>
      <c r="AG151" s="1380"/>
      <c r="AH151" s="1380"/>
    </row>
    <row r="152" spans="1:34" ht="39.75" customHeight="1">
      <c r="A152" s="1380"/>
      <c r="B152" s="1187" t="s">
        <v>1789</v>
      </c>
      <c r="C152" s="1380"/>
      <c r="D152" s="1383" t="s">
        <v>1338</v>
      </c>
      <c r="E152" s="1380"/>
      <c r="F152" s="1380"/>
      <c r="G152" s="1380"/>
      <c r="H152" s="1380"/>
      <c r="I152" s="1380"/>
      <c r="J152" s="1380"/>
      <c r="K152" s="1380"/>
      <c r="L152" s="1380"/>
      <c r="M152" s="1380"/>
      <c r="N152" s="1380"/>
      <c r="O152" s="1380"/>
      <c r="P152" s="1380"/>
      <c r="Q152" s="1380"/>
      <c r="R152" s="1380"/>
      <c r="S152" s="1380"/>
      <c r="T152" s="1380"/>
      <c r="U152" s="1380"/>
      <c r="V152" s="1380"/>
      <c r="W152" s="1380"/>
      <c r="X152" s="1380"/>
      <c r="Y152" s="1382">
        <v>1870.8</v>
      </c>
      <c r="Z152" s="1380"/>
      <c r="AA152" s="1380"/>
      <c r="AB152" s="1380"/>
      <c r="AC152" s="1380"/>
      <c r="AD152" s="1380"/>
      <c r="AE152" s="1380"/>
      <c r="AF152" s="1380"/>
      <c r="AG152" s="1380"/>
      <c r="AH152" s="1380"/>
    </row>
    <row r="153" spans="1:34" ht="39.75" customHeight="1">
      <c r="A153" s="1380"/>
      <c r="B153" s="1187" t="s">
        <v>1789</v>
      </c>
      <c r="C153" s="1380"/>
      <c r="D153" s="1383" t="s">
        <v>2242</v>
      </c>
      <c r="E153" s="1380"/>
      <c r="F153" s="1380"/>
      <c r="G153" s="1380"/>
      <c r="H153" s="1380"/>
      <c r="I153" s="1380"/>
      <c r="J153" s="1380"/>
      <c r="K153" s="1380"/>
      <c r="L153" s="1380"/>
      <c r="M153" s="1380"/>
      <c r="N153" s="1380"/>
      <c r="O153" s="1380"/>
      <c r="P153" s="1380"/>
      <c r="Q153" s="1380"/>
      <c r="R153" s="1380"/>
      <c r="S153" s="1380"/>
      <c r="T153" s="1380"/>
      <c r="U153" s="1380"/>
      <c r="V153" s="1380"/>
      <c r="W153" s="1380"/>
      <c r="X153" s="1380"/>
      <c r="Y153" s="1382">
        <v>2145.5100000000002</v>
      </c>
      <c r="Z153" s="1380"/>
      <c r="AA153" s="1380"/>
      <c r="AB153" s="1380"/>
      <c r="AC153" s="1380"/>
      <c r="AD153" s="1380"/>
      <c r="AE153" s="1380"/>
      <c r="AF153" s="1380"/>
      <c r="AG153" s="1380"/>
      <c r="AH153" s="1380"/>
    </row>
    <row r="154" spans="1:34" ht="39.75" customHeight="1">
      <c r="A154" s="1380"/>
      <c r="B154" s="1187" t="s">
        <v>1789</v>
      </c>
      <c r="C154" s="1380"/>
      <c r="D154" s="1383" t="s">
        <v>2265</v>
      </c>
      <c r="E154" s="1380"/>
      <c r="F154" s="1380"/>
      <c r="G154" s="1380"/>
      <c r="H154" s="1380"/>
      <c r="I154" s="1380"/>
      <c r="J154" s="1380"/>
      <c r="K154" s="1380"/>
      <c r="L154" s="1380"/>
      <c r="M154" s="1380"/>
      <c r="N154" s="1380"/>
      <c r="O154" s="1380"/>
      <c r="P154" s="1380"/>
      <c r="Q154" s="1380"/>
      <c r="R154" s="1380"/>
      <c r="S154" s="1380"/>
      <c r="T154" s="1380"/>
      <c r="U154" s="1380"/>
      <c r="V154" s="1380"/>
      <c r="W154" s="1380"/>
      <c r="X154" s="1380"/>
      <c r="Y154" s="1382">
        <v>5338.78</v>
      </c>
      <c r="Z154" s="1380"/>
      <c r="AA154" s="1380"/>
      <c r="AB154" s="1380"/>
      <c r="AC154" s="1380"/>
      <c r="AD154" s="1380"/>
      <c r="AE154" s="1380"/>
      <c r="AF154" s="1380"/>
      <c r="AG154" s="1380"/>
      <c r="AH154" s="1380"/>
    </row>
    <row r="155" spans="1:34" ht="39.75" customHeight="1">
      <c r="A155" s="1380"/>
      <c r="B155" s="1187" t="s">
        <v>1789</v>
      </c>
      <c r="C155" s="1380"/>
      <c r="D155" s="1383" t="s">
        <v>2802</v>
      </c>
      <c r="E155" s="1380"/>
      <c r="F155" s="1380"/>
      <c r="G155" s="1380"/>
      <c r="H155" s="1380"/>
      <c r="I155" s="1380"/>
      <c r="J155" s="1380"/>
      <c r="K155" s="1380"/>
      <c r="L155" s="1380"/>
      <c r="M155" s="1380"/>
      <c r="N155" s="1380"/>
      <c r="O155" s="1380"/>
      <c r="P155" s="1380"/>
      <c r="Q155" s="1380"/>
      <c r="R155" s="1380"/>
      <c r="S155" s="1380"/>
      <c r="T155" s="1380"/>
      <c r="U155" s="1380"/>
      <c r="V155" s="1380"/>
      <c r="W155" s="1380"/>
      <c r="X155" s="1380"/>
      <c r="Y155" s="1384">
        <v>7214.34</v>
      </c>
      <c r="Z155" s="1380"/>
      <c r="AA155" s="1380"/>
      <c r="AB155" s="1380"/>
      <c r="AC155" s="1380"/>
      <c r="AD155" s="1380"/>
      <c r="AE155" s="1380"/>
      <c r="AF155" s="1380"/>
      <c r="AG155" s="1380"/>
      <c r="AH155" s="1380"/>
    </row>
    <row r="156" spans="1:34" ht="39.75" customHeight="1">
      <c r="A156" s="1380"/>
      <c r="B156" s="1187" t="s">
        <v>1789</v>
      </c>
      <c r="C156" s="1380"/>
      <c r="D156" s="1383" t="s">
        <v>2803</v>
      </c>
      <c r="E156" s="1380"/>
      <c r="F156" s="1380"/>
      <c r="G156" s="1380"/>
      <c r="H156" s="1380"/>
      <c r="I156" s="1380"/>
      <c r="J156" s="1380"/>
      <c r="K156" s="1380"/>
      <c r="L156" s="1380"/>
      <c r="M156" s="1380"/>
      <c r="N156" s="1380"/>
      <c r="O156" s="1380"/>
      <c r="P156" s="1380"/>
      <c r="Q156" s="1380"/>
      <c r="R156" s="1380"/>
      <c r="S156" s="1380"/>
      <c r="T156" s="1380"/>
      <c r="U156" s="1380"/>
      <c r="V156" s="1380"/>
      <c r="W156" s="1380"/>
      <c r="X156" s="1380"/>
      <c r="Y156" s="1384"/>
      <c r="Z156" s="1380"/>
      <c r="AA156" s="1380"/>
      <c r="AB156" s="1380"/>
      <c r="AC156" s="1380"/>
      <c r="AD156" s="1380"/>
      <c r="AE156" s="1380"/>
      <c r="AF156" s="1380"/>
      <c r="AG156" s="1380"/>
      <c r="AH156" s="1380"/>
    </row>
    <row r="157" spans="1:34" ht="39.75" customHeight="1">
      <c r="A157" s="1380"/>
      <c r="B157" s="1187" t="s">
        <v>1789</v>
      </c>
      <c r="C157" s="1380"/>
      <c r="D157" s="1383" t="s">
        <v>1338</v>
      </c>
      <c r="E157" s="1380"/>
      <c r="F157" s="1380"/>
      <c r="G157" s="1380"/>
      <c r="H157" s="1380"/>
      <c r="I157" s="1380"/>
      <c r="J157" s="1380"/>
      <c r="K157" s="1380"/>
      <c r="L157" s="1380"/>
      <c r="M157" s="1380"/>
      <c r="N157" s="1380"/>
      <c r="O157" s="1380"/>
      <c r="P157" s="1380"/>
      <c r="Q157" s="1380"/>
      <c r="R157" s="1380"/>
      <c r="S157" s="1380"/>
      <c r="T157" s="1380"/>
      <c r="U157" s="1380"/>
      <c r="V157" s="1380"/>
      <c r="W157" s="1380"/>
      <c r="X157" s="1380"/>
      <c r="Y157" s="1385">
        <v>11573.46</v>
      </c>
      <c r="Z157" s="1380"/>
      <c r="AA157" s="1380"/>
      <c r="AB157" s="1380"/>
      <c r="AC157" s="1380"/>
      <c r="AD157" s="1380"/>
      <c r="AE157" s="1380"/>
      <c r="AF157" s="1380"/>
      <c r="AG157" s="1380"/>
      <c r="AH157" s="1380"/>
    </row>
    <row r="158" spans="1:34" ht="39.75" customHeight="1">
      <c r="A158" s="1380"/>
      <c r="B158" s="1187" t="s">
        <v>1789</v>
      </c>
      <c r="C158" s="1380"/>
      <c r="D158" s="1383" t="s">
        <v>2804</v>
      </c>
      <c r="E158" s="1380"/>
      <c r="F158" s="1380"/>
      <c r="G158" s="1380"/>
      <c r="H158" s="1380"/>
      <c r="I158" s="1380"/>
      <c r="J158" s="1380"/>
      <c r="K158" s="1380"/>
      <c r="L158" s="1380"/>
      <c r="M158" s="1380"/>
      <c r="N158" s="1380"/>
      <c r="O158" s="1380"/>
      <c r="P158" s="1380"/>
      <c r="Q158" s="1380"/>
      <c r="R158" s="1380"/>
      <c r="S158" s="1380"/>
      <c r="T158" s="1380"/>
      <c r="U158" s="1380"/>
      <c r="V158" s="1380"/>
      <c r="W158" s="1380"/>
      <c r="X158" s="1380"/>
      <c r="Y158" s="1385"/>
      <c r="Z158" s="1380"/>
      <c r="AA158" s="1380"/>
      <c r="AB158" s="1380"/>
      <c r="AC158" s="1380"/>
      <c r="AD158" s="1380"/>
      <c r="AE158" s="1380"/>
      <c r="AF158" s="1380"/>
      <c r="AG158" s="1380"/>
      <c r="AH158" s="1380"/>
    </row>
    <row r="159" spans="1:34" ht="39.75" customHeight="1">
      <c r="A159" s="1380"/>
      <c r="B159" s="1187" t="s">
        <v>1789</v>
      </c>
      <c r="C159" s="1380"/>
      <c r="D159" s="1383" t="s">
        <v>2805</v>
      </c>
      <c r="E159" s="1380"/>
      <c r="F159" s="1380"/>
      <c r="G159" s="1380"/>
      <c r="H159" s="1380"/>
      <c r="I159" s="1380"/>
      <c r="J159" s="1380"/>
      <c r="K159" s="1380"/>
      <c r="L159" s="1380"/>
      <c r="M159" s="1380"/>
      <c r="N159" s="1380"/>
      <c r="O159" s="1380"/>
      <c r="P159" s="1380"/>
      <c r="Q159" s="1380"/>
      <c r="R159" s="1380"/>
      <c r="S159" s="1380"/>
      <c r="T159" s="1380"/>
      <c r="U159" s="1380"/>
      <c r="V159" s="1380"/>
      <c r="W159" s="1380"/>
      <c r="X159" s="1380"/>
      <c r="Y159" s="1385"/>
      <c r="Z159" s="1380"/>
      <c r="AA159" s="1380"/>
      <c r="AB159" s="1380"/>
      <c r="AC159" s="1380"/>
      <c r="AD159" s="1380"/>
      <c r="AE159" s="1380"/>
      <c r="AF159" s="1380"/>
      <c r="AG159" s="1380"/>
      <c r="AH159" s="1380"/>
    </row>
    <row r="160" spans="1:34" ht="39.75" customHeight="1">
      <c r="A160" s="1380"/>
      <c r="B160" s="1187" t="s">
        <v>1789</v>
      </c>
      <c r="C160" s="1380"/>
      <c r="D160" s="1383" t="s">
        <v>2806</v>
      </c>
      <c r="E160" s="1380"/>
      <c r="F160" s="1380"/>
      <c r="G160" s="1380"/>
      <c r="H160" s="1380"/>
      <c r="I160" s="1380"/>
      <c r="J160" s="1380"/>
      <c r="K160" s="1380"/>
      <c r="L160" s="1380"/>
      <c r="M160" s="1380"/>
      <c r="N160" s="1380"/>
      <c r="O160" s="1380"/>
      <c r="P160" s="1380"/>
      <c r="Q160" s="1380"/>
      <c r="R160" s="1380"/>
      <c r="S160" s="1380"/>
      <c r="T160" s="1380"/>
      <c r="U160" s="1380"/>
      <c r="V160" s="1380"/>
      <c r="W160" s="1380"/>
      <c r="X160" s="1380"/>
      <c r="Y160" s="1382">
        <v>3311.5</v>
      </c>
      <c r="Z160" s="1380"/>
      <c r="AA160" s="1380"/>
      <c r="AB160" s="1380"/>
      <c r="AC160" s="1380"/>
      <c r="AD160" s="1380"/>
      <c r="AE160" s="1380"/>
      <c r="AF160" s="1380"/>
      <c r="AG160" s="1380"/>
      <c r="AH160" s="1380"/>
    </row>
    <row r="161" spans="1:34" ht="39.75" customHeight="1">
      <c r="A161" s="1380"/>
      <c r="B161" s="1187" t="s">
        <v>1789</v>
      </c>
      <c r="C161" s="1380"/>
      <c r="D161" s="1383" t="s">
        <v>2236</v>
      </c>
      <c r="E161" s="1380"/>
      <c r="F161" s="1380"/>
      <c r="G161" s="1380"/>
      <c r="H161" s="1380"/>
      <c r="I161" s="1380"/>
      <c r="J161" s="1380"/>
      <c r="K161" s="1380"/>
      <c r="L161" s="1380"/>
      <c r="M161" s="1380"/>
      <c r="N161" s="1380"/>
      <c r="O161" s="1380"/>
      <c r="P161" s="1380"/>
      <c r="Q161" s="1380"/>
      <c r="R161" s="1380"/>
      <c r="S161" s="1380"/>
      <c r="T161" s="1380"/>
      <c r="U161" s="1380"/>
      <c r="V161" s="1380"/>
      <c r="W161" s="1380"/>
      <c r="X161" s="1380"/>
      <c r="Y161" s="1382">
        <v>1908.41</v>
      </c>
      <c r="Z161" s="1380"/>
      <c r="AA161" s="1380"/>
      <c r="AB161" s="1380"/>
      <c r="AC161" s="1380"/>
      <c r="AD161" s="1380"/>
      <c r="AE161" s="1380"/>
      <c r="AF161" s="1380"/>
      <c r="AG161" s="1380"/>
      <c r="AH161" s="1380"/>
    </row>
    <row r="162" spans="1:34" ht="39.75" customHeight="1">
      <c r="A162" s="1380"/>
      <c r="B162" s="1187" t="s">
        <v>1789</v>
      </c>
      <c r="C162" s="1380"/>
      <c r="D162" s="1383" t="s">
        <v>1314</v>
      </c>
      <c r="E162" s="1380"/>
      <c r="F162" s="1380"/>
      <c r="G162" s="1380"/>
      <c r="H162" s="1380"/>
      <c r="I162" s="1380"/>
      <c r="J162" s="1380"/>
      <c r="K162" s="1380"/>
      <c r="L162" s="1380"/>
      <c r="M162" s="1380"/>
      <c r="N162" s="1380"/>
      <c r="O162" s="1380"/>
      <c r="P162" s="1380"/>
      <c r="Q162" s="1380"/>
      <c r="R162" s="1380"/>
      <c r="S162" s="1380"/>
      <c r="T162" s="1380"/>
      <c r="U162" s="1380"/>
      <c r="V162" s="1380"/>
      <c r="W162" s="1380"/>
      <c r="X162" s="1380"/>
      <c r="Y162" s="1382">
        <v>7417.34</v>
      </c>
      <c r="Z162" s="1380"/>
      <c r="AA162" s="1380"/>
      <c r="AB162" s="1380"/>
      <c r="AC162" s="1380"/>
      <c r="AD162" s="1380"/>
      <c r="AE162" s="1380"/>
      <c r="AF162" s="1380"/>
      <c r="AG162" s="1380"/>
      <c r="AH162" s="1380"/>
    </row>
    <row r="163" spans="1:34" ht="39.75" customHeight="1">
      <c r="A163" s="1380"/>
      <c r="B163" s="1187" t="s">
        <v>1789</v>
      </c>
      <c r="C163" s="1380"/>
      <c r="D163" s="1383" t="s">
        <v>1331</v>
      </c>
      <c r="E163" s="1380"/>
      <c r="F163" s="1380"/>
      <c r="G163" s="1380"/>
      <c r="H163" s="1380"/>
      <c r="I163" s="1380"/>
      <c r="J163" s="1380"/>
      <c r="K163" s="1380"/>
      <c r="L163" s="1380"/>
      <c r="M163" s="1380"/>
      <c r="N163" s="1380"/>
      <c r="O163" s="1380"/>
      <c r="P163" s="1380"/>
      <c r="Q163" s="1380"/>
      <c r="R163" s="1380"/>
      <c r="S163" s="1380"/>
      <c r="T163" s="1380"/>
      <c r="U163" s="1380"/>
      <c r="V163" s="1380"/>
      <c r="W163" s="1380"/>
      <c r="X163" s="1380"/>
      <c r="Y163" s="1382">
        <v>4346.25</v>
      </c>
      <c r="Z163" s="1380"/>
      <c r="AA163" s="1380"/>
      <c r="AB163" s="1380"/>
      <c r="AC163" s="1380"/>
      <c r="AD163" s="1380"/>
      <c r="AE163" s="1380"/>
      <c r="AF163" s="1380"/>
      <c r="AG163" s="1380"/>
      <c r="AH163" s="1380"/>
    </row>
    <row r="164" spans="1:34" ht="39.75" customHeight="1">
      <c r="A164" s="1380"/>
      <c r="B164" s="1187" t="s">
        <v>1789</v>
      </c>
      <c r="C164" s="1380"/>
      <c r="D164" s="1383" t="s">
        <v>1343</v>
      </c>
      <c r="E164" s="1380"/>
      <c r="F164" s="1380"/>
      <c r="G164" s="1380"/>
      <c r="H164" s="1380"/>
      <c r="I164" s="1380"/>
      <c r="J164" s="1380"/>
      <c r="K164" s="1380"/>
      <c r="L164" s="1380"/>
      <c r="M164" s="1380"/>
      <c r="N164" s="1380"/>
      <c r="O164" s="1380"/>
      <c r="P164" s="1380"/>
      <c r="Q164" s="1380"/>
      <c r="R164" s="1380"/>
      <c r="S164" s="1380"/>
      <c r="T164" s="1380"/>
      <c r="U164" s="1380"/>
      <c r="V164" s="1380"/>
      <c r="W164" s="1380"/>
      <c r="X164" s="1380"/>
      <c r="Y164" s="1382">
        <v>3191.88</v>
      </c>
      <c r="Z164" s="1380"/>
      <c r="AA164" s="1380"/>
      <c r="AB164" s="1380"/>
      <c r="AC164" s="1380"/>
      <c r="AD164" s="1380"/>
      <c r="AE164" s="1380"/>
      <c r="AF164" s="1380"/>
      <c r="AG164" s="1380"/>
      <c r="AH164" s="1380"/>
    </row>
    <row r="165" spans="1:34" ht="39.75" customHeight="1">
      <c r="A165" s="1380"/>
      <c r="B165" s="1187" t="s">
        <v>1789</v>
      </c>
      <c r="C165" s="1380"/>
      <c r="D165" s="1383" t="s">
        <v>2807</v>
      </c>
      <c r="E165" s="1380"/>
      <c r="F165" s="1380"/>
      <c r="G165" s="1380"/>
      <c r="H165" s="1380"/>
      <c r="I165" s="1380"/>
      <c r="J165" s="1380"/>
      <c r="K165" s="1380"/>
      <c r="L165" s="1380"/>
      <c r="M165" s="1380"/>
      <c r="N165" s="1380"/>
      <c r="O165" s="1380"/>
      <c r="P165" s="1380"/>
      <c r="Q165" s="1380"/>
      <c r="R165" s="1380"/>
      <c r="S165" s="1380"/>
      <c r="T165" s="1380"/>
      <c r="U165" s="1380"/>
      <c r="V165" s="1380"/>
      <c r="W165" s="1380"/>
      <c r="X165" s="1380"/>
      <c r="Y165" s="1382">
        <v>1902.17</v>
      </c>
      <c r="Z165" s="1380"/>
      <c r="AA165" s="1380"/>
      <c r="AB165" s="1380"/>
      <c r="AC165" s="1380"/>
      <c r="AD165" s="1380"/>
      <c r="AE165" s="1380"/>
      <c r="AF165" s="1380"/>
      <c r="AG165" s="1380"/>
      <c r="AH165" s="1380"/>
    </row>
    <row r="166" spans="1:34" ht="39.75" customHeight="1">
      <c r="A166" s="1380"/>
      <c r="B166" s="1187" t="s">
        <v>1789</v>
      </c>
      <c r="C166" s="1380"/>
      <c r="D166" s="1383" t="s">
        <v>2443</v>
      </c>
      <c r="E166" s="1380"/>
      <c r="F166" s="1380"/>
      <c r="G166" s="1380"/>
      <c r="H166" s="1380"/>
      <c r="I166" s="1380"/>
      <c r="J166" s="1380"/>
      <c r="K166" s="1380"/>
      <c r="L166" s="1380"/>
      <c r="M166" s="1380"/>
      <c r="N166" s="1380"/>
      <c r="O166" s="1380"/>
      <c r="P166" s="1380"/>
      <c r="Q166" s="1380"/>
      <c r="R166" s="1380"/>
      <c r="S166" s="1380"/>
      <c r="T166" s="1380"/>
      <c r="U166" s="1380"/>
      <c r="V166" s="1380"/>
      <c r="W166" s="1380"/>
      <c r="X166" s="1380"/>
      <c r="Y166" s="1382">
        <v>30998.55</v>
      </c>
      <c r="Z166" s="1380"/>
      <c r="AA166" s="1380"/>
      <c r="AB166" s="1380"/>
      <c r="AC166" s="1380"/>
      <c r="AD166" s="1380"/>
      <c r="AE166" s="1380"/>
      <c r="AF166" s="1380"/>
      <c r="AG166" s="1380"/>
      <c r="AH166" s="1380"/>
    </row>
    <row r="167" spans="1:34" ht="39.75" customHeight="1">
      <c r="A167" s="1380"/>
      <c r="B167" s="1187" t="s">
        <v>1789</v>
      </c>
      <c r="C167" s="1380"/>
      <c r="D167" s="1383" t="s">
        <v>2443</v>
      </c>
      <c r="E167" s="1380"/>
      <c r="F167" s="1380"/>
      <c r="G167" s="1380"/>
      <c r="H167" s="1380"/>
      <c r="I167" s="1380"/>
      <c r="J167" s="1380"/>
      <c r="K167" s="1380"/>
      <c r="L167" s="1380"/>
      <c r="M167" s="1380"/>
      <c r="N167" s="1380"/>
      <c r="O167" s="1380"/>
      <c r="P167" s="1380"/>
      <c r="Q167" s="1380"/>
      <c r="R167" s="1380"/>
      <c r="S167" s="1380"/>
      <c r="T167" s="1380"/>
      <c r="U167" s="1380"/>
      <c r="V167" s="1380"/>
      <c r="W167" s="1380"/>
      <c r="X167" s="1380"/>
      <c r="Y167" s="1382">
        <v>10486.75</v>
      </c>
      <c r="Z167" s="1380"/>
      <c r="AA167" s="1380"/>
      <c r="AB167" s="1380"/>
      <c r="AC167" s="1380"/>
      <c r="AD167" s="1380"/>
      <c r="AE167" s="1380"/>
      <c r="AF167" s="1380"/>
      <c r="AG167" s="1380"/>
      <c r="AH167" s="1380"/>
    </row>
    <row r="168" spans="1:34" s="1045" customFormat="1" ht="39.75" customHeight="1">
      <c r="A168" s="1030"/>
      <c r="B168" s="1187" t="s">
        <v>1789</v>
      </c>
      <c r="C168" s="1097"/>
      <c r="D168" s="1383" t="s">
        <v>1338</v>
      </c>
      <c r="E168" s="1185"/>
      <c r="F168" s="1067"/>
      <c r="G168" s="1386"/>
      <c r="H168" s="510"/>
      <c r="I168" s="1068"/>
      <c r="J168" s="1068"/>
      <c r="K168" s="1069"/>
      <c r="L168" s="1069"/>
      <c r="M168" s="1068"/>
      <c r="N168" s="1070"/>
      <c r="O168" s="1070"/>
      <c r="P168" s="1071"/>
      <c r="Q168" s="1097"/>
      <c r="R168" s="1097"/>
      <c r="S168" s="1083"/>
      <c r="T168" s="1070"/>
      <c r="U168" s="1070"/>
      <c r="V168" s="1083"/>
      <c r="W168" s="1183"/>
      <c r="X168" s="1183"/>
      <c r="Y168" s="1382">
        <v>822.2</v>
      </c>
      <c r="Z168" s="1070"/>
      <c r="AA168" s="1070"/>
      <c r="AB168" s="1083"/>
      <c r="AC168" s="1083"/>
      <c r="AD168" s="1083"/>
      <c r="AE168" s="1083"/>
      <c r="AF168" s="1033"/>
      <c r="AG168" s="1074"/>
      <c r="AH168" s="507"/>
    </row>
    <row r="169" spans="1:34" s="1045" customFormat="1" ht="39.75" customHeight="1">
      <c r="A169" s="1030"/>
      <c r="B169" s="1187" t="s">
        <v>1789</v>
      </c>
      <c r="C169" s="1097"/>
      <c r="D169" s="1383" t="s">
        <v>1343</v>
      </c>
      <c r="E169" s="1185"/>
      <c r="F169" s="1067"/>
      <c r="G169" s="1386"/>
      <c r="H169" s="510"/>
      <c r="I169" s="1068"/>
      <c r="J169" s="1068"/>
      <c r="K169" s="1069"/>
      <c r="L169" s="1069"/>
      <c r="M169" s="1068"/>
      <c r="N169" s="1070"/>
      <c r="O169" s="1070"/>
      <c r="P169" s="1071"/>
      <c r="Q169" s="1097"/>
      <c r="R169" s="1097"/>
      <c r="S169" s="1083"/>
      <c r="T169" s="1070"/>
      <c r="U169" s="1070"/>
      <c r="V169" s="1083"/>
      <c r="W169" s="1183"/>
      <c r="X169" s="1183"/>
      <c r="Y169" s="1382">
        <v>5779.03</v>
      </c>
      <c r="Z169" s="1070"/>
      <c r="AA169" s="1070"/>
      <c r="AB169" s="1083"/>
      <c r="AC169" s="1083"/>
      <c r="AD169" s="1083"/>
      <c r="AE169" s="1083"/>
      <c r="AF169" s="1033"/>
      <c r="AG169" s="1074"/>
      <c r="AH169" s="507"/>
    </row>
    <row r="170" spans="1:34" s="1045" customFormat="1" ht="39.75" customHeight="1">
      <c r="A170" s="1030"/>
      <c r="B170" s="1187" t="s">
        <v>1789</v>
      </c>
      <c r="C170" s="1097"/>
      <c r="D170" s="1383" t="s">
        <v>1338</v>
      </c>
      <c r="E170" s="1185"/>
      <c r="F170" s="1067"/>
      <c r="G170" s="1386"/>
      <c r="H170" s="510"/>
      <c r="I170" s="1068"/>
      <c r="J170" s="1068"/>
      <c r="K170" s="1069"/>
      <c r="L170" s="1069"/>
      <c r="M170" s="1068"/>
      <c r="N170" s="1070"/>
      <c r="O170" s="1070"/>
      <c r="P170" s="1071"/>
      <c r="Q170" s="1097"/>
      <c r="R170" s="1097"/>
      <c r="S170" s="1083"/>
      <c r="T170" s="1070"/>
      <c r="U170" s="1070"/>
      <c r="V170" s="1083"/>
      <c r="W170" s="1183"/>
      <c r="X170" s="1183"/>
      <c r="Y170" s="1382">
        <v>3838.27</v>
      </c>
      <c r="Z170" s="1070"/>
      <c r="AA170" s="1070"/>
      <c r="AB170" s="1083"/>
      <c r="AC170" s="1083"/>
      <c r="AD170" s="1083"/>
      <c r="AE170" s="1083"/>
      <c r="AF170" s="1033"/>
      <c r="AG170" s="1074"/>
      <c r="AH170" s="507"/>
    </row>
    <row r="171" spans="1:34" s="1045" customFormat="1" ht="39.75" customHeight="1">
      <c r="A171" s="1030"/>
      <c r="B171" s="1187" t="s">
        <v>1789</v>
      </c>
      <c r="C171" s="1097"/>
      <c r="D171" s="1383" t="s">
        <v>1338</v>
      </c>
      <c r="E171" s="1185"/>
      <c r="F171" s="1067"/>
      <c r="G171" s="1386"/>
      <c r="H171" s="510"/>
      <c r="I171" s="1068"/>
      <c r="J171" s="1068"/>
      <c r="K171" s="1069"/>
      <c r="L171" s="1069"/>
      <c r="M171" s="1068"/>
      <c r="N171" s="1070"/>
      <c r="O171" s="1070"/>
      <c r="P171" s="1071"/>
      <c r="Q171" s="1097"/>
      <c r="R171" s="1097"/>
      <c r="S171" s="1083"/>
      <c r="T171" s="1070"/>
      <c r="U171" s="1070"/>
      <c r="V171" s="1083"/>
      <c r="W171" s="1183"/>
      <c r="X171" s="1183"/>
      <c r="Y171" s="1382">
        <v>15357.56</v>
      </c>
      <c r="Z171" s="1070"/>
      <c r="AA171" s="1070"/>
      <c r="AB171" s="1083"/>
      <c r="AC171" s="1083"/>
      <c r="AD171" s="1083"/>
      <c r="AE171" s="1083"/>
      <c r="AF171" s="1033"/>
      <c r="AG171" s="1074"/>
      <c r="AH171" s="507"/>
    </row>
    <row r="172" spans="1:34" s="1045" customFormat="1" ht="39.75" customHeight="1">
      <c r="A172" s="1030"/>
      <c r="B172" s="1187" t="s">
        <v>1789</v>
      </c>
      <c r="C172" s="1097"/>
      <c r="D172" s="1383" t="s">
        <v>1338</v>
      </c>
      <c r="E172" s="1185"/>
      <c r="F172" s="1067"/>
      <c r="G172" s="1386"/>
      <c r="H172" s="510"/>
      <c r="I172" s="1068"/>
      <c r="J172" s="1068"/>
      <c r="K172" s="1069"/>
      <c r="L172" s="1069"/>
      <c r="M172" s="1068"/>
      <c r="N172" s="1070"/>
      <c r="O172" s="1070"/>
      <c r="P172" s="1071"/>
      <c r="Q172" s="1097"/>
      <c r="R172" s="1097"/>
      <c r="S172" s="1083"/>
      <c r="T172" s="1070"/>
      <c r="U172" s="1070"/>
      <c r="V172" s="1083"/>
      <c r="W172" s="1183"/>
      <c r="X172" s="1183"/>
      <c r="Y172" s="1382">
        <v>11498.49</v>
      </c>
      <c r="Z172" s="1070"/>
      <c r="AA172" s="1070"/>
      <c r="AB172" s="1083"/>
      <c r="AC172" s="1083"/>
      <c r="AD172" s="1083"/>
      <c r="AE172" s="1083"/>
      <c r="AF172" s="1033"/>
      <c r="AG172" s="1074"/>
      <c r="AH172" s="507"/>
    </row>
    <row r="173" spans="1:34" s="1045" customFormat="1" ht="39.75" customHeight="1">
      <c r="A173" s="1030"/>
      <c r="B173" s="1187" t="s">
        <v>1789</v>
      </c>
      <c r="C173" s="1097"/>
      <c r="D173" s="1383" t="s">
        <v>2808</v>
      </c>
      <c r="E173" s="1185"/>
      <c r="F173" s="1067"/>
      <c r="G173" s="1386"/>
      <c r="H173" s="510"/>
      <c r="I173" s="1068"/>
      <c r="J173" s="1068"/>
      <c r="K173" s="1069"/>
      <c r="L173" s="1069"/>
      <c r="M173" s="1068"/>
      <c r="N173" s="1070"/>
      <c r="O173" s="1070"/>
      <c r="P173" s="1071"/>
      <c r="Q173" s="1097"/>
      <c r="R173" s="1097"/>
      <c r="S173" s="1083"/>
      <c r="T173" s="1070"/>
      <c r="U173" s="1070"/>
      <c r="V173" s="1083"/>
      <c r="W173" s="1183"/>
      <c r="X173" s="1183"/>
      <c r="Y173" s="1382">
        <v>3249.6</v>
      </c>
      <c r="Z173" s="1070"/>
      <c r="AA173" s="1070"/>
      <c r="AB173" s="1083"/>
      <c r="AC173" s="1083"/>
      <c r="AD173" s="1083"/>
      <c r="AE173" s="1083"/>
      <c r="AF173" s="1033"/>
      <c r="AG173" s="1074"/>
      <c r="AH173" s="507"/>
    </row>
    <row r="174" spans="1:34" s="1045" customFormat="1" ht="39.75" customHeight="1">
      <c r="A174" s="1030"/>
      <c r="B174" s="1187" t="s">
        <v>1789</v>
      </c>
      <c r="C174" s="1097"/>
      <c r="D174" s="1383" t="s">
        <v>1338</v>
      </c>
      <c r="E174" s="1185"/>
      <c r="F174" s="1067"/>
      <c r="G174" s="1386"/>
      <c r="H174" s="510"/>
      <c r="I174" s="1068"/>
      <c r="J174" s="1068"/>
      <c r="K174" s="1069"/>
      <c r="L174" s="1069"/>
      <c r="M174" s="1068"/>
      <c r="N174" s="1070"/>
      <c r="O174" s="1070"/>
      <c r="P174" s="1071"/>
      <c r="Q174" s="1097"/>
      <c r="R174" s="1097"/>
      <c r="S174" s="1083"/>
      <c r="T174" s="1070"/>
      <c r="U174" s="1070"/>
      <c r="V174" s="1083"/>
      <c r="W174" s="1183"/>
      <c r="X174" s="1183"/>
      <c r="Y174" s="1384">
        <v>11504.86</v>
      </c>
      <c r="Z174" s="1070"/>
      <c r="AA174" s="1070"/>
      <c r="AB174" s="1083"/>
      <c r="AC174" s="1083"/>
      <c r="AD174" s="1083"/>
      <c r="AE174" s="1083"/>
      <c r="AF174" s="1033"/>
      <c r="AG174" s="1074"/>
      <c r="AH174" s="507"/>
    </row>
    <row r="175" spans="1:34" s="1045" customFormat="1" ht="39.75" customHeight="1">
      <c r="A175" s="1030"/>
      <c r="B175" s="1187" t="s">
        <v>1789</v>
      </c>
      <c r="C175" s="1097"/>
      <c r="D175" s="1383" t="s">
        <v>1338</v>
      </c>
      <c r="E175" s="1185"/>
      <c r="F175" s="1067"/>
      <c r="G175" s="1386"/>
      <c r="H175" s="510"/>
      <c r="I175" s="1068"/>
      <c r="J175" s="1068"/>
      <c r="K175" s="1069"/>
      <c r="L175" s="1069"/>
      <c r="M175" s="1068"/>
      <c r="N175" s="1070"/>
      <c r="O175" s="1070"/>
      <c r="P175" s="1071"/>
      <c r="Q175" s="1097"/>
      <c r="R175" s="1097"/>
      <c r="S175" s="1083"/>
      <c r="T175" s="1070"/>
      <c r="U175" s="1070"/>
      <c r="V175" s="1083"/>
      <c r="W175" s="1183"/>
      <c r="X175" s="1183"/>
      <c r="Y175" s="1384"/>
      <c r="Z175" s="1070"/>
      <c r="AA175" s="1070"/>
      <c r="AB175" s="1083"/>
      <c r="AC175" s="1083"/>
      <c r="AD175" s="1083"/>
      <c r="AE175" s="1083"/>
      <c r="AF175" s="1033"/>
      <c r="AG175" s="1074"/>
      <c r="AH175" s="507"/>
    </row>
    <row r="176" spans="1:34" s="1045" customFormat="1" ht="39.75" customHeight="1">
      <c r="A176" s="1030"/>
      <c r="B176" s="1187" t="s">
        <v>1789</v>
      </c>
      <c r="C176" s="1097"/>
      <c r="D176" s="1383" t="s">
        <v>1338</v>
      </c>
      <c r="E176" s="1185"/>
      <c r="F176" s="1067"/>
      <c r="G176" s="1386"/>
      <c r="H176" s="510"/>
      <c r="I176" s="1068"/>
      <c r="J176" s="1068"/>
      <c r="K176" s="1069"/>
      <c r="L176" s="1069"/>
      <c r="M176" s="1068"/>
      <c r="N176" s="1070"/>
      <c r="O176" s="1070"/>
      <c r="P176" s="1071"/>
      <c r="Q176" s="1097"/>
      <c r="R176" s="1097"/>
      <c r="S176" s="1083"/>
      <c r="T176" s="1070"/>
      <c r="U176" s="1070"/>
      <c r="V176" s="1083"/>
      <c r="W176" s="1183"/>
      <c r="X176" s="1183"/>
      <c r="Y176" s="1382">
        <v>11513.22</v>
      </c>
      <c r="Z176" s="1070"/>
      <c r="AA176" s="1070"/>
      <c r="AB176" s="1083"/>
      <c r="AC176" s="1083"/>
      <c r="AD176" s="1083"/>
      <c r="AE176" s="1083"/>
      <c r="AF176" s="1033"/>
      <c r="AG176" s="1074"/>
      <c r="AH176" s="507"/>
    </row>
    <row r="177" spans="1:34" s="1045" customFormat="1" ht="39.75" customHeight="1">
      <c r="A177" s="1030"/>
      <c r="B177" s="1187" t="s">
        <v>1789</v>
      </c>
      <c r="C177" s="1097"/>
      <c r="D177" s="1383" t="s">
        <v>2600</v>
      </c>
      <c r="E177" s="1185"/>
      <c r="F177" s="1067"/>
      <c r="G177" s="1386"/>
      <c r="H177" s="510"/>
      <c r="I177" s="1068"/>
      <c r="J177" s="1068"/>
      <c r="K177" s="1069"/>
      <c r="L177" s="1069"/>
      <c r="M177" s="1068"/>
      <c r="N177" s="1070"/>
      <c r="O177" s="1070"/>
      <c r="P177" s="1071"/>
      <c r="Q177" s="1097"/>
      <c r="R177" s="1097"/>
      <c r="S177" s="1083"/>
      <c r="T177" s="1070"/>
      <c r="U177" s="1070"/>
      <c r="V177" s="1083"/>
      <c r="W177" s="1183"/>
      <c r="X177" s="1183"/>
      <c r="Y177" s="1382">
        <v>11465.55</v>
      </c>
      <c r="Z177" s="1070"/>
      <c r="AA177" s="1070"/>
      <c r="AB177" s="1083"/>
      <c r="AC177" s="1083"/>
      <c r="AD177" s="1083"/>
      <c r="AE177" s="1083"/>
      <c r="AF177" s="1033"/>
      <c r="AG177" s="1074"/>
      <c r="AH177" s="507"/>
    </row>
    <row r="178" spans="1:34" s="1045" customFormat="1" ht="39.75" customHeight="1">
      <c r="A178" s="1030"/>
      <c r="B178" s="1187" t="s">
        <v>1789</v>
      </c>
      <c r="C178" s="1097"/>
      <c r="D178" s="1383" t="s">
        <v>2809</v>
      </c>
      <c r="E178" s="1185"/>
      <c r="F178" s="1067"/>
      <c r="G178" s="1386"/>
      <c r="H178" s="510"/>
      <c r="I178" s="1068"/>
      <c r="J178" s="1068"/>
      <c r="K178" s="1069"/>
      <c r="L178" s="1069"/>
      <c r="M178" s="1068"/>
      <c r="N178" s="1070"/>
      <c r="O178" s="1070"/>
      <c r="P178" s="1071"/>
      <c r="Q178" s="1097"/>
      <c r="R178" s="1097"/>
      <c r="S178" s="1083"/>
      <c r="T178" s="1070"/>
      <c r="U178" s="1070"/>
      <c r="V178" s="1083"/>
      <c r="W178" s="1183"/>
      <c r="X178" s="1183"/>
      <c r="Y178" s="1382">
        <v>919.46</v>
      </c>
      <c r="Z178" s="1070"/>
      <c r="AA178" s="1070"/>
      <c r="AB178" s="1083"/>
      <c r="AC178" s="1083"/>
      <c r="AD178" s="1083"/>
      <c r="AE178" s="1083"/>
      <c r="AF178" s="1033"/>
      <c r="AG178" s="1074"/>
      <c r="AH178" s="507"/>
    </row>
    <row r="179" spans="1:34" s="1045" customFormat="1" ht="39.75" customHeight="1">
      <c r="A179" s="1030"/>
      <c r="B179" s="1187" t="s">
        <v>1789</v>
      </c>
      <c r="C179" s="1097"/>
      <c r="D179" s="1383" t="s">
        <v>2600</v>
      </c>
      <c r="E179" s="1185"/>
      <c r="F179" s="1067"/>
      <c r="G179" s="1386"/>
      <c r="H179" s="510"/>
      <c r="I179" s="1068"/>
      <c r="J179" s="1068"/>
      <c r="K179" s="1069"/>
      <c r="L179" s="1069"/>
      <c r="M179" s="1068"/>
      <c r="N179" s="1070"/>
      <c r="O179" s="1070"/>
      <c r="P179" s="1071"/>
      <c r="Q179" s="1097"/>
      <c r="R179" s="1097"/>
      <c r="S179" s="1083"/>
      <c r="T179" s="1070"/>
      <c r="U179" s="1070"/>
      <c r="V179" s="1083"/>
      <c r="W179" s="1183"/>
      <c r="X179" s="1183"/>
      <c r="Y179" s="1382">
        <v>2757</v>
      </c>
      <c r="Z179" s="1070"/>
      <c r="AA179" s="1070"/>
      <c r="AB179" s="1083"/>
      <c r="AC179" s="1083"/>
      <c r="AD179" s="1083"/>
      <c r="AE179" s="1083"/>
      <c r="AF179" s="1033"/>
      <c r="AG179" s="1074"/>
      <c r="AH179" s="507"/>
    </row>
    <row r="180" spans="1:34" s="1045" customFormat="1" ht="39.75" customHeight="1">
      <c r="A180" s="1030"/>
      <c r="B180" s="1187" t="s">
        <v>1789</v>
      </c>
      <c r="C180" s="1097"/>
      <c r="D180" s="1383" t="s">
        <v>1338</v>
      </c>
      <c r="E180" s="1185"/>
      <c r="F180" s="1067"/>
      <c r="G180" s="1386"/>
      <c r="H180" s="510"/>
      <c r="I180" s="1068"/>
      <c r="J180" s="1068"/>
      <c r="K180" s="1069"/>
      <c r="L180" s="1069"/>
      <c r="M180" s="1068"/>
      <c r="N180" s="1070"/>
      <c r="O180" s="1070"/>
      <c r="P180" s="1071"/>
      <c r="Q180" s="1097"/>
      <c r="R180" s="1097"/>
      <c r="S180" s="1083"/>
      <c r="T180" s="1070"/>
      <c r="U180" s="1070"/>
      <c r="V180" s="1083"/>
      <c r="W180" s="1183"/>
      <c r="X180" s="1183"/>
      <c r="Y180" s="1382">
        <v>7687.83</v>
      </c>
      <c r="Z180" s="1070"/>
      <c r="AA180" s="1070"/>
      <c r="AB180" s="1083"/>
      <c r="AC180" s="1083"/>
      <c r="AD180" s="1083"/>
      <c r="AE180" s="1083"/>
      <c r="AF180" s="1033"/>
      <c r="AG180" s="1074"/>
      <c r="AH180" s="507"/>
    </row>
    <row r="181" spans="1:34" s="1045" customFormat="1" ht="39.75" customHeight="1">
      <c r="A181" s="1030"/>
      <c r="B181" s="1187" t="s">
        <v>1789</v>
      </c>
      <c r="C181" s="1097"/>
      <c r="D181" s="1383" t="s">
        <v>2255</v>
      </c>
      <c r="E181" s="1185"/>
      <c r="F181" s="1067"/>
      <c r="G181" s="1386"/>
      <c r="H181" s="510"/>
      <c r="I181" s="1068"/>
      <c r="J181" s="1068"/>
      <c r="K181" s="1069"/>
      <c r="L181" s="1069"/>
      <c r="M181" s="1068"/>
      <c r="N181" s="1070"/>
      <c r="O181" s="1070"/>
      <c r="P181" s="1071"/>
      <c r="Q181" s="1097"/>
      <c r="R181" s="1097"/>
      <c r="S181" s="1083"/>
      <c r="T181" s="1070"/>
      <c r="U181" s="1070"/>
      <c r="V181" s="1083"/>
      <c r="W181" s="1183"/>
      <c r="X181" s="1183"/>
      <c r="Y181" s="1382">
        <v>5731.08</v>
      </c>
      <c r="Z181" s="1070"/>
      <c r="AA181" s="1070"/>
      <c r="AB181" s="1083"/>
      <c r="AC181" s="1083"/>
      <c r="AD181" s="1083"/>
      <c r="AE181" s="1083"/>
      <c r="AF181" s="1033"/>
      <c r="AG181" s="1074"/>
      <c r="AH181" s="507"/>
    </row>
    <row r="182" spans="1:34" s="1045" customFormat="1" ht="39.75" customHeight="1">
      <c r="A182" s="1030"/>
      <c r="B182" s="1187" t="s">
        <v>1789</v>
      </c>
      <c r="C182" s="1097"/>
      <c r="D182" s="1383" t="s">
        <v>1338</v>
      </c>
      <c r="E182" s="1185"/>
      <c r="F182" s="1067"/>
      <c r="G182" s="1386"/>
      <c r="H182" s="510"/>
      <c r="I182" s="1068"/>
      <c r="J182" s="1068"/>
      <c r="K182" s="1069"/>
      <c r="L182" s="1069"/>
      <c r="M182" s="1068"/>
      <c r="N182" s="1070"/>
      <c r="O182" s="1070"/>
      <c r="P182" s="1071"/>
      <c r="Q182" s="1097"/>
      <c r="R182" s="1097"/>
      <c r="S182" s="1083"/>
      <c r="T182" s="1070"/>
      <c r="U182" s="1070"/>
      <c r="V182" s="1083"/>
      <c r="W182" s="1183"/>
      <c r="X182" s="1183"/>
      <c r="Y182" s="1382">
        <v>5755.91</v>
      </c>
      <c r="Z182" s="1070"/>
      <c r="AA182" s="1070"/>
      <c r="AB182" s="1083"/>
      <c r="AC182" s="1083"/>
      <c r="AD182" s="1083"/>
      <c r="AE182" s="1083"/>
      <c r="AF182" s="1033"/>
      <c r="AG182" s="1074"/>
      <c r="AH182" s="507"/>
    </row>
    <row r="183" spans="1:34" s="1045" customFormat="1" ht="39.75" customHeight="1">
      <c r="A183" s="1030"/>
      <c r="B183" s="1187" t="s">
        <v>1789</v>
      </c>
      <c r="C183" s="1097"/>
      <c r="D183" s="1383" t="s">
        <v>2810</v>
      </c>
      <c r="E183" s="1185"/>
      <c r="F183" s="1067"/>
      <c r="G183" s="1386"/>
      <c r="H183" s="510"/>
      <c r="I183" s="1068"/>
      <c r="J183" s="1068"/>
      <c r="K183" s="1069"/>
      <c r="L183" s="1069"/>
      <c r="M183" s="1068"/>
      <c r="N183" s="1070"/>
      <c r="O183" s="1070"/>
      <c r="P183" s="1071"/>
      <c r="Q183" s="1097"/>
      <c r="R183" s="1097"/>
      <c r="S183" s="1083"/>
      <c r="T183" s="1070"/>
      <c r="U183" s="1070"/>
      <c r="V183" s="1083"/>
      <c r="W183" s="1183"/>
      <c r="X183" s="1183"/>
      <c r="Y183" s="1382">
        <v>11394.51</v>
      </c>
      <c r="Z183" s="1070"/>
      <c r="AA183" s="1070"/>
      <c r="AB183" s="1083"/>
      <c r="AC183" s="1083"/>
      <c r="AD183" s="1083"/>
      <c r="AE183" s="1083"/>
      <c r="AF183" s="1033"/>
      <c r="AG183" s="1074"/>
      <c r="AH183" s="507"/>
    </row>
    <row r="184" spans="1:34" s="1045" customFormat="1" ht="39.75" customHeight="1">
      <c r="A184" s="1030"/>
      <c r="B184" s="1187" t="s">
        <v>1789</v>
      </c>
      <c r="C184" s="1097"/>
      <c r="D184" s="1383" t="s">
        <v>2811</v>
      </c>
      <c r="E184" s="1185"/>
      <c r="F184" s="1067"/>
      <c r="G184" s="1386"/>
      <c r="H184" s="510"/>
      <c r="I184" s="1068"/>
      <c r="J184" s="1068"/>
      <c r="K184" s="1069"/>
      <c r="L184" s="1069"/>
      <c r="M184" s="1068"/>
      <c r="N184" s="1070"/>
      <c r="O184" s="1070"/>
      <c r="P184" s="1071"/>
      <c r="Q184" s="1097"/>
      <c r="R184" s="1097"/>
      <c r="S184" s="1083"/>
      <c r="T184" s="1070"/>
      <c r="U184" s="1070"/>
      <c r="V184" s="1083"/>
      <c r="W184" s="1183"/>
      <c r="X184" s="1183"/>
      <c r="Y184" s="1387">
        <v>9432.24</v>
      </c>
      <c r="Z184" s="1070"/>
      <c r="AA184" s="1070"/>
      <c r="AB184" s="1083"/>
      <c r="AC184" s="1083"/>
      <c r="AD184" s="1083"/>
      <c r="AE184" s="1083"/>
      <c r="AF184" s="1033"/>
      <c r="AG184" s="1074"/>
      <c r="AH184" s="507"/>
    </row>
    <row r="185" spans="1:34" s="1045" customFormat="1" ht="39.75" customHeight="1">
      <c r="A185" s="1030"/>
      <c r="B185" s="1187" t="s">
        <v>1789</v>
      </c>
      <c r="C185" s="1097"/>
      <c r="D185" s="1383" t="s">
        <v>1338</v>
      </c>
      <c r="E185" s="1185"/>
      <c r="F185" s="1067"/>
      <c r="G185" s="1386"/>
      <c r="H185" s="510"/>
      <c r="I185" s="1068"/>
      <c r="J185" s="1068"/>
      <c r="K185" s="1069"/>
      <c r="L185" s="1069"/>
      <c r="M185" s="1068"/>
      <c r="N185" s="1070"/>
      <c r="O185" s="1070"/>
      <c r="P185" s="1071"/>
      <c r="Q185" s="1097"/>
      <c r="R185" s="1097"/>
      <c r="S185" s="1083"/>
      <c r="T185" s="1070"/>
      <c r="U185" s="1070"/>
      <c r="V185" s="1083"/>
      <c r="W185" s="1183"/>
      <c r="X185" s="1183"/>
      <c r="Y185" s="1387">
        <v>9601.2000000000007</v>
      </c>
      <c r="Z185" s="1070"/>
      <c r="AA185" s="1070"/>
      <c r="AB185" s="1083"/>
      <c r="AC185" s="1083"/>
      <c r="AD185" s="1083"/>
      <c r="AE185" s="1083"/>
      <c r="AF185" s="1033"/>
      <c r="AG185" s="1074"/>
      <c r="AH185" s="507"/>
    </row>
    <row r="186" spans="1:34" s="1045" customFormat="1" ht="39.75" customHeight="1">
      <c r="A186" s="1030"/>
      <c r="B186" s="1187" t="s">
        <v>1789</v>
      </c>
      <c r="C186" s="1097"/>
      <c r="D186" s="1383" t="s">
        <v>1343</v>
      </c>
      <c r="E186" s="1185"/>
      <c r="F186" s="1067"/>
      <c r="G186" s="1386"/>
      <c r="H186" s="510"/>
      <c r="I186" s="1068"/>
      <c r="J186" s="1068"/>
      <c r="K186" s="1069"/>
      <c r="L186" s="1069"/>
      <c r="M186" s="1068"/>
      <c r="N186" s="1070"/>
      <c r="O186" s="1070"/>
      <c r="P186" s="1071"/>
      <c r="Q186" s="1097"/>
      <c r="R186" s="1097"/>
      <c r="S186" s="1083"/>
      <c r="T186" s="1070"/>
      <c r="U186" s="1070"/>
      <c r="V186" s="1083"/>
      <c r="W186" s="1183"/>
      <c r="X186" s="1183"/>
      <c r="Y186" s="1387">
        <v>14460.39</v>
      </c>
      <c r="Z186" s="1070"/>
      <c r="AA186" s="1070"/>
      <c r="AB186" s="1083"/>
      <c r="AC186" s="1083"/>
      <c r="AD186" s="1083"/>
      <c r="AE186" s="1083"/>
      <c r="AF186" s="1033"/>
      <c r="AG186" s="1074"/>
      <c r="AH186" s="507"/>
    </row>
    <row r="187" spans="1:34" s="1045" customFormat="1" ht="39.75" customHeight="1">
      <c r="A187" s="1030"/>
      <c r="B187" s="1187" t="s">
        <v>1789</v>
      </c>
      <c r="C187" s="1097"/>
      <c r="D187" s="1383" t="s">
        <v>2812</v>
      </c>
      <c r="E187" s="1185"/>
      <c r="F187" s="1067"/>
      <c r="G187" s="1386"/>
      <c r="H187" s="510"/>
      <c r="I187" s="1068"/>
      <c r="J187" s="1068"/>
      <c r="K187" s="1069"/>
      <c r="L187" s="1069"/>
      <c r="M187" s="1068"/>
      <c r="N187" s="1070"/>
      <c r="O187" s="1070"/>
      <c r="P187" s="1071"/>
      <c r="Q187" s="1097"/>
      <c r="R187" s="1097"/>
      <c r="S187" s="1083"/>
      <c r="T187" s="1070"/>
      <c r="U187" s="1070"/>
      <c r="V187" s="1083"/>
      <c r="W187" s="1183"/>
      <c r="X187" s="1183"/>
      <c r="Y187" s="1382">
        <v>6725.8</v>
      </c>
      <c r="Z187" s="1070"/>
      <c r="AA187" s="1070"/>
      <c r="AB187" s="1083"/>
      <c r="AC187" s="1083"/>
      <c r="AD187" s="1083"/>
      <c r="AE187" s="1083"/>
      <c r="AF187" s="1033"/>
      <c r="AG187" s="1074"/>
      <c r="AH187" s="507"/>
    </row>
    <row r="188" spans="1:34" s="1045" customFormat="1" ht="39.75" customHeight="1">
      <c r="A188" s="1030"/>
      <c r="B188" s="1187" t="s">
        <v>1789</v>
      </c>
      <c r="C188" s="1097"/>
      <c r="D188" s="1383" t="s">
        <v>2813</v>
      </c>
      <c r="E188" s="1185"/>
      <c r="F188" s="1067"/>
      <c r="G188" s="1386"/>
      <c r="H188" s="510"/>
      <c r="I188" s="1068"/>
      <c r="J188" s="1068"/>
      <c r="K188" s="1069"/>
      <c r="L188" s="1069"/>
      <c r="M188" s="1068"/>
      <c r="N188" s="1070"/>
      <c r="O188" s="1070"/>
      <c r="P188" s="1071"/>
      <c r="Q188" s="1097"/>
      <c r="R188" s="1097"/>
      <c r="S188" s="1083"/>
      <c r="T188" s="1070"/>
      <c r="U188" s="1070"/>
      <c r="V188" s="1083"/>
      <c r="W188" s="1183"/>
      <c r="X188" s="1183"/>
      <c r="Y188" s="1382">
        <v>9627.7099999999991</v>
      </c>
      <c r="Z188" s="1070"/>
      <c r="AA188" s="1070"/>
      <c r="AB188" s="1083"/>
      <c r="AC188" s="1083"/>
      <c r="AD188" s="1083"/>
      <c r="AE188" s="1083"/>
      <c r="AF188" s="1033"/>
      <c r="AG188" s="1074"/>
      <c r="AH188" s="507"/>
    </row>
    <row r="189" spans="1:34" s="1045" customFormat="1" ht="39.75" customHeight="1">
      <c r="A189" s="1030"/>
      <c r="B189" s="1187" t="s">
        <v>1789</v>
      </c>
      <c r="C189" s="1097"/>
      <c r="D189" s="1383" t="s">
        <v>2443</v>
      </c>
      <c r="E189" s="1185"/>
      <c r="F189" s="1067"/>
      <c r="G189" s="1386"/>
      <c r="H189" s="510"/>
      <c r="I189" s="1068"/>
      <c r="J189" s="1068"/>
      <c r="K189" s="1069"/>
      <c r="L189" s="1069"/>
      <c r="M189" s="1068"/>
      <c r="N189" s="1070"/>
      <c r="O189" s="1070"/>
      <c r="P189" s="1071"/>
      <c r="Q189" s="1097"/>
      <c r="R189" s="1097"/>
      <c r="S189" s="1083"/>
      <c r="T189" s="1070"/>
      <c r="U189" s="1070"/>
      <c r="V189" s="1083"/>
      <c r="W189" s="1183"/>
      <c r="X189" s="1183"/>
      <c r="Y189" s="1382">
        <v>21698.14</v>
      </c>
      <c r="Z189" s="1070"/>
      <c r="AA189" s="1070"/>
      <c r="AB189" s="1083"/>
      <c r="AC189" s="1083"/>
      <c r="AD189" s="1083"/>
      <c r="AE189" s="1083"/>
      <c r="AF189" s="1033"/>
      <c r="AG189" s="1074"/>
      <c r="AH189" s="507"/>
    </row>
    <row r="190" spans="1:34" s="1045" customFormat="1" ht="39.75" customHeight="1">
      <c r="A190" s="1030"/>
      <c r="B190" s="1187" t="s">
        <v>1789</v>
      </c>
      <c r="C190" s="1097"/>
      <c r="D190" s="1383" t="s">
        <v>2443</v>
      </c>
      <c r="E190" s="1185"/>
      <c r="F190" s="1067"/>
      <c r="G190" s="1386"/>
      <c r="H190" s="510"/>
      <c r="I190" s="1068"/>
      <c r="J190" s="1068"/>
      <c r="K190" s="1069"/>
      <c r="L190" s="1069"/>
      <c r="M190" s="1068"/>
      <c r="N190" s="1070"/>
      <c r="O190" s="1070"/>
      <c r="P190" s="1071"/>
      <c r="Q190" s="1097"/>
      <c r="R190" s="1097"/>
      <c r="S190" s="1083"/>
      <c r="T190" s="1070"/>
      <c r="U190" s="1070"/>
      <c r="V190" s="1083"/>
      <c r="W190" s="1183"/>
      <c r="X190" s="1183"/>
      <c r="Y190" s="1382">
        <v>21700.01</v>
      </c>
      <c r="Z190" s="1070"/>
      <c r="AA190" s="1070"/>
      <c r="AB190" s="1083"/>
      <c r="AC190" s="1083"/>
      <c r="AD190" s="1083"/>
      <c r="AE190" s="1083"/>
      <c r="AF190" s="1033"/>
      <c r="AG190" s="1074"/>
      <c r="AH190" s="507"/>
    </row>
    <row r="191" spans="1:34" s="1045" customFormat="1" ht="39.75" customHeight="1">
      <c r="A191" s="1030"/>
      <c r="B191" s="1187" t="s">
        <v>1789</v>
      </c>
      <c r="C191" s="1097"/>
      <c r="D191" s="1383" t="s">
        <v>1338</v>
      </c>
      <c r="E191" s="1185"/>
      <c r="F191" s="1067"/>
      <c r="G191" s="1386"/>
      <c r="H191" s="510"/>
      <c r="I191" s="1068"/>
      <c r="J191" s="1068"/>
      <c r="K191" s="1069"/>
      <c r="L191" s="1069"/>
      <c r="M191" s="1068"/>
      <c r="N191" s="1070"/>
      <c r="O191" s="1070"/>
      <c r="P191" s="1071"/>
      <c r="Q191" s="1097"/>
      <c r="R191" s="1097"/>
      <c r="S191" s="1083"/>
      <c r="T191" s="1070"/>
      <c r="U191" s="1070"/>
      <c r="V191" s="1083"/>
      <c r="W191" s="1183"/>
      <c r="X191" s="1183"/>
      <c r="Y191" s="1382">
        <v>11529.6</v>
      </c>
      <c r="Z191" s="1070"/>
      <c r="AA191" s="1070"/>
      <c r="AB191" s="1083"/>
      <c r="AC191" s="1083"/>
      <c r="AD191" s="1083"/>
      <c r="AE191" s="1083"/>
      <c r="AF191" s="1033"/>
      <c r="AG191" s="1074"/>
      <c r="AH191" s="507"/>
    </row>
    <row r="192" spans="1:34" s="1045" customFormat="1" ht="39.75" customHeight="1">
      <c r="A192" s="1030"/>
      <c r="B192" s="1187" t="s">
        <v>1789</v>
      </c>
      <c r="C192" s="1097"/>
      <c r="D192" s="1383" t="s">
        <v>1338</v>
      </c>
      <c r="E192" s="1185"/>
      <c r="F192" s="1067"/>
      <c r="G192" s="1386"/>
      <c r="H192" s="510"/>
      <c r="I192" s="1068"/>
      <c r="J192" s="1068"/>
      <c r="K192" s="1069"/>
      <c r="L192" s="1069"/>
      <c r="M192" s="1068"/>
      <c r="N192" s="1070"/>
      <c r="O192" s="1070"/>
      <c r="P192" s="1071"/>
      <c r="Q192" s="1097"/>
      <c r="R192" s="1097"/>
      <c r="S192" s="1083"/>
      <c r="T192" s="1070"/>
      <c r="U192" s="1070"/>
      <c r="V192" s="1083"/>
      <c r="W192" s="1183"/>
      <c r="X192" s="1183"/>
      <c r="Y192" s="1382">
        <v>11518</v>
      </c>
      <c r="Z192" s="1070"/>
      <c r="AA192" s="1070"/>
      <c r="AB192" s="1083"/>
      <c r="AC192" s="1083"/>
      <c r="AD192" s="1083"/>
      <c r="AE192" s="1083"/>
      <c r="AF192" s="1033"/>
      <c r="AG192" s="1074"/>
      <c r="AH192" s="507"/>
    </row>
    <row r="193" spans="1:34" s="1045" customFormat="1" ht="39.75" customHeight="1">
      <c r="A193" s="1030"/>
      <c r="B193" s="1187" t="s">
        <v>1789</v>
      </c>
      <c r="C193" s="1097"/>
      <c r="D193" s="1383" t="s">
        <v>1338</v>
      </c>
      <c r="E193" s="1185"/>
      <c r="F193" s="1067"/>
      <c r="G193" s="1386"/>
      <c r="H193" s="510"/>
      <c r="I193" s="1068"/>
      <c r="J193" s="1068"/>
      <c r="K193" s="1069"/>
      <c r="L193" s="1069"/>
      <c r="M193" s="1068"/>
      <c r="N193" s="1070"/>
      <c r="O193" s="1070"/>
      <c r="P193" s="1071"/>
      <c r="Q193" s="1097"/>
      <c r="R193" s="1097"/>
      <c r="S193" s="1083"/>
      <c r="T193" s="1070"/>
      <c r="U193" s="1070"/>
      <c r="V193" s="1083"/>
      <c r="W193" s="1183"/>
      <c r="X193" s="1183"/>
      <c r="Y193" s="1382">
        <v>15345.62</v>
      </c>
      <c r="Z193" s="1070"/>
      <c r="AA193" s="1070"/>
      <c r="AB193" s="1083"/>
      <c r="AC193" s="1083"/>
      <c r="AD193" s="1083"/>
      <c r="AE193" s="1083"/>
      <c r="AF193" s="1033"/>
      <c r="AG193" s="1074"/>
      <c r="AH193" s="507"/>
    </row>
    <row r="194" spans="1:34" s="1045" customFormat="1" ht="39.75" customHeight="1">
      <c r="A194" s="1030"/>
      <c r="B194" s="1187" t="s">
        <v>1789</v>
      </c>
      <c r="C194" s="1097"/>
      <c r="D194" s="1383" t="s">
        <v>2814</v>
      </c>
      <c r="E194" s="1185"/>
      <c r="F194" s="1067"/>
      <c r="G194" s="1386"/>
      <c r="H194" s="510"/>
      <c r="I194" s="1068"/>
      <c r="J194" s="1068"/>
      <c r="K194" s="1069"/>
      <c r="L194" s="1069"/>
      <c r="M194" s="1068"/>
      <c r="N194" s="1070"/>
      <c r="O194" s="1070"/>
      <c r="P194" s="1071"/>
      <c r="Q194" s="1097"/>
      <c r="R194" s="1097"/>
      <c r="S194" s="1083"/>
      <c r="T194" s="1070"/>
      <c r="U194" s="1070"/>
      <c r="V194" s="1083"/>
      <c r="W194" s="1183"/>
      <c r="X194" s="1183"/>
      <c r="Y194" s="1382">
        <v>6775.77</v>
      </c>
      <c r="Z194" s="1070"/>
      <c r="AA194" s="1070"/>
      <c r="AB194" s="1083"/>
      <c r="AC194" s="1083"/>
      <c r="AD194" s="1083"/>
      <c r="AE194" s="1083"/>
      <c r="AF194" s="1033"/>
      <c r="AG194" s="1074"/>
      <c r="AH194" s="507"/>
    </row>
    <row r="195" spans="1:34" s="1045" customFormat="1" ht="39.75" customHeight="1">
      <c r="A195" s="1030"/>
      <c r="B195" s="1187" t="s">
        <v>1789</v>
      </c>
      <c r="C195" s="1097"/>
      <c r="D195" s="1383" t="s">
        <v>2815</v>
      </c>
      <c r="E195" s="1185"/>
      <c r="F195" s="1067"/>
      <c r="G195" s="1386"/>
      <c r="H195" s="510"/>
      <c r="I195" s="1068"/>
      <c r="J195" s="1068"/>
      <c r="K195" s="1069"/>
      <c r="L195" s="1069"/>
      <c r="M195" s="1068"/>
      <c r="N195" s="1070"/>
      <c r="O195" s="1070"/>
      <c r="P195" s="1071"/>
      <c r="Q195" s="1097"/>
      <c r="R195" s="1097"/>
      <c r="S195" s="1083"/>
      <c r="T195" s="1070"/>
      <c r="U195" s="1070"/>
      <c r="V195" s="1083"/>
      <c r="W195" s="1183"/>
      <c r="X195" s="1183"/>
      <c r="Y195" s="1382">
        <v>17020.73</v>
      </c>
      <c r="Z195" s="1070"/>
      <c r="AA195" s="1070"/>
      <c r="AB195" s="1083"/>
      <c r="AC195" s="1083"/>
      <c r="AD195" s="1083"/>
      <c r="AE195" s="1083"/>
      <c r="AF195" s="1033"/>
      <c r="AG195" s="1074"/>
      <c r="AH195" s="507"/>
    </row>
    <row r="196" spans="1:34" s="1045" customFormat="1" ht="39.75" customHeight="1">
      <c r="A196" s="1030"/>
      <c r="B196" s="1187" t="s">
        <v>1789</v>
      </c>
      <c r="C196" s="1097"/>
      <c r="D196" s="1383" t="s">
        <v>1338</v>
      </c>
      <c r="E196" s="1185"/>
      <c r="F196" s="1067"/>
      <c r="G196" s="1386"/>
      <c r="H196" s="510"/>
      <c r="I196" s="1068"/>
      <c r="J196" s="1068"/>
      <c r="K196" s="1069"/>
      <c r="L196" s="1069"/>
      <c r="M196" s="1068"/>
      <c r="N196" s="1070"/>
      <c r="O196" s="1070"/>
      <c r="P196" s="1071"/>
      <c r="Q196" s="1097"/>
      <c r="R196" s="1097"/>
      <c r="S196" s="1083"/>
      <c r="T196" s="1070"/>
      <c r="U196" s="1070"/>
      <c r="V196" s="1083"/>
      <c r="W196" s="1183"/>
      <c r="X196" s="1183"/>
      <c r="Y196" s="1382">
        <v>9113.2199999999993</v>
      </c>
      <c r="Z196" s="1070"/>
      <c r="AA196" s="1070"/>
      <c r="AB196" s="1083"/>
      <c r="AC196" s="1083"/>
      <c r="AD196" s="1083"/>
      <c r="AE196" s="1083"/>
      <c r="AF196" s="1033"/>
      <c r="AG196" s="1074"/>
      <c r="AH196" s="507"/>
    </row>
    <row r="197" spans="1:34" s="1045" customFormat="1" ht="39.75" customHeight="1">
      <c r="A197" s="1030"/>
      <c r="B197" s="1187" t="s">
        <v>1789</v>
      </c>
      <c r="C197" s="1097"/>
      <c r="D197" s="1383" t="s">
        <v>2230</v>
      </c>
      <c r="E197" s="1185"/>
      <c r="F197" s="1067"/>
      <c r="G197" s="1386"/>
      <c r="H197" s="510"/>
      <c r="I197" s="1068"/>
      <c r="J197" s="1068"/>
      <c r="K197" s="1069"/>
      <c r="L197" s="1069"/>
      <c r="M197" s="1068"/>
      <c r="N197" s="1070"/>
      <c r="O197" s="1070"/>
      <c r="P197" s="1071"/>
      <c r="Q197" s="1097"/>
      <c r="R197" s="1097"/>
      <c r="S197" s="1083"/>
      <c r="T197" s="1070"/>
      <c r="U197" s="1070"/>
      <c r="V197" s="1083"/>
      <c r="W197" s="1183"/>
      <c r="X197" s="1183"/>
      <c r="Y197" s="1382">
        <v>2424.15</v>
      </c>
      <c r="Z197" s="1070"/>
      <c r="AA197" s="1070"/>
      <c r="AB197" s="1083"/>
      <c r="AC197" s="1083"/>
      <c r="AD197" s="1083"/>
      <c r="AE197" s="1083"/>
      <c r="AF197" s="1033"/>
      <c r="AG197" s="1074"/>
      <c r="AH197" s="507"/>
    </row>
    <row r="198" spans="1:34" s="1045" customFormat="1" ht="39.75" customHeight="1">
      <c r="A198" s="1388"/>
      <c r="B198" s="1187" t="s">
        <v>1789</v>
      </c>
      <c r="C198" s="1389"/>
      <c r="D198" s="1390" t="s">
        <v>1338</v>
      </c>
      <c r="E198" s="1391"/>
      <c r="F198" s="1392"/>
      <c r="G198" s="1393"/>
      <c r="H198" s="1394"/>
      <c r="I198" s="1077"/>
      <c r="J198" s="1077"/>
      <c r="K198" s="1076"/>
      <c r="L198" s="1076"/>
      <c r="M198" s="1077"/>
      <c r="N198" s="1395"/>
      <c r="O198" s="1395"/>
      <c r="P198" s="1396"/>
      <c r="Q198" s="1389"/>
      <c r="R198" s="1389"/>
      <c r="S198" s="1397"/>
      <c r="T198" s="1395"/>
      <c r="U198" s="1395"/>
      <c r="V198" s="1397"/>
      <c r="W198" s="1398"/>
      <c r="X198" s="1398"/>
      <c r="Y198" s="1382">
        <v>12509.8</v>
      </c>
      <c r="Z198" s="1395"/>
      <c r="AA198" s="1395"/>
      <c r="AB198" s="1397"/>
      <c r="AC198" s="1397"/>
      <c r="AD198" s="1397"/>
      <c r="AE198" s="1397"/>
      <c r="AF198" s="1399"/>
      <c r="AG198" s="1080"/>
      <c r="AH198" s="1110"/>
    </row>
    <row r="199" spans="1:34" s="1045" customFormat="1" ht="39.75" customHeight="1">
      <c r="A199" s="1388"/>
      <c r="B199" s="1187" t="s">
        <v>1789</v>
      </c>
      <c r="C199" s="1389"/>
      <c r="D199" s="1383" t="s">
        <v>2230</v>
      </c>
      <c r="E199" s="1391"/>
      <c r="F199" s="1392"/>
      <c r="G199" s="1393"/>
      <c r="H199" s="1394"/>
      <c r="I199" s="1077"/>
      <c r="J199" s="1077"/>
      <c r="K199" s="1076"/>
      <c r="L199" s="1076"/>
      <c r="M199" s="1077"/>
      <c r="N199" s="1395"/>
      <c r="O199" s="1395"/>
      <c r="P199" s="1396"/>
      <c r="Q199" s="1389"/>
      <c r="R199" s="1389"/>
      <c r="S199" s="1397"/>
      <c r="T199" s="1395"/>
      <c r="U199" s="1395"/>
      <c r="V199" s="1397"/>
      <c r="W199" s="1398"/>
      <c r="X199" s="1398"/>
      <c r="Y199" s="1382">
        <v>2999.97</v>
      </c>
      <c r="Z199" s="1395"/>
      <c r="AA199" s="1395"/>
      <c r="AB199" s="1397"/>
      <c r="AC199" s="1397"/>
      <c r="AD199" s="1397"/>
      <c r="AE199" s="1397"/>
      <c r="AF199" s="1399"/>
      <c r="AG199" s="1080"/>
      <c r="AH199" s="1110"/>
    </row>
    <row r="200" spans="1:34" s="1045" customFormat="1" ht="39.75" customHeight="1">
      <c r="A200" s="1388"/>
      <c r="B200" s="1187" t="s">
        <v>1789</v>
      </c>
      <c r="C200" s="1389"/>
      <c r="D200" s="1383" t="s">
        <v>1338</v>
      </c>
      <c r="E200" s="1391"/>
      <c r="F200" s="1392"/>
      <c r="G200" s="1393"/>
      <c r="H200" s="1394"/>
      <c r="I200" s="1077"/>
      <c r="J200" s="1077"/>
      <c r="K200" s="1076"/>
      <c r="L200" s="1076"/>
      <c r="M200" s="1077"/>
      <c r="N200" s="1395"/>
      <c r="O200" s="1395"/>
      <c r="P200" s="1396"/>
      <c r="Q200" s="1389"/>
      <c r="R200" s="1389"/>
      <c r="S200" s="1397"/>
      <c r="T200" s="1395"/>
      <c r="U200" s="1395"/>
      <c r="V200" s="1397"/>
      <c r="W200" s="1398"/>
      <c r="X200" s="1398"/>
      <c r="Y200" s="1382">
        <v>11472.64</v>
      </c>
      <c r="Z200" s="1395"/>
      <c r="AA200" s="1395"/>
      <c r="AB200" s="1397"/>
      <c r="AC200" s="1397"/>
      <c r="AD200" s="1397"/>
      <c r="AE200" s="1397"/>
      <c r="AF200" s="1399"/>
      <c r="AG200" s="1080"/>
      <c r="AH200" s="1110"/>
    </row>
    <row r="201" spans="1:34" s="1045" customFormat="1" ht="39.75" customHeight="1">
      <c r="A201" s="1388"/>
      <c r="B201" s="1187" t="s">
        <v>1789</v>
      </c>
      <c r="C201" s="1389"/>
      <c r="D201" s="1383" t="s">
        <v>1338</v>
      </c>
      <c r="E201" s="1391"/>
      <c r="F201" s="1392"/>
      <c r="G201" s="1393"/>
      <c r="H201" s="1394"/>
      <c r="I201" s="1077"/>
      <c r="J201" s="1077"/>
      <c r="K201" s="1076"/>
      <c r="L201" s="1076"/>
      <c r="M201" s="1077"/>
      <c r="N201" s="1395"/>
      <c r="O201" s="1395"/>
      <c r="P201" s="1396"/>
      <c r="Q201" s="1389"/>
      <c r="R201" s="1389"/>
      <c r="S201" s="1397"/>
      <c r="T201" s="1395"/>
      <c r="U201" s="1395"/>
      <c r="V201" s="1397"/>
      <c r="W201" s="1398"/>
      <c r="X201" s="1398"/>
      <c r="Y201" s="1382">
        <v>7165.39</v>
      </c>
      <c r="Z201" s="1395"/>
      <c r="AA201" s="1395"/>
      <c r="AB201" s="1397"/>
      <c r="AC201" s="1397"/>
      <c r="AD201" s="1397"/>
      <c r="AE201" s="1397"/>
      <c r="AF201" s="1399"/>
      <c r="AG201" s="1080"/>
      <c r="AH201" s="1110"/>
    </row>
    <row r="202" spans="1:34" s="1045" customFormat="1" ht="39.75" customHeight="1">
      <c r="A202" s="1388"/>
      <c r="B202" s="1187" t="s">
        <v>1789</v>
      </c>
      <c r="C202" s="1389"/>
      <c r="D202" s="1383" t="s">
        <v>2230</v>
      </c>
      <c r="E202" s="1391"/>
      <c r="F202" s="1392"/>
      <c r="G202" s="1393"/>
      <c r="H202" s="1394"/>
      <c r="I202" s="1077"/>
      <c r="J202" s="1077"/>
      <c r="K202" s="1076"/>
      <c r="L202" s="1076"/>
      <c r="M202" s="1077"/>
      <c r="N202" s="1395"/>
      <c r="O202" s="1395"/>
      <c r="P202" s="1396"/>
      <c r="Q202" s="1389"/>
      <c r="R202" s="1389"/>
      <c r="S202" s="1397"/>
      <c r="T202" s="1395"/>
      <c r="U202" s="1395"/>
      <c r="V202" s="1397"/>
      <c r="W202" s="1398"/>
      <c r="X202" s="1398"/>
      <c r="Y202" s="1382">
        <v>2405.33</v>
      </c>
      <c r="Z202" s="1395"/>
      <c r="AA202" s="1395"/>
      <c r="AB202" s="1397"/>
      <c r="AC202" s="1397"/>
      <c r="AD202" s="1397"/>
      <c r="AE202" s="1397"/>
      <c r="AF202" s="1399"/>
      <c r="AG202" s="1080"/>
      <c r="AH202" s="1110"/>
    </row>
    <row r="203" spans="1:34" s="1045" customFormat="1" ht="39.75" customHeight="1">
      <c r="A203" s="1388"/>
      <c r="B203" s="1187" t="s">
        <v>1789</v>
      </c>
      <c r="C203" s="1389"/>
      <c r="D203" s="1383" t="s">
        <v>1338</v>
      </c>
      <c r="E203" s="1391"/>
      <c r="F203" s="1392"/>
      <c r="G203" s="1393"/>
      <c r="H203" s="1394"/>
      <c r="I203" s="1077"/>
      <c r="J203" s="1077"/>
      <c r="K203" s="1076"/>
      <c r="L203" s="1076"/>
      <c r="M203" s="1077"/>
      <c r="N203" s="1395"/>
      <c r="O203" s="1395"/>
      <c r="P203" s="1396"/>
      <c r="Q203" s="1389"/>
      <c r="R203" s="1389"/>
      <c r="S203" s="1397"/>
      <c r="T203" s="1395"/>
      <c r="U203" s="1395"/>
      <c r="V203" s="1397"/>
      <c r="W203" s="1398"/>
      <c r="X203" s="1398"/>
      <c r="Y203" s="1382">
        <v>15382.86</v>
      </c>
      <c r="Z203" s="1395"/>
      <c r="AA203" s="1395"/>
      <c r="AB203" s="1397"/>
      <c r="AC203" s="1397"/>
      <c r="AD203" s="1397"/>
      <c r="AE203" s="1397"/>
      <c r="AF203" s="1399"/>
      <c r="AG203" s="1080"/>
      <c r="AH203" s="1110"/>
    </row>
    <row r="204" spans="1:34" s="1045" customFormat="1" ht="39.75" customHeight="1">
      <c r="A204" s="1388"/>
      <c r="B204" s="1187" t="s">
        <v>1789</v>
      </c>
      <c r="C204" s="1389"/>
      <c r="D204" s="1383" t="s">
        <v>1338</v>
      </c>
      <c r="E204" s="1391"/>
      <c r="F204" s="1392"/>
      <c r="G204" s="1393"/>
      <c r="H204" s="1394"/>
      <c r="I204" s="1077"/>
      <c r="J204" s="1077"/>
      <c r="K204" s="1076"/>
      <c r="L204" s="1076"/>
      <c r="M204" s="1077"/>
      <c r="N204" s="1395"/>
      <c r="O204" s="1395"/>
      <c r="P204" s="1396"/>
      <c r="Q204" s="1389"/>
      <c r="R204" s="1389"/>
      <c r="S204" s="1397"/>
      <c r="T204" s="1395"/>
      <c r="U204" s="1395"/>
      <c r="V204" s="1397"/>
      <c r="W204" s="1398"/>
      <c r="X204" s="1398"/>
      <c r="Y204" s="1382">
        <v>15365.33</v>
      </c>
      <c r="Z204" s="1395"/>
      <c r="AA204" s="1395"/>
      <c r="AB204" s="1397"/>
      <c r="AC204" s="1397"/>
      <c r="AD204" s="1397"/>
      <c r="AE204" s="1397"/>
      <c r="AF204" s="1399"/>
      <c r="AG204" s="1080"/>
      <c r="AH204" s="1110"/>
    </row>
    <row r="205" spans="1:34" s="1045" customFormat="1" ht="39.75" customHeight="1">
      <c r="A205" s="1388"/>
      <c r="B205" s="1187" t="s">
        <v>1789</v>
      </c>
      <c r="C205" s="1389"/>
      <c r="D205" s="1383" t="s">
        <v>1338</v>
      </c>
      <c r="E205" s="1391"/>
      <c r="F205" s="1392"/>
      <c r="G205" s="1393"/>
      <c r="H205" s="1394"/>
      <c r="I205" s="1077"/>
      <c r="J205" s="1077"/>
      <c r="K205" s="1076"/>
      <c r="L205" s="1076"/>
      <c r="M205" s="1077"/>
      <c r="N205" s="1395"/>
      <c r="O205" s="1395"/>
      <c r="P205" s="1396"/>
      <c r="Q205" s="1389"/>
      <c r="R205" s="1389"/>
      <c r="S205" s="1397"/>
      <c r="T205" s="1395"/>
      <c r="U205" s="1395"/>
      <c r="V205" s="1397"/>
      <c r="W205" s="1398"/>
      <c r="X205" s="1398"/>
      <c r="Y205" s="1382">
        <v>15375.83</v>
      </c>
      <c r="Z205" s="1395"/>
      <c r="AA205" s="1395"/>
      <c r="AB205" s="1397"/>
      <c r="AC205" s="1397"/>
      <c r="AD205" s="1397"/>
      <c r="AE205" s="1397"/>
      <c r="AF205" s="1399"/>
      <c r="AG205" s="1080"/>
      <c r="AH205" s="1110"/>
    </row>
    <row r="206" spans="1:34" s="1045" customFormat="1" ht="39.75" customHeight="1">
      <c r="A206" s="1388"/>
      <c r="B206" s="1187" t="s">
        <v>1789</v>
      </c>
      <c r="C206" s="1389"/>
      <c r="D206" s="1383" t="s">
        <v>2242</v>
      </c>
      <c r="E206" s="1391"/>
      <c r="F206" s="1392"/>
      <c r="G206" s="1393"/>
      <c r="H206" s="1394"/>
      <c r="I206" s="1077"/>
      <c r="J206" s="1077"/>
      <c r="K206" s="1076"/>
      <c r="L206" s="1076"/>
      <c r="M206" s="1077"/>
      <c r="N206" s="1395"/>
      <c r="O206" s="1395"/>
      <c r="P206" s="1396"/>
      <c r="Q206" s="1389"/>
      <c r="R206" s="1389"/>
      <c r="S206" s="1397"/>
      <c r="T206" s="1395"/>
      <c r="U206" s="1395"/>
      <c r="V206" s="1397"/>
      <c r="W206" s="1398"/>
      <c r="X206" s="1398"/>
      <c r="Y206" s="1382">
        <v>1608.19</v>
      </c>
      <c r="Z206" s="1395"/>
      <c r="AA206" s="1395"/>
      <c r="AB206" s="1397"/>
      <c r="AC206" s="1397"/>
      <c r="AD206" s="1397"/>
      <c r="AE206" s="1397"/>
      <c r="AF206" s="1399"/>
      <c r="AG206" s="1080"/>
      <c r="AH206" s="1110"/>
    </row>
    <row r="207" spans="1:34" s="1045" customFormat="1" ht="39.75" customHeight="1">
      <c r="A207" s="1388"/>
      <c r="B207" s="1187" t="s">
        <v>1789</v>
      </c>
      <c r="C207" s="1389"/>
      <c r="D207" s="1383" t="s">
        <v>2816</v>
      </c>
      <c r="E207" s="1391"/>
      <c r="F207" s="1392"/>
      <c r="G207" s="1393"/>
      <c r="H207" s="1394"/>
      <c r="I207" s="1077"/>
      <c r="J207" s="1077"/>
      <c r="K207" s="1076"/>
      <c r="L207" s="1076"/>
      <c r="M207" s="1077"/>
      <c r="N207" s="1395"/>
      <c r="O207" s="1395"/>
      <c r="P207" s="1396"/>
      <c r="Q207" s="1389"/>
      <c r="R207" s="1389"/>
      <c r="S207" s="1397"/>
      <c r="T207" s="1395"/>
      <c r="U207" s="1395"/>
      <c r="V207" s="1397"/>
      <c r="W207" s="1398"/>
      <c r="X207" s="1398"/>
      <c r="Y207" s="1382"/>
      <c r="Z207" s="1395"/>
      <c r="AA207" s="1395"/>
      <c r="AB207" s="1397"/>
      <c r="AC207" s="1397"/>
      <c r="AD207" s="1397"/>
      <c r="AE207" s="1397"/>
      <c r="AF207" s="1399"/>
      <c r="AG207" s="1080"/>
      <c r="AH207" s="1110"/>
    </row>
    <row r="208" spans="1:34" s="1045" customFormat="1" ht="39.75" customHeight="1">
      <c r="A208" s="1388"/>
      <c r="B208" s="1187" t="s">
        <v>1789</v>
      </c>
      <c r="C208" s="1389"/>
      <c r="D208" s="1390" t="s">
        <v>1338</v>
      </c>
      <c r="E208" s="1391"/>
      <c r="F208" s="1392"/>
      <c r="G208" s="1393"/>
      <c r="H208" s="1394"/>
      <c r="I208" s="1077"/>
      <c r="J208" s="1077"/>
      <c r="K208" s="1076"/>
      <c r="L208" s="1076"/>
      <c r="M208" s="1077"/>
      <c r="N208" s="1395"/>
      <c r="O208" s="1395"/>
      <c r="P208" s="1396"/>
      <c r="Q208" s="1389"/>
      <c r="R208" s="1389"/>
      <c r="S208" s="1397"/>
      <c r="T208" s="1395"/>
      <c r="U208" s="1395"/>
      <c r="V208" s="1397"/>
      <c r="W208" s="1398"/>
      <c r="X208" s="1398"/>
      <c r="Y208" s="1382">
        <v>10567.06</v>
      </c>
      <c r="Z208" s="1395"/>
      <c r="AA208" s="1395"/>
      <c r="AB208" s="1397"/>
      <c r="AC208" s="1397"/>
      <c r="AD208" s="1397"/>
      <c r="AE208" s="1397"/>
      <c r="AF208" s="1399"/>
      <c r="AG208" s="1080"/>
      <c r="AH208" s="1110"/>
    </row>
    <row r="209" spans="1:34" s="1045" customFormat="1" ht="39.75" customHeight="1">
      <c r="A209" s="1388"/>
      <c r="B209" s="1187" t="s">
        <v>1789</v>
      </c>
      <c r="C209" s="1389"/>
      <c r="D209" s="1383" t="s">
        <v>2817</v>
      </c>
      <c r="E209" s="1391"/>
      <c r="F209" s="1392"/>
      <c r="G209" s="1393"/>
      <c r="H209" s="1394"/>
      <c r="I209" s="1077"/>
      <c r="J209" s="1077"/>
      <c r="K209" s="1076"/>
      <c r="L209" s="1076"/>
      <c r="M209" s="1077"/>
      <c r="N209" s="1395"/>
      <c r="O209" s="1395"/>
      <c r="P209" s="1396"/>
      <c r="Q209" s="1389"/>
      <c r="R209" s="1389"/>
      <c r="S209" s="1397"/>
      <c r="T209" s="1395"/>
      <c r="U209" s="1395"/>
      <c r="V209" s="1397"/>
      <c r="W209" s="1398"/>
      <c r="X209" s="1398"/>
      <c r="Y209" s="1382">
        <v>1579</v>
      </c>
      <c r="Z209" s="1395"/>
      <c r="AA209" s="1395"/>
      <c r="AB209" s="1397"/>
      <c r="AC209" s="1397"/>
      <c r="AD209" s="1397"/>
      <c r="AE209" s="1397"/>
      <c r="AF209" s="1399"/>
      <c r="AG209" s="1080"/>
      <c r="AH209" s="1110"/>
    </row>
    <row r="210" spans="1:34" ht="39.75" customHeight="1">
      <c r="A210" s="1594" t="s">
        <v>1947</v>
      </c>
      <c r="B210" s="1595"/>
      <c r="C210" s="1595"/>
      <c r="D210" s="1595"/>
      <c r="E210" s="1595"/>
      <c r="F210" s="1595"/>
      <c r="G210" s="1595"/>
      <c r="H210" s="1595"/>
      <c r="I210" s="1595"/>
      <c r="J210" s="1595"/>
      <c r="K210" s="1595"/>
      <c r="L210" s="1595"/>
      <c r="M210" s="1595"/>
      <c r="N210" s="1595"/>
      <c r="O210" s="1595"/>
      <c r="P210" s="1595"/>
      <c r="Q210" s="1595"/>
      <c r="R210" s="1595"/>
      <c r="S210" s="1595"/>
      <c r="T210" s="1595"/>
      <c r="U210" s="1595"/>
      <c r="V210" s="1595"/>
      <c r="W210" s="1595"/>
      <c r="X210" s="1595"/>
      <c r="Y210" s="1595"/>
      <c r="Z210" s="1595"/>
      <c r="AA210" s="1595"/>
      <c r="AB210" s="1595"/>
      <c r="AC210" s="1595"/>
      <c r="AD210" s="1595"/>
      <c r="AE210" s="1595"/>
      <c r="AF210" s="1595"/>
      <c r="AG210" s="1595"/>
      <c r="AH210" s="1595"/>
    </row>
    <row r="211" spans="1:34" s="1045" customFormat="1" ht="39.75" customHeight="1">
      <c r="A211" s="1030">
        <v>64</v>
      </c>
      <c r="B211" s="1187" t="s">
        <v>1789</v>
      </c>
      <c r="C211" s="1097" t="s">
        <v>1790</v>
      </c>
      <c r="D211" s="1034" t="s">
        <v>1948</v>
      </c>
      <c r="E211" s="1034" t="s">
        <v>1781</v>
      </c>
      <c r="F211" s="1067" t="s">
        <v>1782</v>
      </c>
      <c r="G211" s="1186">
        <v>11088</v>
      </c>
      <c r="H211" s="510"/>
      <c r="I211" s="1068"/>
      <c r="J211" s="1068"/>
      <c r="K211" s="1069"/>
      <c r="L211" s="1069"/>
      <c r="M211" s="1068"/>
      <c r="N211" s="1070"/>
      <c r="O211" s="1070"/>
      <c r="P211" s="1071"/>
      <c r="Q211" s="1097"/>
      <c r="R211" s="1097"/>
      <c r="S211" s="1083"/>
      <c r="T211" s="1070"/>
      <c r="U211" s="1070"/>
      <c r="V211" s="1083"/>
      <c r="W211" s="1183" t="s">
        <v>51</v>
      </c>
      <c r="X211" s="1183" t="s">
        <v>59</v>
      </c>
      <c r="Y211" s="1186">
        <f>G211</f>
        <v>11088</v>
      </c>
      <c r="Z211" s="1060"/>
      <c r="AA211" s="1060"/>
      <c r="AB211" s="1086"/>
      <c r="AC211" s="1086"/>
      <c r="AD211" s="1086"/>
      <c r="AE211" s="1086"/>
      <c r="AF211" s="1055"/>
      <c r="AG211" s="1080"/>
      <c r="AH211" s="1110"/>
    </row>
    <row r="212" spans="1:34">
      <c r="A212" s="1189"/>
      <c r="B212" s="1190"/>
      <c r="C212" s="1190"/>
      <c r="D212" s="1191"/>
      <c r="E212" s="1045"/>
      <c r="F212" s="1045"/>
      <c r="G212" s="1045"/>
      <c r="H212" s="1045"/>
      <c r="I212" s="1045"/>
      <c r="J212" s="1045"/>
      <c r="K212" s="1192"/>
      <c r="L212" s="1192"/>
      <c r="N212" s="1045"/>
      <c r="O212" s="1045"/>
      <c r="P212" s="1045"/>
      <c r="Q212" s="1045"/>
      <c r="R212" s="1045"/>
      <c r="S212" s="1045"/>
      <c r="AF212" s="1045"/>
      <c r="AG212" s="1045"/>
      <c r="AH212" s="1045"/>
    </row>
    <row r="213" spans="1:34">
      <c r="A213" s="1189"/>
      <c r="B213" s="1190"/>
      <c r="C213" s="1190"/>
      <c r="D213" s="1191"/>
      <c r="E213" s="1045"/>
      <c r="F213" s="1045"/>
      <c r="G213" s="1045"/>
      <c r="H213" s="1045"/>
      <c r="I213" s="1045"/>
      <c r="J213" s="1045"/>
      <c r="K213" s="1192"/>
      <c r="L213" s="1192"/>
      <c r="N213" s="1045"/>
      <c r="O213" s="1045"/>
      <c r="P213" s="1045"/>
      <c r="Q213" s="1045"/>
      <c r="R213" s="1045"/>
      <c r="S213" s="1045"/>
      <c r="AF213" s="1045"/>
      <c r="AG213" s="1045"/>
      <c r="AH213" s="1045"/>
    </row>
    <row r="214" spans="1:34">
      <c r="A214" s="1189"/>
      <c r="B214" s="1190"/>
      <c r="C214" s="1190"/>
      <c r="D214" s="1191"/>
      <c r="E214" s="1045"/>
      <c r="F214" s="1045"/>
      <c r="G214" s="1045"/>
      <c r="H214" s="1045"/>
      <c r="I214" s="1045"/>
      <c r="J214" s="1045"/>
      <c r="K214" s="1192"/>
      <c r="L214" s="1192"/>
      <c r="N214" s="1045"/>
      <c r="O214" s="1045"/>
      <c r="P214" s="1045"/>
      <c r="Q214" s="1045"/>
      <c r="R214" s="1045"/>
      <c r="S214" s="1045"/>
      <c r="AF214" s="1045"/>
      <c r="AG214" s="1045"/>
      <c r="AH214" s="1045"/>
    </row>
    <row r="215" spans="1:34">
      <c r="A215" s="1189"/>
      <c r="B215" s="1190"/>
      <c r="C215" s="1190"/>
      <c r="D215" s="1191"/>
      <c r="E215" s="1045"/>
      <c r="F215" s="1045"/>
      <c r="G215" s="1045"/>
      <c r="H215" s="1045"/>
      <c r="I215" s="1045"/>
      <c r="J215" s="1045"/>
      <c r="K215" s="1192"/>
      <c r="L215" s="1192"/>
      <c r="N215" s="1045"/>
      <c r="O215" s="1045"/>
      <c r="P215" s="1045"/>
      <c r="Q215" s="1045"/>
      <c r="R215" s="1045"/>
      <c r="S215" s="1045"/>
      <c r="AF215" s="1045"/>
      <c r="AG215" s="1045"/>
      <c r="AH215" s="1045"/>
    </row>
    <row r="216" spans="1:34">
      <c r="A216" s="1189"/>
      <c r="B216" s="1190"/>
      <c r="C216" s="1190"/>
      <c r="D216" s="1191"/>
      <c r="E216" s="1045"/>
      <c r="F216" s="1045"/>
      <c r="G216" s="1045"/>
      <c r="H216" s="1045"/>
      <c r="I216" s="1045"/>
      <c r="J216" s="1045"/>
      <c r="K216" s="1192"/>
      <c r="L216" s="1192"/>
      <c r="N216" s="1045"/>
      <c r="O216" s="1045"/>
      <c r="P216" s="1045"/>
      <c r="Q216" s="1045"/>
      <c r="R216" s="1045"/>
      <c r="S216" s="1045"/>
      <c r="AF216" s="1045"/>
      <c r="AG216" s="1045"/>
      <c r="AH216" s="1045"/>
    </row>
    <row r="217" spans="1:34">
      <c r="A217" s="1189"/>
      <c r="B217" s="1190"/>
      <c r="C217" s="1190"/>
      <c r="D217" s="1191"/>
      <c r="E217" s="1045"/>
      <c r="F217" s="1045"/>
      <c r="G217" s="1045"/>
      <c r="H217" s="1045"/>
      <c r="I217" s="1045"/>
      <c r="J217" s="1045"/>
      <c r="K217" s="1192"/>
      <c r="L217" s="1192"/>
      <c r="N217" s="1045"/>
      <c r="O217" s="1045"/>
      <c r="P217" s="1045"/>
      <c r="Q217" s="1045"/>
      <c r="R217" s="1045"/>
      <c r="S217" s="1045"/>
      <c r="AF217" s="1045"/>
      <c r="AG217" s="1045"/>
      <c r="AH217" s="1045"/>
    </row>
    <row r="218" spans="1:34">
      <c r="A218" s="1189"/>
      <c r="B218" s="1190"/>
      <c r="C218" s="1190"/>
      <c r="D218" s="1191"/>
      <c r="E218" s="1045"/>
      <c r="F218" s="1045"/>
      <c r="G218" s="1045"/>
      <c r="H218" s="1045"/>
      <c r="I218" s="1045"/>
      <c r="J218" s="1045"/>
      <c r="K218" s="1192"/>
      <c r="L218" s="1192"/>
      <c r="N218" s="1045"/>
      <c r="O218" s="1045"/>
      <c r="P218" s="1045"/>
      <c r="Q218" s="1045"/>
      <c r="R218" s="1045"/>
      <c r="S218" s="1045"/>
      <c r="AF218" s="1045"/>
      <c r="AG218" s="1045"/>
      <c r="AH218" s="1045"/>
    </row>
    <row r="219" spans="1:34">
      <c r="A219" s="1189"/>
      <c r="B219" s="1190"/>
      <c r="C219" s="1190"/>
      <c r="D219" s="1191"/>
      <c r="E219" s="1045"/>
      <c r="F219" s="1045"/>
      <c r="G219" s="1045"/>
      <c r="H219" s="1045"/>
      <c r="I219" s="1045"/>
      <c r="J219" s="1045"/>
      <c r="K219" s="1192"/>
      <c r="L219" s="1192"/>
      <c r="N219" s="1045"/>
      <c r="O219" s="1045"/>
      <c r="P219" s="1045"/>
      <c r="Q219" s="1045"/>
      <c r="R219" s="1045"/>
      <c r="S219" s="1045"/>
      <c r="AF219" s="1045"/>
      <c r="AG219" s="1045"/>
      <c r="AH219" s="1045"/>
    </row>
    <row r="220" spans="1:34">
      <c r="A220" s="1189"/>
      <c r="B220" s="1190"/>
      <c r="C220" s="1190"/>
      <c r="D220" s="1191"/>
      <c r="E220" s="1045"/>
      <c r="F220" s="1045"/>
      <c r="G220" s="1045"/>
      <c r="H220" s="1045"/>
      <c r="I220" s="1045"/>
      <c r="J220" s="1045"/>
      <c r="K220" s="1192"/>
      <c r="L220" s="1192"/>
      <c r="N220" s="1045"/>
      <c r="O220" s="1045"/>
      <c r="P220" s="1045"/>
      <c r="Q220" s="1045"/>
      <c r="R220" s="1045"/>
      <c r="S220" s="1045"/>
      <c r="AF220" s="1045"/>
      <c r="AG220" s="1045"/>
      <c r="AH220" s="1045"/>
    </row>
    <row r="221" spans="1:34">
      <c r="A221" s="1189"/>
      <c r="B221" s="1190"/>
      <c r="C221" s="1190"/>
      <c r="D221" s="1191"/>
      <c r="E221" s="1045"/>
      <c r="F221" s="1045"/>
      <c r="G221" s="1045"/>
      <c r="H221" s="1045"/>
      <c r="I221" s="1045"/>
      <c r="J221" s="1045"/>
      <c r="K221" s="1192"/>
      <c r="L221" s="1192"/>
      <c r="N221" s="1045"/>
      <c r="O221" s="1045"/>
      <c r="P221" s="1045"/>
      <c r="Q221" s="1045"/>
      <c r="R221" s="1045"/>
      <c r="S221" s="1045"/>
      <c r="AF221" s="1045"/>
      <c r="AG221" s="1045"/>
      <c r="AH221" s="1045"/>
    </row>
    <row r="222" spans="1:34">
      <c r="A222" s="1189"/>
      <c r="B222" s="1190"/>
      <c r="C222" s="1190"/>
      <c r="D222" s="1191"/>
      <c r="E222" s="1045"/>
      <c r="F222" s="1045"/>
      <c r="G222" s="1045"/>
      <c r="H222" s="1045"/>
      <c r="I222" s="1045"/>
      <c r="J222" s="1045"/>
      <c r="K222" s="1192"/>
      <c r="L222" s="1192"/>
      <c r="N222" s="1045"/>
      <c r="O222" s="1045"/>
      <c r="P222" s="1045"/>
      <c r="Q222" s="1045"/>
      <c r="R222" s="1045"/>
      <c r="S222" s="1045"/>
      <c r="AF222" s="1045"/>
      <c r="AG222" s="1045"/>
      <c r="AH222" s="1045"/>
    </row>
    <row r="223" spans="1:34">
      <c r="A223" s="1189"/>
      <c r="B223" s="1190"/>
      <c r="C223" s="1190"/>
      <c r="D223" s="1191"/>
      <c r="E223" s="1045"/>
      <c r="F223" s="1045"/>
      <c r="G223" s="1045"/>
      <c r="H223" s="1045"/>
      <c r="I223" s="1045"/>
      <c r="J223" s="1045"/>
      <c r="K223" s="1192"/>
      <c r="L223" s="1192"/>
      <c r="N223" s="1045"/>
      <c r="O223" s="1045"/>
      <c r="P223" s="1045"/>
      <c r="Q223" s="1045"/>
      <c r="R223" s="1045"/>
      <c r="S223" s="1045"/>
      <c r="AF223" s="1045"/>
      <c r="AG223" s="1045"/>
      <c r="AH223" s="1045"/>
    </row>
    <row r="224" spans="1:34">
      <c r="A224" s="1189"/>
      <c r="B224" s="1190"/>
      <c r="C224" s="1190"/>
      <c r="D224" s="1191"/>
      <c r="E224" s="1045"/>
      <c r="F224" s="1045"/>
      <c r="G224" s="1045"/>
      <c r="H224" s="1045"/>
      <c r="I224" s="1045"/>
      <c r="J224" s="1045"/>
      <c r="K224" s="1192"/>
      <c r="L224" s="1192"/>
      <c r="N224" s="1045"/>
      <c r="O224" s="1045"/>
      <c r="P224" s="1045"/>
      <c r="Q224" s="1045"/>
      <c r="R224" s="1045"/>
      <c r="S224" s="1045"/>
      <c r="AF224" s="1045"/>
      <c r="AG224" s="1045"/>
      <c r="AH224" s="1045"/>
    </row>
    <row r="225" spans="1:34">
      <c r="A225" s="1189"/>
      <c r="B225" s="1190"/>
      <c r="C225" s="1190"/>
      <c r="D225" s="1191"/>
      <c r="E225" s="1045"/>
      <c r="F225" s="1045"/>
      <c r="G225" s="1045"/>
      <c r="H225" s="1045"/>
      <c r="I225" s="1045"/>
      <c r="J225" s="1045"/>
      <c r="K225" s="1192"/>
      <c r="L225" s="1192"/>
      <c r="N225" s="1045"/>
      <c r="O225" s="1045"/>
      <c r="P225" s="1045"/>
      <c r="Q225" s="1045"/>
      <c r="R225" s="1045"/>
      <c r="S225" s="1045"/>
      <c r="AF225" s="1045"/>
      <c r="AG225" s="1045"/>
      <c r="AH225" s="1045"/>
    </row>
    <row r="226" spans="1:34">
      <c r="A226" s="1189"/>
      <c r="B226" s="1190"/>
      <c r="C226" s="1190"/>
      <c r="D226" s="1191"/>
      <c r="E226" s="1045"/>
      <c r="F226" s="1045"/>
      <c r="G226" s="1045"/>
      <c r="H226" s="1045"/>
      <c r="I226" s="1045"/>
      <c r="J226" s="1045"/>
      <c r="K226" s="1192"/>
      <c r="L226" s="1192"/>
      <c r="N226" s="1045"/>
      <c r="O226" s="1045"/>
      <c r="P226" s="1045"/>
      <c r="Q226" s="1045"/>
      <c r="R226" s="1045"/>
      <c r="S226" s="1045"/>
      <c r="AF226" s="1045"/>
      <c r="AG226" s="1045"/>
      <c r="AH226" s="1045"/>
    </row>
    <row r="227" spans="1:34">
      <c r="A227" s="1189"/>
      <c r="B227" s="1190"/>
      <c r="C227" s="1190"/>
      <c r="D227" s="1191"/>
      <c r="E227" s="1045"/>
      <c r="F227" s="1045"/>
      <c r="G227" s="1045"/>
      <c r="H227" s="1045"/>
      <c r="I227" s="1045"/>
      <c r="J227" s="1045"/>
      <c r="K227" s="1192"/>
      <c r="L227" s="1192"/>
      <c r="N227" s="1045"/>
      <c r="O227" s="1045"/>
      <c r="P227" s="1045"/>
      <c r="Q227" s="1045"/>
      <c r="R227" s="1045"/>
      <c r="S227" s="1045"/>
      <c r="AF227" s="1045"/>
      <c r="AG227" s="1045"/>
      <c r="AH227" s="1045"/>
    </row>
    <row r="228" spans="1:34">
      <c r="A228" s="1189"/>
      <c r="B228" s="1190"/>
      <c r="C228" s="1190"/>
      <c r="D228" s="1191"/>
      <c r="E228" s="1045"/>
      <c r="F228" s="1045"/>
      <c r="G228" s="1045"/>
      <c r="H228" s="1045"/>
      <c r="I228" s="1045"/>
      <c r="J228" s="1045"/>
      <c r="K228" s="1192"/>
      <c r="L228" s="1192"/>
      <c r="N228" s="1045"/>
      <c r="O228" s="1045"/>
      <c r="P228" s="1045"/>
      <c r="Q228" s="1045"/>
      <c r="R228" s="1045"/>
      <c r="S228" s="1045"/>
      <c r="AF228" s="1045"/>
      <c r="AG228" s="1045"/>
      <c r="AH228" s="1045"/>
    </row>
    <row r="229" spans="1:34">
      <c r="A229" s="1189"/>
      <c r="B229" s="1190"/>
      <c r="C229" s="1190"/>
      <c r="D229" s="1191"/>
      <c r="E229" s="1045"/>
      <c r="F229" s="1045"/>
      <c r="G229" s="1045"/>
      <c r="H229" s="1045"/>
      <c r="I229" s="1045"/>
      <c r="J229" s="1045"/>
      <c r="K229" s="1192"/>
      <c r="L229" s="1192"/>
      <c r="N229" s="1045"/>
      <c r="O229" s="1045"/>
      <c r="P229" s="1045"/>
      <c r="Q229" s="1045"/>
      <c r="R229" s="1045"/>
      <c r="S229" s="1045"/>
      <c r="AF229" s="1045"/>
      <c r="AG229" s="1045"/>
      <c r="AH229" s="1045"/>
    </row>
    <row r="230" spans="1:34">
      <c r="A230" s="1189"/>
      <c r="B230" s="1190"/>
      <c r="C230" s="1190"/>
      <c r="D230" s="1191"/>
      <c r="E230" s="1045"/>
      <c r="F230" s="1045"/>
      <c r="G230" s="1045"/>
      <c r="H230" s="1045"/>
      <c r="I230" s="1045"/>
      <c r="J230" s="1045"/>
      <c r="K230" s="1192"/>
      <c r="L230" s="1192"/>
      <c r="N230" s="1045"/>
      <c r="O230" s="1045"/>
      <c r="P230" s="1045"/>
      <c r="Q230" s="1045"/>
      <c r="R230" s="1045"/>
      <c r="S230" s="1045"/>
      <c r="AF230" s="1045"/>
      <c r="AG230" s="1045"/>
      <c r="AH230" s="1045"/>
    </row>
    <row r="231" spans="1:34">
      <c r="A231" s="1189"/>
      <c r="B231" s="1190"/>
      <c r="C231" s="1190"/>
      <c r="D231" s="1191"/>
      <c r="E231" s="1045"/>
      <c r="F231" s="1045"/>
      <c r="G231" s="1045"/>
      <c r="H231" s="1045"/>
      <c r="I231" s="1045"/>
      <c r="J231" s="1045"/>
      <c r="K231" s="1192"/>
      <c r="L231" s="1192"/>
      <c r="N231" s="1045"/>
      <c r="O231" s="1045"/>
      <c r="P231" s="1045"/>
      <c r="Q231" s="1045"/>
      <c r="R231" s="1045"/>
      <c r="S231" s="1045"/>
      <c r="AF231" s="1045"/>
      <c r="AG231" s="1045"/>
      <c r="AH231" s="1045"/>
    </row>
    <row r="232" spans="1:34">
      <c r="A232" s="1189"/>
      <c r="B232" s="1190"/>
      <c r="C232" s="1190"/>
      <c r="D232" s="1191"/>
      <c r="E232" s="1045"/>
      <c r="F232" s="1045"/>
      <c r="G232" s="1045"/>
      <c r="H232" s="1045"/>
      <c r="I232" s="1045"/>
      <c r="J232" s="1045"/>
      <c r="K232" s="1192"/>
      <c r="L232" s="1192"/>
      <c r="N232" s="1045"/>
      <c r="O232" s="1045"/>
      <c r="P232" s="1045"/>
      <c r="Q232" s="1045"/>
      <c r="R232" s="1045"/>
      <c r="S232" s="1045"/>
      <c r="AF232" s="1045"/>
      <c r="AG232" s="1045"/>
      <c r="AH232" s="1045"/>
    </row>
    <row r="233" spans="1:34">
      <c r="A233" s="1189"/>
      <c r="B233" s="1190"/>
      <c r="C233" s="1190"/>
      <c r="D233" s="1191"/>
      <c r="E233" s="1045"/>
      <c r="F233" s="1045"/>
      <c r="G233" s="1045"/>
      <c r="H233" s="1045"/>
      <c r="I233" s="1045"/>
      <c r="J233" s="1045"/>
      <c r="K233" s="1192"/>
      <c r="L233" s="1192"/>
      <c r="N233" s="1045"/>
      <c r="O233" s="1045"/>
      <c r="P233" s="1045"/>
      <c r="Q233" s="1045"/>
      <c r="R233" s="1045"/>
      <c r="S233" s="1045"/>
      <c r="AF233" s="1045"/>
      <c r="AG233" s="1045"/>
      <c r="AH233" s="1045"/>
    </row>
    <row r="234" spans="1:34">
      <c r="A234" s="1189"/>
      <c r="B234" s="1190"/>
      <c r="C234" s="1190"/>
      <c r="D234" s="1191"/>
      <c r="E234" s="1045"/>
      <c r="F234" s="1045"/>
      <c r="G234" s="1045"/>
      <c r="H234" s="1045"/>
      <c r="I234" s="1045"/>
      <c r="J234" s="1045"/>
      <c r="K234" s="1192"/>
      <c r="L234" s="1192"/>
      <c r="N234" s="1045"/>
      <c r="O234" s="1045"/>
      <c r="P234" s="1045"/>
      <c r="Q234" s="1045"/>
      <c r="R234" s="1045"/>
      <c r="S234" s="1045"/>
      <c r="AF234" s="1045"/>
      <c r="AG234" s="1045"/>
      <c r="AH234" s="1045"/>
    </row>
    <row r="235" spans="1:34">
      <c r="A235" s="1189"/>
      <c r="B235" s="1190"/>
      <c r="C235" s="1190"/>
      <c r="D235" s="1191"/>
      <c r="E235" s="1045"/>
      <c r="F235" s="1045"/>
      <c r="G235" s="1045"/>
      <c r="H235" s="1045"/>
      <c r="I235" s="1045"/>
      <c r="J235" s="1045"/>
      <c r="K235" s="1192"/>
      <c r="L235" s="1192"/>
      <c r="N235" s="1045"/>
      <c r="O235" s="1045"/>
      <c r="P235" s="1045"/>
      <c r="Q235" s="1045"/>
      <c r="R235" s="1045"/>
      <c r="S235" s="1045"/>
      <c r="AF235" s="1045"/>
      <c r="AG235" s="1045"/>
      <c r="AH235" s="1045"/>
    </row>
    <row r="236" spans="1:34">
      <c r="A236" s="1189"/>
      <c r="B236" s="1190"/>
      <c r="C236" s="1190"/>
      <c r="D236" s="1191"/>
      <c r="E236" s="1045"/>
      <c r="F236" s="1045"/>
      <c r="G236" s="1045"/>
      <c r="H236" s="1045"/>
      <c r="I236" s="1045"/>
      <c r="J236" s="1045"/>
      <c r="K236" s="1192"/>
      <c r="L236" s="1192"/>
      <c r="N236" s="1045"/>
      <c r="O236" s="1045"/>
      <c r="P236" s="1045"/>
      <c r="Q236" s="1045"/>
      <c r="R236" s="1045"/>
      <c r="S236" s="1045"/>
      <c r="AF236" s="1045"/>
      <c r="AG236" s="1045"/>
      <c r="AH236" s="1045"/>
    </row>
    <row r="237" spans="1:34">
      <c r="A237" s="1189"/>
      <c r="B237" s="1190"/>
      <c r="C237" s="1190"/>
      <c r="D237" s="1191"/>
      <c r="E237" s="1045"/>
      <c r="F237" s="1045"/>
      <c r="G237" s="1045"/>
      <c r="H237" s="1045"/>
      <c r="I237" s="1045"/>
      <c r="J237" s="1045"/>
      <c r="K237" s="1192"/>
      <c r="L237" s="1192"/>
      <c r="N237" s="1045"/>
      <c r="O237" s="1045"/>
      <c r="P237" s="1045"/>
      <c r="Q237" s="1045"/>
      <c r="R237" s="1045"/>
      <c r="S237" s="1045"/>
      <c r="AF237" s="1045"/>
      <c r="AG237" s="1045"/>
      <c r="AH237" s="1045"/>
    </row>
    <row r="238" spans="1:34">
      <c r="A238" s="1189"/>
      <c r="B238" s="1190"/>
      <c r="C238" s="1190"/>
      <c r="D238" s="1191"/>
      <c r="E238" s="1045"/>
      <c r="F238" s="1045"/>
      <c r="G238" s="1045"/>
      <c r="H238" s="1045"/>
      <c r="I238" s="1045"/>
      <c r="J238" s="1045"/>
      <c r="K238" s="1192"/>
      <c r="L238" s="1192"/>
      <c r="N238" s="1045"/>
      <c r="O238" s="1045"/>
      <c r="P238" s="1045"/>
      <c r="Q238" s="1045"/>
      <c r="R238" s="1045"/>
      <c r="S238" s="1045"/>
      <c r="AF238" s="1045"/>
      <c r="AG238" s="1045"/>
      <c r="AH238" s="1045"/>
    </row>
    <row r="239" spans="1:34">
      <c r="A239" s="1189"/>
      <c r="B239" s="1190"/>
      <c r="C239" s="1190"/>
      <c r="D239" s="1191"/>
      <c r="E239" s="1045"/>
      <c r="F239" s="1045"/>
      <c r="G239" s="1045"/>
      <c r="H239" s="1045"/>
      <c r="I239" s="1045"/>
      <c r="J239" s="1045"/>
      <c r="K239" s="1192"/>
      <c r="L239" s="1192"/>
      <c r="N239" s="1045"/>
      <c r="O239" s="1045"/>
      <c r="P239" s="1045"/>
      <c r="Q239" s="1045"/>
      <c r="R239" s="1045"/>
      <c r="S239" s="1045"/>
      <c r="AF239" s="1045"/>
      <c r="AG239" s="1045"/>
      <c r="AH239" s="1045"/>
    </row>
    <row r="240" spans="1:34">
      <c r="A240" s="1189"/>
      <c r="B240" s="1190"/>
      <c r="C240" s="1190"/>
      <c r="D240" s="1191"/>
      <c r="E240" s="1045"/>
      <c r="F240" s="1045"/>
      <c r="G240" s="1045"/>
      <c r="H240" s="1045"/>
      <c r="I240" s="1045"/>
      <c r="J240" s="1045"/>
      <c r="K240" s="1192"/>
      <c r="L240" s="1192"/>
      <c r="N240" s="1045"/>
      <c r="O240" s="1045"/>
      <c r="P240" s="1045"/>
      <c r="Q240" s="1045"/>
      <c r="R240" s="1045"/>
      <c r="S240" s="1045"/>
      <c r="AF240" s="1045"/>
      <c r="AG240" s="1045"/>
      <c r="AH240" s="1045"/>
    </row>
    <row r="241" spans="1:34">
      <c r="A241" s="1189"/>
      <c r="B241" s="1190"/>
      <c r="C241" s="1190"/>
      <c r="D241" s="1191"/>
      <c r="E241" s="1045"/>
      <c r="F241" s="1045"/>
      <c r="G241" s="1045"/>
      <c r="H241" s="1045"/>
      <c r="I241" s="1045"/>
      <c r="J241" s="1045"/>
      <c r="K241" s="1192"/>
      <c r="L241" s="1192"/>
      <c r="N241" s="1045"/>
      <c r="O241" s="1045"/>
      <c r="P241" s="1045"/>
      <c r="Q241" s="1045"/>
      <c r="R241" s="1045"/>
      <c r="S241" s="1045"/>
      <c r="AF241" s="1045"/>
      <c r="AG241" s="1045"/>
      <c r="AH241" s="1045"/>
    </row>
    <row r="242" spans="1:34">
      <c r="A242" s="1189"/>
      <c r="B242" s="1190"/>
      <c r="C242" s="1190"/>
      <c r="D242" s="1191"/>
      <c r="E242" s="1045"/>
      <c r="F242" s="1045"/>
      <c r="G242" s="1045"/>
      <c r="H242" s="1045"/>
      <c r="I242" s="1045"/>
      <c r="J242" s="1045"/>
      <c r="K242" s="1192"/>
      <c r="L242" s="1192"/>
      <c r="N242" s="1045"/>
      <c r="O242" s="1045"/>
      <c r="P242" s="1045"/>
      <c r="Q242" s="1045"/>
      <c r="R242" s="1045"/>
      <c r="S242" s="1045"/>
      <c r="AF242" s="1045"/>
      <c r="AG242" s="1045"/>
      <c r="AH242" s="1045"/>
    </row>
    <row r="243" spans="1:34">
      <c r="A243" s="1189"/>
      <c r="B243" s="1190"/>
      <c r="C243" s="1190"/>
      <c r="D243" s="1191"/>
      <c r="E243" s="1045"/>
      <c r="F243" s="1045"/>
      <c r="G243" s="1045"/>
      <c r="H243" s="1045"/>
      <c r="I243" s="1045"/>
      <c r="J243" s="1045"/>
      <c r="K243" s="1192"/>
      <c r="L243" s="1192"/>
      <c r="N243" s="1045"/>
      <c r="O243" s="1045"/>
      <c r="P243" s="1045"/>
      <c r="Q243" s="1045"/>
      <c r="R243" s="1045"/>
      <c r="S243" s="1045"/>
      <c r="AF243" s="1045"/>
      <c r="AG243" s="1045"/>
      <c r="AH243" s="1045"/>
    </row>
    <row r="244" spans="1:34">
      <c r="A244" s="1189"/>
      <c r="B244" s="1190"/>
      <c r="C244" s="1190"/>
      <c r="D244" s="1191"/>
      <c r="E244" s="1045"/>
      <c r="F244" s="1045"/>
      <c r="G244" s="1045"/>
      <c r="H244" s="1045"/>
      <c r="I244" s="1045"/>
      <c r="J244" s="1045"/>
      <c r="K244" s="1192"/>
      <c r="L244" s="1192"/>
      <c r="N244" s="1045"/>
      <c r="O244" s="1045"/>
      <c r="P244" s="1045"/>
      <c r="Q244" s="1045"/>
      <c r="R244" s="1045"/>
      <c r="S244" s="1045"/>
      <c r="AF244" s="1045"/>
      <c r="AG244" s="1045"/>
      <c r="AH244" s="1045"/>
    </row>
    <row r="245" spans="1:34">
      <c r="A245" s="1189"/>
      <c r="B245" s="1190"/>
      <c r="C245" s="1190"/>
      <c r="D245" s="1191"/>
      <c r="E245" s="1045"/>
      <c r="F245" s="1045"/>
      <c r="G245" s="1045"/>
      <c r="H245" s="1045"/>
      <c r="I245" s="1045"/>
      <c r="J245" s="1045"/>
      <c r="K245" s="1192"/>
      <c r="L245" s="1192"/>
      <c r="N245" s="1045"/>
      <c r="O245" s="1045"/>
      <c r="P245" s="1045"/>
      <c r="Q245" s="1045"/>
      <c r="R245" s="1045"/>
      <c r="S245" s="1045"/>
      <c r="AF245" s="1045"/>
      <c r="AG245" s="1045"/>
      <c r="AH245" s="1045"/>
    </row>
    <row r="246" spans="1:34">
      <c r="A246" s="1189"/>
      <c r="B246" s="1190"/>
      <c r="C246" s="1190"/>
      <c r="D246" s="1191"/>
      <c r="E246" s="1045"/>
      <c r="F246" s="1045"/>
      <c r="G246" s="1045"/>
      <c r="H246" s="1045"/>
      <c r="I246" s="1045"/>
      <c r="J246" s="1045"/>
      <c r="K246" s="1192"/>
      <c r="L246" s="1192"/>
      <c r="N246" s="1045"/>
      <c r="O246" s="1045"/>
      <c r="P246" s="1045"/>
      <c r="Q246" s="1045"/>
      <c r="R246" s="1045"/>
      <c r="S246" s="1045"/>
      <c r="AF246" s="1045"/>
      <c r="AG246" s="1045"/>
      <c r="AH246" s="1045"/>
    </row>
    <row r="247" spans="1:34">
      <c r="A247" s="1189"/>
      <c r="B247" s="1190"/>
      <c r="C247" s="1190"/>
      <c r="D247" s="1191"/>
      <c r="E247" s="1045"/>
      <c r="F247" s="1045"/>
      <c r="G247" s="1045"/>
      <c r="H247" s="1045"/>
      <c r="I247" s="1045"/>
      <c r="J247" s="1045"/>
      <c r="K247" s="1192"/>
      <c r="L247" s="1192"/>
      <c r="N247" s="1045"/>
      <c r="O247" s="1045"/>
      <c r="P247" s="1045"/>
      <c r="Q247" s="1045"/>
      <c r="R247" s="1045"/>
      <c r="S247" s="1045"/>
      <c r="AF247" s="1045"/>
      <c r="AG247" s="1045"/>
      <c r="AH247" s="1045"/>
    </row>
    <row r="248" spans="1:34">
      <c r="A248" s="1189"/>
      <c r="B248" s="1190"/>
      <c r="C248" s="1190"/>
      <c r="D248" s="1191"/>
      <c r="E248" s="1045"/>
      <c r="F248" s="1045"/>
      <c r="G248" s="1045"/>
      <c r="H248" s="1045"/>
      <c r="I248" s="1045"/>
      <c r="J248" s="1045"/>
      <c r="K248" s="1192"/>
      <c r="L248" s="1192"/>
      <c r="N248" s="1045"/>
      <c r="O248" s="1045"/>
      <c r="P248" s="1045"/>
      <c r="Q248" s="1045"/>
      <c r="R248" s="1045"/>
      <c r="S248" s="1045"/>
      <c r="AF248" s="1045"/>
      <c r="AG248" s="1045"/>
      <c r="AH248" s="1045"/>
    </row>
    <row r="249" spans="1:34">
      <c r="A249" s="1189"/>
      <c r="B249" s="1190"/>
      <c r="C249" s="1190"/>
      <c r="D249" s="1191"/>
      <c r="E249" s="1045"/>
      <c r="F249" s="1045"/>
      <c r="G249" s="1045"/>
      <c r="H249" s="1045"/>
      <c r="I249" s="1045"/>
      <c r="J249" s="1045"/>
      <c r="K249" s="1192"/>
      <c r="L249" s="1192"/>
      <c r="N249" s="1045"/>
      <c r="O249" s="1045"/>
      <c r="P249" s="1045"/>
      <c r="Q249" s="1045"/>
      <c r="R249" s="1045"/>
      <c r="S249" s="1045"/>
      <c r="AF249" s="1045"/>
      <c r="AG249" s="1045"/>
      <c r="AH249" s="1045"/>
    </row>
    <row r="250" spans="1:34">
      <c r="A250" s="1189"/>
      <c r="B250" s="1190"/>
      <c r="C250" s="1190"/>
      <c r="D250" s="1191"/>
      <c r="E250" s="1045"/>
      <c r="F250" s="1045"/>
      <c r="G250" s="1045"/>
      <c r="H250" s="1045"/>
      <c r="I250" s="1045"/>
      <c r="J250" s="1045"/>
      <c r="K250" s="1192"/>
      <c r="L250" s="1192"/>
      <c r="N250" s="1045"/>
      <c r="O250" s="1045"/>
      <c r="P250" s="1045"/>
      <c r="Q250" s="1045"/>
      <c r="R250" s="1045"/>
      <c r="S250" s="1045"/>
      <c r="AF250" s="1045"/>
      <c r="AG250" s="1045"/>
      <c r="AH250" s="1045"/>
    </row>
    <row r="251" spans="1:34">
      <c r="A251" s="1189"/>
      <c r="B251" s="1190"/>
      <c r="C251" s="1190"/>
      <c r="D251" s="1191"/>
      <c r="E251" s="1045"/>
      <c r="F251" s="1045"/>
      <c r="G251" s="1045"/>
      <c r="H251" s="1045"/>
      <c r="I251" s="1045"/>
      <c r="J251" s="1045"/>
      <c r="K251" s="1192"/>
      <c r="L251" s="1192"/>
      <c r="N251" s="1045"/>
      <c r="O251" s="1045"/>
      <c r="P251" s="1045"/>
      <c r="Q251" s="1045"/>
      <c r="R251" s="1045"/>
      <c r="S251" s="1045"/>
      <c r="AF251" s="1045"/>
      <c r="AG251" s="1045"/>
      <c r="AH251" s="1045"/>
    </row>
    <row r="252" spans="1:34">
      <c r="A252" s="1189"/>
      <c r="B252" s="1190"/>
      <c r="C252" s="1190"/>
      <c r="D252" s="1191"/>
      <c r="E252" s="1045"/>
      <c r="F252" s="1045"/>
      <c r="G252" s="1045"/>
      <c r="H252" s="1045"/>
      <c r="I252" s="1045"/>
      <c r="J252" s="1045"/>
      <c r="K252" s="1192"/>
      <c r="L252" s="1192"/>
      <c r="N252" s="1045"/>
      <c r="O252" s="1045"/>
      <c r="P252" s="1045"/>
      <c r="Q252" s="1045"/>
      <c r="R252" s="1045"/>
      <c r="S252" s="1045"/>
      <c r="AF252" s="1045"/>
      <c r="AG252" s="1045"/>
      <c r="AH252" s="1045"/>
    </row>
    <row r="253" spans="1:34">
      <c r="A253" s="1189"/>
      <c r="B253" s="1190"/>
      <c r="C253" s="1190"/>
      <c r="D253" s="1191"/>
      <c r="E253" s="1045"/>
      <c r="F253" s="1045"/>
      <c r="G253" s="1045"/>
      <c r="H253" s="1045"/>
      <c r="I253" s="1045"/>
      <c r="J253" s="1045"/>
      <c r="K253" s="1192"/>
      <c r="L253" s="1192"/>
      <c r="N253" s="1045"/>
      <c r="O253" s="1045"/>
      <c r="P253" s="1045"/>
      <c r="Q253" s="1045"/>
      <c r="R253" s="1045"/>
      <c r="S253" s="1045"/>
      <c r="AF253" s="1045"/>
      <c r="AG253" s="1045"/>
      <c r="AH253" s="1045"/>
    </row>
    <row r="254" spans="1:34">
      <c r="A254" s="1189"/>
      <c r="B254" s="1190"/>
      <c r="C254" s="1190"/>
      <c r="D254" s="1191"/>
      <c r="E254" s="1045"/>
      <c r="F254" s="1045"/>
      <c r="G254" s="1045"/>
      <c r="H254" s="1045"/>
      <c r="I254" s="1045"/>
      <c r="J254" s="1045"/>
      <c r="K254" s="1192"/>
      <c r="L254" s="1192"/>
      <c r="N254" s="1045"/>
      <c r="O254" s="1045"/>
      <c r="P254" s="1045"/>
      <c r="Q254" s="1045"/>
      <c r="R254" s="1045"/>
      <c r="S254" s="1045"/>
      <c r="AF254" s="1045"/>
      <c r="AG254" s="1045"/>
      <c r="AH254" s="1045"/>
    </row>
    <row r="255" spans="1:34">
      <c r="A255" s="1189"/>
      <c r="B255" s="1190"/>
      <c r="C255" s="1190"/>
      <c r="D255" s="1191"/>
      <c r="E255" s="1045"/>
      <c r="F255" s="1045"/>
      <c r="G255" s="1045"/>
      <c r="H255" s="1045"/>
      <c r="I255" s="1045"/>
      <c r="J255" s="1045"/>
      <c r="K255" s="1192"/>
      <c r="L255" s="1192"/>
      <c r="N255" s="1045"/>
      <c r="O255" s="1045"/>
      <c r="P255" s="1045"/>
      <c r="Q255" s="1045"/>
      <c r="R255" s="1045"/>
      <c r="S255" s="1045"/>
      <c r="AF255" s="1045"/>
      <c r="AG255" s="1045"/>
      <c r="AH255" s="1045"/>
    </row>
    <row r="256" spans="1:34">
      <c r="A256" s="1189"/>
      <c r="B256" s="1190"/>
      <c r="C256" s="1190"/>
      <c r="D256" s="1191"/>
      <c r="E256" s="1045"/>
      <c r="F256" s="1045"/>
      <c r="G256" s="1045"/>
      <c r="H256" s="1045"/>
      <c r="I256" s="1045"/>
      <c r="J256" s="1045"/>
      <c r="K256" s="1192"/>
      <c r="L256" s="1192"/>
      <c r="N256" s="1045"/>
      <c r="O256" s="1045"/>
      <c r="P256" s="1045"/>
      <c r="Q256" s="1045"/>
      <c r="R256" s="1045"/>
      <c r="S256" s="1045"/>
      <c r="AF256" s="1045"/>
      <c r="AG256" s="1045"/>
      <c r="AH256" s="1045"/>
    </row>
    <row r="257" spans="1:34">
      <c r="A257" s="1189"/>
      <c r="B257" s="1190"/>
      <c r="C257" s="1190"/>
      <c r="D257" s="1191"/>
      <c r="E257" s="1045"/>
      <c r="F257" s="1045"/>
      <c r="G257" s="1045"/>
      <c r="H257" s="1045"/>
      <c r="I257" s="1045"/>
      <c r="J257" s="1045"/>
      <c r="K257" s="1192"/>
      <c r="L257" s="1192"/>
      <c r="N257" s="1045"/>
      <c r="O257" s="1045"/>
      <c r="P257" s="1045"/>
      <c r="Q257" s="1045"/>
      <c r="R257" s="1045"/>
      <c r="S257" s="1045"/>
      <c r="AF257" s="1045"/>
      <c r="AG257" s="1045"/>
      <c r="AH257" s="1045"/>
    </row>
    <row r="258" spans="1:34">
      <c r="A258" s="1189"/>
      <c r="B258" s="1190"/>
      <c r="C258" s="1190"/>
      <c r="D258" s="1191"/>
      <c r="E258" s="1045"/>
      <c r="F258" s="1045"/>
      <c r="G258" s="1045"/>
      <c r="H258" s="1045"/>
      <c r="I258" s="1045"/>
      <c r="J258" s="1045"/>
      <c r="K258" s="1192"/>
      <c r="L258" s="1192"/>
      <c r="N258" s="1045"/>
      <c r="O258" s="1045"/>
      <c r="P258" s="1045"/>
      <c r="Q258" s="1045"/>
      <c r="R258" s="1045"/>
      <c r="S258" s="1045"/>
      <c r="AF258" s="1045"/>
      <c r="AG258" s="1045"/>
      <c r="AH258" s="1045"/>
    </row>
    <row r="259" spans="1:34">
      <c r="A259" s="1189"/>
      <c r="B259" s="1190"/>
      <c r="C259" s="1190"/>
      <c r="D259" s="1191"/>
      <c r="E259" s="1045"/>
      <c r="F259" s="1045"/>
      <c r="G259" s="1045"/>
      <c r="H259" s="1045"/>
      <c r="I259" s="1045"/>
      <c r="J259" s="1045"/>
      <c r="K259" s="1192"/>
      <c r="L259" s="1192"/>
      <c r="N259" s="1045"/>
      <c r="O259" s="1045"/>
      <c r="P259" s="1045"/>
      <c r="Q259" s="1045"/>
      <c r="R259" s="1045"/>
      <c r="S259" s="1045"/>
      <c r="AF259" s="1045"/>
      <c r="AG259" s="1045"/>
      <c r="AH259" s="1045"/>
    </row>
    <row r="260" spans="1:34">
      <c r="A260" s="1189"/>
      <c r="B260" s="1190"/>
      <c r="C260" s="1190"/>
      <c r="D260" s="1191"/>
      <c r="E260" s="1045"/>
      <c r="F260" s="1045"/>
      <c r="G260" s="1045"/>
      <c r="H260" s="1045"/>
      <c r="I260" s="1045"/>
      <c r="J260" s="1045"/>
      <c r="K260" s="1192"/>
      <c r="L260" s="1192"/>
      <c r="N260" s="1045"/>
      <c r="O260" s="1045"/>
      <c r="P260" s="1045"/>
      <c r="Q260" s="1045"/>
      <c r="R260" s="1045"/>
      <c r="S260" s="1045"/>
      <c r="AF260" s="1045"/>
      <c r="AG260" s="1045"/>
      <c r="AH260" s="1045"/>
    </row>
    <row r="261" spans="1:34">
      <c r="A261" s="1189"/>
      <c r="B261" s="1190"/>
      <c r="C261" s="1190"/>
      <c r="D261" s="1191"/>
      <c r="E261" s="1045"/>
      <c r="F261" s="1045"/>
      <c r="G261" s="1045"/>
      <c r="H261" s="1045"/>
      <c r="I261" s="1045"/>
      <c r="J261" s="1045"/>
      <c r="K261" s="1192"/>
      <c r="L261" s="1192"/>
      <c r="N261" s="1045"/>
      <c r="O261" s="1045"/>
      <c r="P261" s="1045"/>
      <c r="Q261" s="1045"/>
      <c r="R261" s="1045"/>
      <c r="S261" s="1045"/>
      <c r="AF261" s="1045"/>
      <c r="AG261" s="1045"/>
      <c r="AH261" s="1045"/>
    </row>
    <row r="262" spans="1:34">
      <c r="A262" s="1189"/>
      <c r="B262" s="1190"/>
      <c r="C262" s="1190"/>
      <c r="D262" s="1191"/>
      <c r="E262" s="1045"/>
      <c r="F262" s="1045"/>
      <c r="G262" s="1045"/>
      <c r="H262" s="1045"/>
      <c r="I262" s="1045"/>
      <c r="J262" s="1045"/>
      <c r="K262" s="1192"/>
      <c r="L262" s="1192"/>
      <c r="N262" s="1045"/>
      <c r="O262" s="1045"/>
      <c r="P262" s="1045"/>
      <c r="Q262" s="1045"/>
      <c r="R262" s="1045"/>
      <c r="S262" s="1045"/>
      <c r="AF262" s="1045"/>
      <c r="AG262" s="1045"/>
      <c r="AH262" s="1045"/>
    </row>
    <row r="263" spans="1:34">
      <c r="A263" s="1189"/>
      <c r="B263" s="1190"/>
      <c r="C263" s="1190"/>
      <c r="D263" s="1191"/>
      <c r="E263" s="1045"/>
      <c r="F263" s="1045"/>
      <c r="G263" s="1045"/>
      <c r="H263" s="1045"/>
      <c r="I263" s="1045"/>
      <c r="J263" s="1045"/>
      <c r="K263" s="1192"/>
      <c r="L263" s="1192"/>
      <c r="N263" s="1045"/>
      <c r="O263" s="1045"/>
      <c r="P263" s="1045"/>
      <c r="Q263" s="1045"/>
      <c r="R263" s="1045"/>
      <c r="S263" s="1045"/>
      <c r="AF263" s="1045"/>
      <c r="AG263" s="1045"/>
      <c r="AH263" s="1045"/>
    </row>
    <row r="264" spans="1:34">
      <c r="A264" s="1189"/>
      <c r="B264" s="1190"/>
      <c r="C264" s="1190"/>
      <c r="D264" s="1191"/>
      <c r="E264" s="1045"/>
      <c r="F264" s="1045"/>
      <c r="G264" s="1045"/>
      <c r="H264" s="1045"/>
      <c r="I264" s="1045"/>
      <c r="J264" s="1045"/>
      <c r="K264" s="1192"/>
      <c r="L264" s="1192"/>
      <c r="N264" s="1045"/>
      <c r="O264" s="1045"/>
      <c r="P264" s="1045"/>
      <c r="Q264" s="1045"/>
      <c r="R264" s="1045"/>
      <c r="S264" s="1045"/>
      <c r="AF264" s="1045"/>
      <c r="AG264" s="1045"/>
      <c r="AH264" s="1045"/>
    </row>
    <row r="265" spans="1:34">
      <c r="A265" s="1189"/>
      <c r="B265" s="1190"/>
      <c r="C265" s="1190"/>
      <c r="D265" s="1191"/>
      <c r="E265" s="1045"/>
      <c r="F265" s="1045"/>
      <c r="G265" s="1045"/>
      <c r="H265" s="1045"/>
      <c r="I265" s="1045"/>
      <c r="J265" s="1045"/>
      <c r="K265" s="1192"/>
      <c r="L265" s="1192"/>
      <c r="N265" s="1045"/>
      <c r="O265" s="1045"/>
      <c r="P265" s="1045"/>
      <c r="Q265" s="1045"/>
      <c r="R265" s="1045"/>
      <c r="S265" s="1045"/>
      <c r="AF265" s="1045"/>
      <c r="AG265" s="1045"/>
      <c r="AH265" s="1045"/>
    </row>
    <row r="266" spans="1:34">
      <c r="A266" s="1189"/>
      <c r="B266" s="1190"/>
      <c r="C266" s="1190"/>
      <c r="D266" s="1191"/>
      <c r="E266" s="1045"/>
      <c r="F266" s="1045"/>
      <c r="G266" s="1045"/>
      <c r="H266" s="1045"/>
      <c r="I266" s="1045"/>
      <c r="J266" s="1045"/>
      <c r="K266" s="1192"/>
      <c r="L266" s="1192"/>
      <c r="N266" s="1045"/>
      <c r="O266" s="1045"/>
      <c r="P266" s="1045"/>
      <c r="Q266" s="1045"/>
      <c r="R266" s="1045"/>
      <c r="S266" s="1045"/>
      <c r="AF266" s="1045"/>
      <c r="AG266" s="1045"/>
      <c r="AH266" s="1045"/>
    </row>
    <row r="267" spans="1:34">
      <c r="A267" s="1189"/>
      <c r="B267" s="1190"/>
      <c r="C267" s="1190"/>
      <c r="D267" s="1191"/>
      <c r="E267" s="1045"/>
      <c r="F267" s="1045"/>
      <c r="G267" s="1045"/>
      <c r="H267" s="1045"/>
      <c r="I267" s="1045"/>
      <c r="J267" s="1045"/>
      <c r="K267" s="1192"/>
      <c r="L267" s="1192"/>
      <c r="N267" s="1045"/>
      <c r="O267" s="1045"/>
      <c r="P267" s="1045"/>
      <c r="Q267" s="1045"/>
      <c r="R267" s="1045"/>
      <c r="S267" s="1045"/>
      <c r="AF267" s="1045"/>
      <c r="AG267" s="1045"/>
      <c r="AH267" s="1045"/>
    </row>
    <row r="268" spans="1:34">
      <c r="A268" s="1189"/>
      <c r="B268" s="1190"/>
      <c r="C268" s="1190"/>
      <c r="D268" s="1191"/>
      <c r="E268" s="1045"/>
      <c r="F268" s="1045"/>
      <c r="G268" s="1045"/>
      <c r="H268" s="1045"/>
      <c r="I268" s="1045"/>
      <c r="J268" s="1045"/>
      <c r="K268" s="1192"/>
      <c r="L268" s="1192"/>
      <c r="N268" s="1045"/>
      <c r="O268" s="1045"/>
      <c r="P268" s="1045"/>
      <c r="Q268" s="1045"/>
      <c r="R268" s="1045"/>
      <c r="S268" s="1045"/>
      <c r="AF268" s="1045"/>
      <c r="AG268" s="1045"/>
      <c r="AH268" s="1045"/>
    </row>
    <row r="269" spans="1:34">
      <c r="A269" s="1189"/>
      <c r="B269" s="1190"/>
      <c r="C269" s="1190"/>
      <c r="D269" s="1191"/>
      <c r="E269" s="1045"/>
      <c r="F269" s="1045"/>
      <c r="G269" s="1045"/>
      <c r="H269" s="1045"/>
      <c r="I269" s="1045"/>
      <c r="J269" s="1045"/>
      <c r="K269" s="1192"/>
      <c r="L269" s="1192"/>
      <c r="N269" s="1045"/>
      <c r="O269" s="1045"/>
      <c r="P269" s="1045"/>
      <c r="Q269" s="1045"/>
      <c r="R269" s="1045"/>
      <c r="S269" s="1045"/>
      <c r="AF269" s="1045"/>
      <c r="AG269" s="1045"/>
      <c r="AH269" s="1045"/>
    </row>
    <row r="270" spans="1:34">
      <c r="A270" s="1189"/>
      <c r="B270" s="1190"/>
      <c r="C270" s="1190"/>
      <c r="D270" s="1191"/>
      <c r="E270" s="1045"/>
      <c r="F270" s="1045"/>
      <c r="G270" s="1045"/>
      <c r="H270" s="1045"/>
      <c r="I270" s="1045"/>
      <c r="J270" s="1045"/>
      <c r="K270" s="1192"/>
      <c r="L270" s="1192"/>
      <c r="N270" s="1045"/>
      <c r="O270" s="1045"/>
      <c r="P270" s="1045"/>
      <c r="Q270" s="1045"/>
      <c r="R270" s="1045"/>
      <c r="S270" s="1045"/>
      <c r="AF270" s="1045"/>
      <c r="AG270" s="1045"/>
      <c r="AH270" s="1045"/>
    </row>
    <row r="271" spans="1:34">
      <c r="A271" s="1189"/>
      <c r="B271" s="1190"/>
      <c r="C271" s="1190"/>
      <c r="D271" s="1191"/>
      <c r="E271" s="1045"/>
      <c r="F271" s="1045"/>
      <c r="G271" s="1045"/>
      <c r="H271" s="1045"/>
      <c r="I271" s="1045"/>
      <c r="J271" s="1045"/>
      <c r="K271" s="1192"/>
      <c r="L271" s="1192"/>
      <c r="N271" s="1045"/>
      <c r="O271" s="1045"/>
      <c r="P271" s="1045"/>
      <c r="Q271" s="1045"/>
      <c r="R271" s="1045"/>
      <c r="S271" s="1045"/>
      <c r="AF271" s="1045"/>
      <c r="AG271" s="1045"/>
      <c r="AH271" s="1045"/>
    </row>
    <row r="272" spans="1:34">
      <c r="A272" s="1189"/>
      <c r="B272" s="1190"/>
      <c r="C272" s="1190"/>
      <c r="D272" s="1191"/>
      <c r="E272" s="1045"/>
      <c r="F272" s="1045"/>
      <c r="G272" s="1045"/>
      <c r="H272" s="1045"/>
      <c r="I272" s="1045"/>
      <c r="J272" s="1045"/>
      <c r="K272" s="1192"/>
      <c r="L272" s="1192"/>
      <c r="N272" s="1045"/>
      <c r="O272" s="1045"/>
      <c r="P272" s="1045"/>
      <c r="Q272" s="1045"/>
      <c r="R272" s="1045"/>
      <c r="S272" s="1045"/>
      <c r="AF272" s="1045"/>
      <c r="AG272" s="1045"/>
      <c r="AH272" s="1045"/>
    </row>
    <row r="273" spans="1:34">
      <c r="A273" s="1189"/>
      <c r="B273" s="1190"/>
      <c r="C273" s="1190"/>
      <c r="D273" s="1191"/>
      <c r="E273" s="1045"/>
      <c r="F273" s="1045"/>
      <c r="G273" s="1045"/>
      <c r="H273" s="1045"/>
      <c r="I273" s="1045"/>
      <c r="J273" s="1045"/>
      <c r="K273" s="1192"/>
      <c r="L273" s="1192"/>
      <c r="N273" s="1045"/>
      <c r="O273" s="1045"/>
      <c r="P273" s="1045"/>
      <c r="Q273" s="1045"/>
      <c r="R273" s="1045"/>
      <c r="S273" s="1045"/>
      <c r="AF273" s="1045"/>
      <c r="AG273" s="1045"/>
      <c r="AH273" s="1045"/>
    </row>
    <row r="274" spans="1:34">
      <c r="A274" s="1189"/>
      <c r="B274" s="1190"/>
      <c r="C274" s="1190"/>
      <c r="D274" s="1191"/>
      <c r="E274" s="1045"/>
      <c r="F274" s="1045"/>
      <c r="G274" s="1045"/>
      <c r="H274" s="1045"/>
      <c r="I274" s="1045"/>
      <c r="J274" s="1045"/>
      <c r="K274" s="1192"/>
      <c r="L274" s="1192"/>
      <c r="N274" s="1045"/>
      <c r="O274" s="1045"/>
      <c r="P274" s="1045"/>
      <c r="Q274" s="1045"/>
      <c r="R274" s="1045"/>
      <c r="S274" s="1045"/>
      <c r="AF274" s="1045"/>
      <c r="AG274" s="1045"/>
      <c r="AH274" s="1045"/>
    </row>
    <row r="275" spans="1:34">
      <c r="A275" s="1189"/>
      <c r="B275" s="1190"/>
      <c r="C275" s="1190"/>
      <c r="D275" s="1191"/>
      <c r="E275" s="1045"/>
      <c r="F275" s="1045"/>
      <c r="G275" s="1045"/>
      <c r="H275" s="1045"/>
      <c r="I275" s="1045"/>
      <c r="J275" s="1045"/>
      <c r="K275" s="1192"/>
      <c r="L275" s="1192"/>
      <c r="N275" s="1045"/>
      <c r="O275" s="1045"/>
      <c r="P275" s="1045"/>
      <c r="Q275" s="1045"/>
      <c r="R275" s="1045"/>
      <c r="S275" s="1045"/>
      <c r="AF275" s="1045"/>
      <c r="AG275" s="1045"/>
      <c r="AH275" s="1045"/>
    </row>
    <row r="276" spans="1:34">
      <c r="A276" s="1189"/>
      <c r="B276" s="1190"/>
      <c r="C276" s="1190"/>
      <c r="D276" s="1191"/>
      <c r="E276" s="1045"/>
      <c r="F276" s="1045"/>
      <c r="G276" s="1045"/>
      <c r="H276" s="1045"/>
      <c r="I276" s="1045"/>
      <c r="J276" s="1045"/>
      <c r="K276" s="1192"/>
      <c r="L276" s="1192"/>
      <c r="N276" s="1045"/>
      <c r="O276" s="1045"/>
      <c r="P276" s="1045"/>
      <c r="Q276" s="1045"/>
      <c r="R276" s="1045"/>
      <c r="S276" s="1045"/>
      <c r="AF276" s="1045"/>
      <c r="AG276" s="1045"/>
      <c r="AH276" s="1045"/>
    </row>
    <row r="277" spans="1:34">
      <c r="A277" s="1189"/>
      <c r="B277" s="1190"/>
      <c r="C277" s="1190"/>
      <c r="D277" s="1191"/>
      <c r="E277" s="1045"/>
      <c r="F277" s="1045"/>
      <c r="G277" s="1045"/>
      <c r="H277" s="1045"/>
      <c r="I277" s="1045"/>
      <c r="J277" s="1045"/>
      <c r="K277" s="1192"/>
      <c r="L277" s="1192"/>
      <c r="N277" s="1045"/>
      <c r="O277" s="1045"/>
      <c r="P277" s="1045"/>
      <c r="Q277" s="1045"/>
      <c r="R277" s="1045"/>
      <c r="S277" s="1045"/>
      <c r="AF277" s="1045"/>
      <c r="AG277" s="1045"/>
      <c r="AH277" s="1045"/>
    </row>
    <row r="278" spans="1:34">
      <c r="A278" s="1189"/>
      <c r="B278" s="1190"/>
      <c r="C278" s="1190"/>
      <c r="D278" s="1191"/>
      <c r="E278" s="1045"/>
      <c r="F278" s="1045"/>
      <c r="G278" s="1045"/>
      <c r="H278" s="1045"/>
      <c r="I278" s="1045"/>
      <c r="J278" s="1045"/>
      <c r="K278" s="1192"/>
      <c r="L278" s="1192"/>
      <c r="N278" s="1045"/>
      <c r="O278" s="1045"/>
      <c r="P278" s="1045"/>
      <c r="Q278" s="1045"/>
      <c r="R278" s="1045"/>
      <c r="S278" s="1045"/>
      <c r="AF278" s="1045"/>
      <c r="AG278" s="1045"/>
      <c r="AH278" s="1045"/>
    </row>
    <row r="279" spans="1:34">
      <c r="A279" s="1189"/>
      <c r="B279" s="1190"/>
      <c r="C279" s="1190"/>
      <c r="D279" s="1191"/>
      <c r="E279" s="1045"/>
      <c r="F279" s="1045"/>
      <c r="G279" s="1045"/>
      <c r="H279" s="1045"/>
      <c r="I279" s="1045"/>
      <c r="J279" s="1045"/>
      <c r="K279" s="1192"/>
      <c r="L279" s="1192"/>
      <c r="N279" s="1045"/>
      <c r="O279" s="1045"/>
      <c r="P279" s="1045"/>
      <c r="Q279" s="1045"/>
      <c r="R279" s="1045"/>
      <c r="S279" s="1045"/>
      <c r="AF279" s="1045"/>
      <c r="AG279" s="1045"/>
      <c r="AH279" s="1045"/>
    </row>
    <row r="280" spans="1:34">
      <c r="A280" s="1189"/>
      <c r="B280" s="1190"/>
      <c r="C280" s="1190"/>
      <c r="D280" s="1191"/>
      <c r="E280" s="1045"/>
      <c r="F280" s="1045"/>
      <c r="G280" s="1045"/>
      <c r="H280" s="1045"/>
      <c r="I280" s="1045"/>
      <c r="J280" s="1045"/>
      <c r="K280" s="1192"/>
      <c r="L280" s="1192"/>
      <c r="N280" s="1045"/>
      <c r="O280" s="1045"/>
      <c r="P280" s="1045"/>
      <c r="Q280" s="1045"/>
      <c r="R280" s="1045"/>
      <c r="S280" s="1045"/>
      <c r="AF280" s="1045"/>
      <c r="AG280" s="1045"/>
      <c r="AH280" s="1045"/>
    </row>
    <row r="281" spans="1:34">
      <c r="A281" s="1189"/>
      <c r="B281" s="1190"/>
      <c r="C281" s="1190"/>
      <c r="D281" s="1191"/>
      <c r="E281" s="1045"/>
      <c r="F281" s="1045"/>
      <c r="G281" s="1045"/>
      <c r="H281" s="1045"/>
      <c r="I281" s="1045"/>
      <c r="J281" s="1045"/>
      <c r="K281" s="1192"/>
      <c r="L281" s="1192"/>
      <c r="N281" s="1045"/>
      <c r="O281" s="1045"/>
      <c r="P281" s="1045"/>
      <c r="Q281" s="1045"/>
      <c r="R281" s="1045"/>
      <c r="S281" s="1045"/>
      <c r="AF281" s="1045"/>
      <c r="AG281" s="1045"/>
      <c r="AH281" s="1045"/>
    </row>
    <row r="282" spans="1:34">
      <c r="A282" s="1189"/>
      <c r="B282" s="1190"/>
      <c r="C282" s="1190"/>
      <c r="D282" s="1191"/>
      <c r="E282" s="1045"/>
      <c r="F282" s="1045"/>
      <c r="G282" s="1045"/>
      <c r="H282" s="1045"/>
      <c r="I282" s="1045"/>
      <c r="J282" s="1045"/>
      <c r="K282" s="1192"/>
      <c r="L282" s="1192"/>
      <c r="N282" s="1045"/>
      <c r="O282" s="1045"/>
      <c r="P282" s="1045"/>
      <c r="Q282" s="1045"/>
      <c r="R282" s="1045"/>
      <c r="S282" s="1045"/>
      <c r="AF282" s="1045"/>
      <c r="AG282" s="1045"/>
      <c r="AH282" s="1045"/>
    </row>
    <row r="283" spans="1:34">
      <c r="A283" s="1189"/>
      <c r="B283" s="1190"/>
      <c r="C283" s="1190"/>
      <c r="D283" s="1191"/>
      <c r="E283" s="1045"/>
      <c r="F283" s="1045"/>
      <c r="G283" s="1045"/>
      <c r="H283" s="1045"/>
      <c r="I283" s="1045"/>
      <c r="J283" s="1045"/>
      <c r="K283" s="1192"/>
      <c r="L283" s="1192"/>
      <c r="N283" s="1045"/>
      <c r="O283" s="1045"/>
      <c r="P283" s="1045"/>
      <c r="Q283" s="1045"/>
      <c r="R283" s="1045"/>
      <c r="S283" s="1045"/>
      <c r="AF283" s="1045"/>
      <c r="AG283" s="1045"/>
      <c r="AH283" s="1045"/>
    </row>
    <row r="284" spans="1:34">
      <c r="A284" s="1189"/>
      <c r="B284" s="1190"/>
      <c r="C284" s="1190"/>
      <c r="D284" s="1191"/>
      <c r="E284" s="1045"/>
      <c r="F284" s="1045"/>
      <c r="G284" s="1045"/>
      <c r="H284" s="1045"/>
      <c r="I284" s="1045"/>
      <c r="J284" s="1045"/>
      <c r="K284" s="1192"/>
      <c r="L284" s="1192"/>
      <c r="N284" s="1045"/>
      <c r="O284" s="1045"/>
      <c r="P284" s="1045"/>
      <c r="Q284" s="1045"/>
      <c r="R284" s="1045"/>
      <c r="S284" s="1045"/>
      <c r="AF284" s="1045"/>
      <c r="AG284" s="1045"/>
      <c r="AH284" s="1045"/>
    </row>
    <row r="285" spans="1:34">
      <c r="A285" s="1189"/>
      <c r="B285" s="1190"/>
      <c r="C285" s="1190"/>
      <c r="D285" s="1191"/>
      <c r="E285" s="1045"/>
      <c r="F285" s="1045"/>
      <c r="G285" s="1045"/>
      <c r="H285" s="1045"/>
      <c r="I285" s="1045"/>
      <c r="J285" s="1045"/>
      <c r="K285" s="1192"/>
      <c r="L285" s="1192"/>
      <c r="N285" s="1045"/>
      <c r="O285" s="1045"/>
      <c r="P285" s="1045"/>
      <c r="Q285" s="1045"/>
      <c r="R285" s="1045"/>
      <c r="S285" s="1045"/>
      <c r="AF285" s="1045"/>
      <c r="AG285" s="1045"/>
      <c r="AH285" s="1045"/>
    </row>
    <row r="286" spans="1:34">
      <c r="A286" s="1189"/>
      <c r="B286" s="1190"/>
      <c r="C286" s="1190"/>
      <c r="D286" s="1191"/>
      <c r="E286" s="1045"/>
      <c r="F286" s="1045"/>
      <c r="G286" s="1045"/>
      <c r="H286" s="1045"/>
      <c r="I286" s="1045"/>
      <c r="J286" s="1045"/>
      <c r="K286" s="1192"/>
      <c r="L286" s="1192"/>
      <c r="N286" s="1045"/>
      <c r="O286" s="1045"/>
      <c r="P286" s="1045"/>
      <c r="Q286" s="1045"/>
      <c r="R286" s="1045"/>
      <c r="S286" s="1045"/>
      <c r="AF286" s="1045"/>
      <c r="AG286" s="1045"/>
      <c r="AH286" s="1045"/>
    </row>
    <row r="287" spans="1:34">
      <c r="A287" s="1189"/>
      <c r="B287" s="1190"/>
      <c r="C287" s="1190"/>
      <c r="D287" s="1191"/>
      <c r="E287" s="1045"/>
      <c r="F287" s="1045"/>
      <c r="G287" s="1045"/>
      <c r="H287" s="1045"/>
      <c r="I287" s="1045"/>
      <c r="J287" s="1045"/>
      <c r="K287" s="1192"/>
      <c r="L287" s="1192"/>
      <c r="N287" s="1045"/>
      <c r="O287" s="1045"/>
      <c r="P287" s="1045"/>
      <c r="Q287" s="1045"/>
      <c r="R287" s="1045"/>
      <c r="S287" s="1045"/>
      <c r="AF287" s="1045"/>
      <c r="AG287" s="1045"/>
      <c r="AH287" s="1045"/>
    </row>
    <row r="288" spans="1:34">
      <c r="A288" s="1189"/>
      <c r="B288" s="1190"/>
      <c r="C288" s="1190"/>
      <c r="D288" s="1191"/>
      <c r="E288" s="1045"/>
      <c r="F288" s="1045"/>
      <c r="G288" s="1045"/>
      <c r="H288" s="1045"/>
      <c r="I288" s="1045"/>
      <c r="J288" s="1045"/>
      <c r="K288" s="1192"/>
      <c r="L288" s="1192"/>
      <c r="N288" s="1045"/>
      <c r="O288" s="1045"/>
      <c r="P288" s="1045"/>
      <c r="Q288" s="1045"/>
      <c r="R288" s="1045"/>
      <c r="S288" s="1045"/>
      <c r="AF288" s="1045"/>
      <c r="AG288" s="1045"/>
      <c r="AH288" s="1045"/>
    </row>
    <row r="289" spans="1:34">
      <c r="A289" s="1189"/>
      <c r="B289" s="1190"/>
      <c r="C289" s="1190"/>
      <c r="D289" s="1191"/>
      <c r="E289" s="1045"/>
      <c r="F289" s="1045"/>
      <c r="G289" s="1045"/>
      <c r="H289" s="1045"/>
      <c r="I289" s="1045"/>
      <c r="J289" s="1045"/>
      <c r="K289" s="1192"/>
      <c r="L289" s="1192"/>
      <c r="N289" s="1045"/>
      <c r="O289" s="1045"/>
      <c r="P289" s="1045"/>
      <c r="Q289" s="1045"/>
      <c r="R289" s="1045"/>
      <c r="S289" s="1045"/>
      <c r="AF289" s="1045"/>
      <c r="AG289" s="1045"/>
      <c r="AH289" s="1045"/>
    </row>
    <row r="290" spans="1:34">
      <c r="A290" s="1189"/>
      <c r="B290" s="1190"/>
      <c r="C290" s="1190"/>
      <c r="D290" s="1191"/>
      <c r="E290" s="1045"/>
      <c r="F290" s="1045"/>
      <c r="G290" s="1045"/>
      <c r="H290" s="1045"/>
      <c r="I290" s="1045"/>
      <c r="J290" s="1045"/>
      <c r="K290" s="1192"/>
      <c r="L290" s="1192"/>
      <c r="N290" s="1045"/>
      <c r="O290" s="1045"/>
      <c r="P290" s="1045"/>
      <c r="Q290" s="1045"/>
      <c r="R290" s="1045"/>
      <c r="S290" s="1045"/>
      <c r="AF290" s="1045"/>
      <c r="AG290" s="1045"/>
      <c r="AH290" s="1045"/>
    </row>
    <row r="291" spans="1:34">
      <c r="A291" s="1189"/>
      <c r="B291" s="1190"/>
      <c r="C291" s="1190"/>
      <c r="D291" s="1191"/>
      <c r="E291" s="1045"/>
      <c r="F291" s="1045"/>
      <c r="G291" s="1045"/>
      <c r="H291" s="1045"/>
      <c r="I291" s="1045"/>
      <c r="J291" s="1045"/>
      <c r="K291" s="1192"/>
      <c r="L291" s="1192"/>
      <c r="N291" s="1045"/>
      <c r="O291" s="1045"/>
      <c r="P291" s="1045"/>
      <c r="Q291" s="1045"/>
      <c r="R291" s="1045"/>
      <c r="S291" s="1045"/>
      <c r="AF291" s="1045"/>
      <c r="AG291" s="1045"/>
      <c r="AH291" s="1045"/>
    </row>
    <row r="292" spans="1:34">
      <c r="A292" s="1189"/>
      <c r="B292" s="1190"/>
      <c r="C292" s="1190"/>
      <c r="D292" s="1191"/>
      <c r="E292" s="1045"/>
      <c r="F292" s="1045"/>
      <c r="G292" s="1045"/>
      <c r="H292" s="1045"/>
      <c r="I292" s="1045"/>
      <c r="J292" s="1045"/>
      <c r="K292" s="1192"/>
      <c r="L292" s="1192"/>
      <c r="N292" s="1045"/>
      <c r="O292" s="1045"/>
      <c r="P292" s="1045"/>
      <c r="Q292" s="1045"/>
      <c r="R292" s="1045"/>
      <c r="S292" s="1045"/>
      <c r="AF292" s="1045"/>
      <c r="AG292" s="1045"/>
      <c r="AH292" s="1045"/>
    </row>
    <row r="293" spans="1:34">
      <c r="A293" s="1189"/>
      <c r="B293" s="1190"/>
      <c r="C293" s="1190"/>
      <c r="D293" s="1191"/>
      <c r="E293" s="1045"/>
      <c r="F293" s="1045"/>
      <c r="G293" s="1045"/>
      <c r="H293" s="1045"/>
      <c r="I293" s="1045"/>
      <c r="J293" s="1045"/>
      <c r="K293" s="1192"/>
      <c r="L293" s="1192"/>
      <c r="N293" s="1045"/>
      <c r="O293" s="1045"/>
      <c r="P293" s="1045"/>
      <c r="Q293" s="1045"/>
      <c r="R293" s="1045"/>
      <c r="S293" s="1045"/>
      <c r="AF293" s="1045"/>
      <c r="AG293" s="1045"/>
      <c r="AH293" s="1045"/>
    </row>
    <row r="294" spans="1:34">
      <c r="A294" s="1189"/>
      <c r="B294" s="1190"/>
      <c r="C294" s="1190"/>
      <c r="D294" s="1191"/>
      <c r="E294" s="1045"/>
      <c r="F294" s="1045"/>
      <c r="G294" s="1045"/>
      <c r="H294" s="1045"/>
      <c r="I294" s="1045"/>
      <c r="J294" s="1045"/>
      <c r="K294" s="1192"/>
      <c r="L294" s="1192"/>
      <c r="N294" s="1045"/>
      <c r="O294" s="1045"/>
      <c r="P294" s="1045"/>
      <c r="Q294" s="1045"/>
      <c r="R294" s="1045"/>
      <c r="S294" s="1045"/>
      <c r="AF294" s="1045"/>
      <c r="AG294" s="1045"/>
      <c r="AH294" s="1045"/>
    </row>
    <row r="295" spans="1:34">
      <c r="A295" s="1189"/>
      <c r="B295" s="1190"/>
      <c r="C295" s="1190"/>
      <c r="D295" s="1191"/>
      <c r="E295" s="1045"/>
      <c r="F295" s="1045"/>
      <c r="G295" s="1045"/>
      <c r="H295" s="1045"/>
      <c r="I295" s="1045"/>
      <c r="J295" s="1045"/>
      <c r="K295" s="1192"/>
      <c r="L295" s="1192"/>
      <c r="N295" s="1045"/>
      <c r="O295" s="1045"/>
      <c r="P295" s="1045"/>
      <c r="Q295" s="1045"/>
      <c r="R295" s="1045"/>
      <c r="S295" s="1045"/>
      <c r="AF295" s="1045"/>
      <c r="AG295" s="1045"/>
      <c r="AH295" s="1045"/>
    </row>
    <row r="296" spans="1:34">
      <c r="A296" s="1189"/>
      <c r="B296" s="1190"/>
      <c r="C296" s="1190"/>
      <c r="D296" s="1191"/>
      <c r="E296" s="1045"/>
      <c r="F296" s="1045"/>
      <c r="G296" s="1045"/>
      <c r="H296" s="1045"/>
      <c r="I296" s="1045"/>
      <c r="J296" s="1045"/>
      <c r="K296" s="1192"/>
      <c r="L296" s="1192"/>
      <c r="N296" s="1045"/>
      <c r="O296" s="1045"/>
      <c r="P296" s="1045"/>
      <c r="Q296" s="1045"/>
      <c r="R296" s="1045"/>
      <c r="S296" s="1045"/>
      <c r="AF296" s="1045"/>
      <c r="AG296" s="1045"/>
      <c r="AH296" s="1045"/>
    </row>
    <row r="297" spans="1:34">
      <c r="A297" s="1189"/>
      <c r="B297" s="1190"/>
      <c r="C297" s="1190"/>
      <c r="D297" s="1191"/>
      <c r="E297" s="1045"/>
      <c r="F297" s="1045"/>
      <c r="G297" s="1045"/>
      <c r="H297" s="1045"/>
      <c r="I297" s="1045"/>
      <c r="J297" s="1045"/>
      <c r="K297" s="1192"/>
      <c r="L297" s="1192"/>
      <c r="N297" s="1045"/>
      <c r="O297" s="1045"/>
      <c r="P297" s="1045"/>
      <c r="Q297" s="1045"/>
      <c r="R297" s="1045"/>
      <c r="S297" s="1045"/>
      <c r="AF297" s="1045"/>
      <c r="AG297" s="1045"/>
      <c r="AH297" s="1045"/>
    </row>
    <row r="298" spans="1:34">
      <c r="A298" s="1189"/>
      <c r="B298" s="1190"/>
      <c r="C298" s="1190"/>
      <c r="D298" s="1191"/>
      <c r="E298" s="1045"/>
      <c r="F298" s="1045"/>
      <c r="G298" s="1045"/>
      <c r="H298" s="1045"/>
      <c r="I298" s="1045"/>
      <c r="J298" s="1045"/>
      <c r="K298" s="1192"/>
      <c r="L298" s="1192"/>
      <c r="N298" s="1045"/>
      <c r="O298" s="1045"/>
      <c r="P298" s="1045"/>
      <c r="Q298" s="1045"/>
      <c r="R298" s="1045"/>
      <c r="S298" s="1045"/>
      <c r="AF298" s="1045"/>
      <c r="AG298" s="1045"/>
      <c r="AH298" s="1045"/>
    </row>
    <row r="299" spans="1:34">
      <c r="A299" s="1189"/>
      <c r="B299" s="1190"/>
      <c r="C299" s="1190"/>
      <c r="D299" s="1191"/>
      <c r="E299" s="1045"/>
      <c r="F299" s="1045"/>
      <c r="G299" s="1045"/>
      <c r="H299" s="1045"/>
      <c r="I299" s="1045"/>
      <c r="J299" s="1045"/>
      <c r="K299" s="1192"/>
      <c r="L299" s="1192"/>
      <c r="N299" s="1045"/>
      <c r="O299" s="1045"/>
      <c r="P299" s="1045"/>
      <c r="Q299" s="1045"/>
      <c r="R299" s="1045"/>
      <c r="S299" s="1045"/>
      <c r="AF299" s="1045"/>
      <c r="AG299" s="1045"/>
      <c r="AH299" s="1045"/>
    </row>
    <row r="300" spans="1:34">
      <c r="A300" s="1189"/>
      <c r="B300" s="1190"/>
      <c r="C300" s="1190"/>
      <c r="D300" s="1191"/>
      <c r="E300" s="1045"/>
      <c r="F300" s="1045"/>
      <c r="G300" s="1045"/>
      <c r="H300" s="1045"/>
      <c r="I300" s="1045"/>
      <c r="J300" s="1045"/>
      <c r="K300" s="1192"/>
      <c r="L300" s="1192"/>
      <c r="N300" s="1045"/>
      <c r="O300" s="1045"/>
      <c r="P300" s="1045"/>
      <c r="Q300" s="1045"/>
      <c r="R300" s="1045"/>
      <c r="S300" s="1045"/>
      <c r="AF300" s="1045"/>
      <c r="AG300" s="1045"/>
      <c r="AH300" s="1045"/>
    </row>
    <row r="301" spans="1:34">
      <c r="A301" s="1189"/>
      <c r="B301" s="1190"/>
      <c r="C301" s="1190"/>
      <c r="D301" s="1191"/>
      <c r="E301" s="1045"/>
      <c r="F301" s="1045"/>
      <c r="G301" s="1045"/>
      <c r="H301" s="1045"/>
      <c r="I301" s="1045"/>
      <c r="J301" s="1045"/>
      <c r="K301" s="1192"/>
      <c r="L301" s="1192"/>
      <c r="N301" s="1045"/>
      <c r="O301" s="1045"/>
      <c r="P301" s="1045"/>
      <c r="Q301" s="1045"/>
      <c r="R301" s="1045"/>
      <c r="S301" s="1045"/>
      <c r="AF301" s="1045"/>
      <c r="AG301" s="1045"/>
      <c r="AH301" s="1045"/>
    </row>
    <row r="302" spans="1:34">
      <c r="A302" s="1189"/>
      <c r="B302" s="1190"/>
      <c r="C302" s="1190"/>
      <c r="D302" s="1191"/>
      <c r="E302" s="1045"/>
      <c r="F302" s="1045"/>
      <c r="G302" s="1045"/>
      <c r="H302" s="1045"/>
      <c r="I302" s="1045"/>
      <c r="J302" s="1045"/>
      <c r="K302" s="1192"/>
      <c r="L302" s="1192"/>
      <c r="N302" s="1045"/>
      <c r="O302" s="1045"/>
      <c r="P302" s="1045"/>
      <c r="Q302" s="1045"/>
      <c r="R302" s="1045"/>
      <c r="S302" s="1045"/>
      <c r="AF302" s="1045"/>
      <c r="AG302" s="1045"/>
      <c r="AH302" s="1045"/>
    </row>
  </sheetData>
  <mergeCells count="34">
    <mergeCell ref="F1:F3"/>
    <mergeCell ref="A1:A3"/>
    <mergeCell ref="B1:B3"/>
    <mergeCell ref="C1:C3"/>
    <mergeCell ref="D1:D3"/>
    <mergeCell ref="E1:E3"/>
    <mergeCell ref="AH1:AH3"/>
    <mergeCell ref="G2:G3"/>
    <mergeCell ref="H2:H3"/>
    <mergeCell ref="I2:I3"/>
    <mergeCell ref="J2:J3"/>
    <mergeCell ref="K2:M2"/>
    <mergeCell ref="AC2:AE2"/>
    <mergeCell ref="G1:J1"/>
    <mergeCell ref="K1:AE1"/>
    <mergeCell ref="AF1:AF3"/>
    <mergeCell ref="AG1:AG3"/>
    <mergeCell ref="N2:P2"/>
    <mergeCell ref="Q2:S2"/>
    <mergeCell ref="T2:V2"/>
    <mergeCell ref="W2:Y2"/>
    <mergeCell ref="Z2:AB2"/>
    <mergeCell ref="A210:AH210"/>
    <mergeCell ref="A5:AH5"/>
    <mergeCell ref="B108:E108"/>
    <mergeCell ref="B109:E109"/>
    <mergeCell ref="A110:AH110"/>
    <mergeCell ref="B114:E114"/>
    <mergeCell ref="A115:AH115"/>
    <mergeCell ref="B131:E131"/>
    <mergeCell ref="A132:AH132"/>
    <mergeCell ref="A134:AH134"/>
    <mergeCell ref="A136:AH136"/>
    <mergeCell ref="A141:AH14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237"/>
  <sheetViews>
    <sheetView tabSelected="1" topLeftCell="A67" workbookViewId="0">
      <selection activeCell="H8" sqref="H8"/>
    </sheetView>
  </sheetViews>
  <sheetFormatPr defaultRowHeight="15"/>
  <cols>
    <col min="1" max="1" width="4" style="1197" customWidth="1"/>
    <col min="2" max="2" width="34.85546875" style="1197" customWidth="1"/>
    <col min="3" max="3" width="50.5703125" style="1197" customWidth="1"/>
    <col min="4" max="4" width="35.42578125" customWidth="1"/>
    <col min="5" max="5" width="28.42578125" customWidth="1"/>
    <col min="6" max="6" width="28" customWidth="1"/>
    <col min="7" max="7" width="16.85546875" customWidth="1"/>
    <col min="8" max="8" width="16.140625" customWidth="1"/>
    <col min="9" max="9" width="12.28515625" customWidth="1"/>
    <col min="10" max="10" width="7.42578125" customWidth="1"/>
    <col min="11" max="11" width="5.7109375" customWidth="1"/>
    <col min="12" max="12" width="6.140625" customWidth="1"/>
    <col min="13" max="13" width="18.5703125" style="1199" bestFit="1" customWidth="1"/>
    <col min="14" max="14" width="6" customWidth="1"/>
    <col min="15" max="15" width="7" customWidth="1"/>
    <col min="16" max="16" width="16.28515625" style="1199" customWidth="1"/>
    <col min="17" max="17" width="9.7109375" customWidth="1"/>
    <col min="18" max="18" width="7.140625" customWidth="1"/>
    <col min="19" max="19" width="19.140625" style="1199" customWidth="1"/>
    <col min="20" max="20" width="17.42578125" customWidth="1"/>
    <col min="21" max="21" width="7.28515625" customWidth="1"/>
    <col min="22" max="22" width="13.28515625" customWidth="1"/>
    <col min="247" max="247" width="4" customWidth="1"/>
    <col min="248" max="248" width="34.85546875" customWidth="1"/>
    <col min="249" max="249" width="50.5703125" customWidth="1"/>
    <col min="250" max="250" width="35.42578125" customWidth="1"/>
    <col min="251" max="251" width="28.42578125" customWidth="1"/>
    <col min="252" max="252" width="28" customWidth="1"/>
    <col min="253" max="253" width="12" customWidth="1"/>
    <col min="254" max="255" width="12.28515625" customWidth="1"/>
    <col min="256" max="256" width="7.42578125" customWidth="1"/>
    <col min="257" max="257" width="5.7109375" customWidth="1"/>
    <col min="258" max="258" width="6.140625" customWidth="1"/>
    <col min="259" max="259" width="16" customWidth="1"/>
    <col min="260" max="260" width="6" customWidth="1"/>
    <col min="261" max="261" width="7" customWidth="1"/>
    <col min="262" max="262" width="16.28515625" customWidth="1"/>
    <col min="263" max="263" width="9.7109375" customWidth="1"/>
    <col min="264" max="264" width="7.140625" customWidth="1"/>
    <col min="265" max="265" width="19.140625" customWidth="1"/>
    <col min="266" max="266" width="17.42578125" customWidth="1"/>
    <col min="267" max="267" width="7.28515625" customWidth="1"/>
    <col min="268" max="268" width="13.28515625" customWidth="1"/>
    <col min="503" max="503" width="4" customWidth="1"/>
    <col min="504" max="504" width="34.85546875" customWidth="1"/>
    <col min="505" max="505" width="50.5703125" customWidth="1"/>
    <col min="506" max="506" width="35.42578125" customWidth="1"/>
    <col min="507" max="507" width="28.42578125" customWidth="1"/>
    <col min="508" max="508" width="28" customWidth="1"/>
    <col min="509" max="509" width="12" customWidth="1"/>
    <col min="510" max="511" width="12.28515625" customWidth="1"/>
    <col min="512" max="512" width="7.42578125" customWidth="1"/>
    <col min="513" max="513" width="5.7109375" customWidth="1"/>
    <col min="514" max="514" width="6.140625" customWidth="1"/>
    <col min="515" max="515" width="16" customWidth="1"/>
    <col min="516" max="516" width="6" customWidth="1"/>
    <col min="517" max="517" width="7" customWidth="1"/>
    <col min="518" max="518" width="16.28515625" customWidth="1"/>
    <col min="519" max="519" width="9.7109375" customWidth="1"/>
    <col min="520" max="520" width="7.140625" customWidth="1"/>
    <col min="521" max="521" width="19.140625" customWidth="1"/>
    <col min="522" max="522" width="17.42578125" customWidth="1"/>
    <col min="523" max="523" width="7.28515625" customWidth="1"/>
    <col min="524" max="524" width="13.28515625" customWidth="1"/>
    <col min="759" max="759" width="4" customWidth="1"/>
    <col min="760" max="760" width="34.85546875" customWidth="1"/>
    <col min="761" max="761" width="50.5703125" customWidth="1"/>
    <col min="762" max="762" width="35.42578125" customWidth="1"/>
    <col min="763" max="763" width="28.42578125" customWidth="1"/>
    <col min="764" max="764" width="28" customWidth="1"/>
    <col min="765" max="765" width="12" customWidth="1"/>
    <col min="766" max="767" width="12.28515625" customWidth="1"/>
    <col min="768" max="768" width="7.42578125" customWidth="1"/>
    <col min="769" max="769" width="5.7109375" customWidth="1"/>
    <col min="770" max="770" width="6.140625" customWidth="1"/>
    <col min="771" max="771" width="16" customWidth="1"/>
    <col min="772" max="772" width="6" customWidth="1"/>
    <col min="773" max="773" width="7" customWidth="1"/>
    <col min="774" max="774" width="16.28515625" customWidth="1"/>
    <col min="775" max="775" width="9.7109375" customWidth="1"/>
    <col min="776" max="776" width="7.140625" customWidth="1"/>
    <col min="777" max="777" width="19.140625" customWidth="1"/>
    <col min="778" max="778" width="17.42578125" customWidth="1"/>
    <col min="779" max="779" width="7.28515625" customWidth="1"/>
    <col min="780" max="780" width="13.28515625" customWidth="1"/>
    <col min="1015" max="1015" width="4" customWidth="1"/>
    <col min="1016" max="1016" width="34.85546875" customWidth="1"/>
    <col min="1017" max="1017" width="50.5703125" customWidth="1"/>
    <col min="1018" max="1018" width="35.42578125" customWidth="1"/>
    <col min="1019" max="1019" width="28.42578125" customWidth="1"/>
    <col min="1020" max="1020" width="28" customWidth="1"/>
    <col min="1021" max="1021" width="12" customWidth="1"/>
    <col min="1022" max="1023" width="12.28515625" customWidth="1"/>
    <col min="1024" max="1024" width="7.42578125" customWidth="1"/>
    <col min="1025" max="1025" width="5.7109375" customWidth="1"/>
    <col min="1026" max="1026" width="6.140625" customWidth="1"/>
    <col min="1027" max="1027" width="16" customWidth="1"/>
    <col min="1028" max="1028" width="6" customWidth="1"/>
    <col min="1029" max="1029" width="7" customWidth="1"/>
    <col min="1030" max="1030" width="16.28515625" customWidth="1"/>
    <col min="1031" max="1031" width="9.7109375" customWidth="1"/>
    <col min="1032" max="1032" width="7.140625" customWidth="1"/>
    <col min="1033" max="1033" width="19.140625" customWidth="1"/>
    <col min="1034" max="1034" width="17.42578125" customWidth="1"/>
    <col min="1035" max="1035" width="7.28515625" customWidth="1"/>
    <col min="1036" max="1036" width="13.28515625" customWidth="1"/>
    <col min="1271" max="1271" width="4" customWidth="1"/>
    <col min="1272" max="1272" width="34.85546875" customWidth="1"/>
    <col min="1273" max="1273" width="50.5703125" customWidth="1"/>
    <col min="1274" max="1274" width="35.42578125" customWidth="1"/>
    <col min="1275" max="1275" width="28.42578125" customWidth="1"/>
    <col min="1276" max="1276" width="28" customWidth="1"/>
    <col min="1277" max="1277" width="12" customWidth="1"/>
    <col min="1278" max="1279" width="12.28515625" customWidth="1"/>
    <col min="1280" max="1280" width="7.42578125" customWidth="1"/>
    <col min="1281" max="1281" width="5.7109375" customWidth="1"/>
    <col min="1282" max="1282" width="6.140625" customWidth="1"/>
    <col min="1283" max="1283" width="16" customWidth="1"/>
    <col min="1284" max="1284" width="6" customWidth="1"/>
    <col min="1285" max="1285" width="7" customWidth="1"/>
    <col min="1286" max="1286" width="16.28515625" customWidth="1"/>
    <col min="1287" max="1287" width="9.7109375" customWidth="1"/>
    <col min="1288" max="1288" width="7.140625" customWidth="1"/>
    <col min="1289" max="1289" width="19.140625" customWidth="1"/>
    <col min="1290" max="1290" width="17.42578125" customWidth="1"/>
    <col min="1291" max="1291" width="7.28515625" customWidth="1"/>
    <col min="1292" max="1292" width="13.28515625" customWidth="1"/>
    <col min="1527" max="1527" width="4" customWidth="1"/>
    <col min="1528" max="1528" width="34.85546875" customWidth="1"/>
    <col min="1529" max="1529" width="50.5703125" customWidth="1"/>
    <col min="1530" max="1530" width="35.42578125" customWidth="1"/>
    <col min="1531" max="1531" width="28.42578125" customWidth="1"/>
    <col min="1532" max="1532" width="28" customWidth="1"/>
    <col min="1533" max="1533" width="12" customWidth="1"/>
    <col min="1534" max="1535" width="12.28515625" customWidth="1"/>
    <col min="1536" max="1536" width="7.42578125" customWidth="1"/>
    <col min="1537" max="1537" width="5.7109375" customWidth="1"/>
    <col min="1538" max="1538" width="6.140625" customWidth="1"/>
    <col min="1539" max="1539" width="16" customWidth="1"/>
    <col min="1540" max="1540" width="6" customWidth="1"/>
    <col min="1541" max="1541" width="7" customWidth="1"/>
    <col min="1542" max="1542" width="16.28515625" customWidth="1"/>
    <col min="1543" max="1543" width="9.7109375" customWidth="1"/>
    <col min="1544" max="1544" width="7.140625" customWidth="1"/>
    <col min="1545" max="1545" width="19.140625" customWidth="1"/>
    <col min="1546" max="1546" width="17.42578125" customWidth="1"/>
    <col min="1547" max="1547" width="7.28515625" customWidth="1"/>
    <col min="1548" max="1548" width="13.28515625" customWidth="1"/>
    <col min="1783" max="1783" width="4" customWidth="1"/>
    <col min="1784" max="1784" width="34.85546875" customWidth="1"/>
    <col min="1785" max="1785" width="50.5703125" customWidth="1"/>
    <col min="1786" max="1786" width="35.42578125" customWidth="1"/>
    <col min="1787" max="1787" width="28.42578125" customWidth="1"/>
    <col min="1788" max="1788" width="28" customWidth="1"/>
    <col min="1789" max="1789" width="12" customWidth="1"/>
    <col min="1790" max="1791" width="12.28515625" customWidth="1"/>
    <col min="1792" max="1792" width="7.42578125" customWidth="1"/>
    <col min="1793" max="1793" width="5.7109375" customWidth="1"/>
    <col min="1794" max="1794" width="6.140625" customWidth="1"/>
    <col min="1795" max="1795" width="16" customWidth="1"/>
    <col min="1796" max="1796" width="6" customWidth="1"/>
    <col min="1797" max="1797" width="7" customWidth="1"/>
    <col min="1798" max="1798" width="16.28515625" customWidth="1"/>
    <col min="1799" max="1799" width="9.7109375" customWidth="1"/>
    <col min="1800" max="1800" width="7.140625" customWidth="1"/>
    <col min="1801" max="1801" width="19.140625" customWidth="1"/>
    <col min="1802" max="1802" width="17.42578125" customWidth="1"/>
    <col min="1803" max="1803" width="7.28515625" customWidth="1"/>
    <col min="1804" max="1804" width="13.28515625" customWidth="1"/>
    <col min="2039" max="2039" width="4" customWidth="1"/>
    <col min="2040" max="2040" width="34.85546875" customWidth="1"/>
    <col min="2041" max="2041" width="50.5703125" customWidth="1"/>
    <col min="2042" max="2042" width="35.42578125" customWidth="1"/>
    <col min="2043" max="2043" width="28.42578125" customWidth="1"/>
    <col min="2044" max="2044" width="28" customWidth="1"/>
    <col min="2045" max="2045" width="12" customWidth="1"/>
    <col min="2046" max="2047" width="12.28515625" customWidth="1"/>
    <col min="2048" max="2048" width="7.42578125" customWidth="1"/>
    <col min="2049" max="2049" width="5.7109375" customWidth="1"/>
    <col min="2050" max="2050" width="6.140625" customWidth="1"/>
    <col min="2051" max="2051" width="16" customWidth="1"/>
    <col min="2052" max="2052" width="6" customWidth="1"/>
    <col min="2053" max="2053" width="7" customWidth="1"/>
    <col min="2054" max="2054" width="16.28515625" customWidth="1"/>
    <col min="2055" max="2055" width="9.7109375" customWidth="1"/>
    <col min="2056" max="2056" width="7.140625" customWidth="1"/>
    <col min="2057" max="2057" width="19.140625" customWidth="1"/>
    <col min="2058" max="2058" width="17.42578125" customWidth="1"/>
    <col min="2059" max="2059" width="7.28515625" customWidth="1"/>
    <col min="2060" max="2060" width="13.28515625" customWidth="1"/>
    <col min="2295" max="2295" width="4" customWidth="1"/>
    <col min="2296" max="2296" width="34.85546875" customWidth="1"/>
    <col min="2297" max="2297" width="50.5703125" customWidth="1"/>
    <col min="2298" max="2298" width="35.42578125" customWidth="1"/>
    <col min="2299" max="2299" width="28.42578125" customWidth="1"/>
    <col min="2300" max="2300" width="28" customWidth="1"/>
    <col min="2301" max="2301" width="12" customWidth="1"/>
    <col min="2302" max="2303" width="12.28515625" customWidth="1"/>
    <col min="2304" max="2304" width="7.42578125" customWidth="1"/>
    <col min="2305" max="2305" width="5.7109375" customWidth="1"/>
    <col min="2306" max="2306" width="6.140625" customWidth="1"/>
    <col min="2307" max="2307" width="16" customWidth="1"/>
    <col min="2308" max="2308" width="6" customWidth="1"/>
    <col min="2309" max="2309" width="7" customWidth="1"/>
    <col min="2310" max="2310" width="16.28515625" customWidth="1"/>
    <col min="2311" max="2311" width="9.7109375" customWidth="1"/>
    <col min="2312" max="2312" width="7.140625" customWidth="1"/>
    <col min="2313" max="2313" width="19.140625" customWidth="1"/>
    <col min="2314" max="2314" width="17.42578125" customWidth="1"/>
    <col min="2315" max="2315" width="7.28515625" customWidth="1"/>
    <col min="2316" max="2316" width="13.28515625" customWidth="1"/>
    <col min="2551" max="2551" width="4" customWidth="1"/>
    <col min="2552" max="2552" width="34.85546875" customWidth="1"/>
    <col min="2553" max="2553" width="50.5703125" customWidth="1"/>
    <col min="2554" max="2554" width="35.42578125" customWidth="1"/>
    <col min="2555" max="2555" width="28.42578125" customWidth="1"/>
    <col min="2556" max="2556" width="28" customWidth="1"/>
    <col min="2557" max="2557" width="12" customWidth="1"/>
    <col min="2558" max="2559" width="12.28515625" customWidth="1"/>
    <col min="2560" max="2560" width="7.42578125" customWidth="1"/>
    <col min="2561" max="2561" width="5.7109375" customWidth="1"/>
    <col min="2562" max="2562" width="6.140625" customWidth="1"/>
    <col min="2563" max="2563" width="16" customWidth="1"/>
    <col min="2564" max="2564" width="6" customWidth="1"/>
    <col min="2565" max="2565" width="7" customWidth="1"/>
    <col min="2566" max="2566" width="16.28515625" customWidth="1"/>
    <col min="2567" max="2567" width="9.7109375" customWidth="1"/>
    <col min="2568" max="2568" width="7.140625" customWidth="1"/>
    <col min="2569" max="2569" width="19.140625" customWidth="1"/>
    <col min="2570" max="2570" width="17.42578125" customWidth="1"/>
    <col min="2571" max="2571" width="7.28515625" customWidth="1"/>
    <col min="2572" max="2572" width="13.28515625" customWidth="1"/>
    <col min="2807" max="2807" width="4" customWidth="1"/>
    <col min="2808" max="2808" width="34.85546875" customWidth="1"/>
    <col min="2809" max="2809" width="50.5703125" customWidth="1"/>
    <col min="2810" max="2810" width="35.42578125" customWidth="1"/>
    <col min="2811" max="2811" width="28.42578125" customWidth="1"/>
    <col min="2812" max="2812" width="28" customWidth="1"/>
    <col min="2813" max="2813" width="12" customWidth="1"/>
    <col min="2814" max="2815" width="12.28515625" customWidth="1"/>
    <col min="2816" max="2816" width="7.42578125" customWidth="1"/>
    <col min="2817" max="2817" width="5.7109375" customWidth="1"/>
    <col min="2818" max="2818" width="6.140625" customWidth="1"/>
    <col min="2819" max="2819" width="16" customWidth="1"/>
    <col min="2820" max="2820" width="6" customWidth="1"/>
    <col min="2821" max="2821" width="7" customWidth="1"/>
    <col min="2822" max="2822" width="16.28515625" customWidth="1"/>
    <col min="2823" max="2823" width="9.7109375" customWidth="1"/>
    <col min="2824" max="2824" width="7.140625" customWidth="1"/>
    <col min="2825" max="2825" width="19.140625" customWidth="1"/>
    <col min="2826" max="2826" width="17.42578125" customWidth="1"/>
    <col min="2827" max="2827" width="7.28515625" customWidth="1"/>
    <col min="2828" max="2828" width="13.28515625" customWidth="1"/>
    <col min="3063" max="3063" width="4" customWidth="1"/>
    <col min="3064" max="3064" width="34.85546875" customWidth="1"/>
    <col min="3065" max="3065" width="50.5703125" customWidth="1"/>
    <col min="3066" max="3066" width="35.42578125" customWidth="1"/>
    <col min="3067" max="3067" width="28.42578125" customWidth="1"/>
    <col min="3068" max="3068" width="28" customWidth="1"/>
    <col min="3069" max="3069" width="12" customWidth="1"/>
    <col min="3070" max="3071" width="12.28515625" customWidth="1"/>
    <col min="3072" max="3072" width="7.42578125" customWidth="1"/>
    <col min="3073" max="3073" width="5.7109375" customWidth="1"/>
    <col min="3074" max="3074" width="6.140625" customWidth="1"/>
    <col min="3075" max="3075" width="16" customWidth="1"/>
    <col min="3076" max="3076" width="6" customWidth="1"/>
    <col min="3077" max="3077" width="7" customWidth="1"/>
    <col min="3078" max="3078" width="16.28515625" customWidth="1"/>
    <col min="3079" max="3079" width="9.7109375" customWidth="1"/>
    <col min="3080" max="3080" width="7.140625" customWidth="1"/>
    <col min="3081" max="3081" width="19.140625" customWidth="1"/>
    <col min="3082" max="3082" width="17.42578125" customWidth="1"/>
    <col min="3083" max="3083" width="7.28515625" customWidth="1"/>
    <col min="3084" max="3084" width="13.28515625" customWidth="1"/>
    <col min="3319" max="3319" width="4" customWidth="1"/>
    <col min="3320" max="3320" width="34.85546875" customWidth="1"/>
    <col min="3321" max="3321" width="50.5703125" customWidth="1"/>
    <col min="3322" max="3322" width="35.42578125" customWidth="1"/>
    <col min="3323" max="3323" width="28.42578125" customWidth="1"/>
    <col min="3324" max="3324" width="28" customWidth="1"/>
    <col min="3325" max="3325" width="12" customWidth="1"/>
    <col min="3326" max="3327" width="12.28515625" customWidth="1"/>
    <col min="3328" max="3328" width="7.42578125" customWidth="1"/>
    <col min="3329" max="3329" width="5.7109375" customWidth="1"/>
    <col min="3330" max="3330" width="6.140625" customWidth="1"/>
    <col min="3331" max="3331" width="16" customWidth="1"/>
    <col min="3332" max="3332" width="6" customWidth="1"/>
    <col min="3333" max="3333" width="7" customWidth="1"/>
    <col min="3334" max="3334" width="16.28515625" customWidth="1"/>
    <col min="3335" max="3335" width="9.7109375" customWidth="1"/>
    <col min="3336" max="3336" width="7.140625" customWidth="1"/>
    <col min="3337" max="3337" width="19.140625" customWidth="1"/>
    <col min="3338" max="3338" width="17.42578125" customWidth="1"/>
    <col min="3339" max="3339" width="7.28515625" customWidth="1"/>
    <col min="3340" max="3340" width="13.28515625" customWidth="1"/>
    <col min="3575" max="3575" width="4" customWidth="1"/>
    <col min="3576" max="3576" width="34.85546875" customWidth="1"/>
    <col min="3577" max="3577" width="50.5703125" customWidth="1"/>
    <col min="3578" max="3578" width="35.42578125" customWidth="1"/>
    <col min="3579" max="3579" width="28.42578125" customWidth="1"/>
    <col min="3580" max="3580" width="28" customWidth="1"/>
    <col min="3581" max="3581" width="12" customWidth="1"/>
    <col min="3582" max="3583" width="12.28515625" customWidth="1"/>
    <col min="3584" max="3584" width="7.42578125" customWidth="1"/>
    <col min="3585" max="3585" width="5.7109375" customWidth="1"/>
    <col min="3586" max="3586" width="6.140625" customWidth="1"/>
    <col min="3587" max="3587" width="16" customWidth="1"/>
    <col min="3588" max="3588" width="6" customWidth="1"/>
    <col min="3589" max="3589" width="7" customWidth="1"/>
    <col min="3590" max="3590" width="16.28515625" customWidth="1"/>
    <col min="3591" max="3591" width="9.7109375" customWidth="1"/>
    <col min="3592" max="3592" width="7.140625" customWidth="1"/>
    <col min="3593" max="3593" width="19.140625" customWidth="1"/>
    <col min="3594" max="3594" width="17.42578125" customWidth="1"/>
    <col min="3595" max="3595" width="7.28515625" customWidth="1"/>
    <col min="3596" max="3596" width="13.28515625" customWidth="1"/>
    <col min="3831" max="3831" width="4" customWidth="1"/>
    <col min="3832" max="3832" width="34.85546875" customWidth="1"/>
    <col min="3833" max="3833" width="50.5703125" customWidth="1"/>
    <col min="3834" max="3834" width="35.42578125" customWidth="1"/>
    <col min="3835" max="3835" width="28.42578125" customWidth="1"/>
    <col min="3836" max="3836" width="28" customWidth="1"/>
    <col min="3837" max="3837" width="12" customWidth="1"/>
    <col min="3838" max="3839" width="12.28515625" customWidth="1"/>
    <col min="3840" max="3840" width="7.42578125" customWidth="1"/>
    <col min="3841" max="3841" width="5.7109375" customWidth="1"/>
    <col min="3842" max="3842" width="6.140625" customWidth="1"/>
    <col min="3843" max="3843" width="16" customWidth="1"/>
    <col min="3844" max="3844" width="6" customWidth="1"/>
    <col min="3845" max="3845" width="7" customWidth="1"/>
    <col min="3846" max="3846" width="16.28515625" customWidth="1"/>
    <col min="3847" max="3847" width="9.7109375" customWidth="1"/>
    <col min="3848" max="3848" width="7.140625" customWidth="1"/>
    <col min="3849" max="3849" width="19.140625" customWidth="1"/>
    <col min="3850" max="3850" width="17.42578125" customWidth="1"/>
    <col min="3851" max="3851" width="7.28515625" customWidth="1"/>
    <col min="3852" max="3852" width="13.28515625" customWidth="1"/>
    <col min="4087" max="4087" width="4" customWidth="1"/>
    <col min="4088" max="4088" width="34.85546875" customWidth="1"/>
    <col min="4089" max="4089" width="50.5703125" customWidth="1"/>
    <col min="4090" max="4090" width="35.42578125" customWidth="1"/>
    <col min="4091" max="4091" width="28.42578125" customWidth="1"/>
    <col min="4092" max="4092" width="28" customWidth="1"/>
    <col min="4093" max="4093" width="12" customWidth="1"/>
    <col min="4094" max="4095" width="12.28515625" customWidth="1"/>
    <col min="4096" max="4096" width="7.42578125" customWidth="1"/>
    <col min="4097" max="4097" width="5.7109375" customWidth="1"/>
    <col min="4098" max="4098" width="6.140625" customWidth="1"/>
    <col min="4099" max="4099" width="16" customWidth="1"/>
    <col min="4100" max="4100" width="6" customWidth="1"/>
    <col min="4101" max="4101" width="7" customWidth="1"/>
    <col min="4102" max="4102" width="16.28515625" customWidth="1"/>
    <col min="4103" max="4103" width="9.7109375" customWidth="1"/>
    <col min="4104" max="4104" width="7.140625" customWidth="1"/>
    <col min="4105" max="4105" width="19.140625" customWidth="1"/>
    <col min="4106" max="4106" width="17.42578125" customWidth="1"/>
    <col min="4107" max="4107" width="7.28515625" customWidth="1"/>
    <col min="4108" max="4108" width="13.28515625" customWidth="1"/>
    <col min="4343" max="4343" width="4" customWidth="1"/>
    <col min="4344" max="4344" width="34.85546875" customWidth="1"/>
    <col min="4345" max="4345" width="50.5703125" customWidth="1"/>
    <col min="4346" max="4346" width="35.42578125" customWidth="1"/>
    <col min="4347" max="4347" width="28.42578125" customWidth="1"/>
    <col min="4348" max="4348" width="28" customWidth="1"/>
    <col min="4349" max="4349" width="12" customWidth="1"/>
    <col min="4350" max="4351" width="12.28515625" customWidth="1"/>
    <col min="4352" max="4352" width="7.42578125" customWidth="1"/>
    <col min="4353" max="4353" width="5.7109375" customWidth="1"/>
    <col min="4354" max="4354" width="6.140625" customWidth="1"/>
    <col min="4355" max="4355" width="16" customWidth="1"/>
    <col min="4356" max="4356" width="6" customWidth="1"/>
    <col min="4357" max="4357" width="7" customWidth="1"/>
    <col min="4358" max="4358" width="16.28515625" customWidth="1"/>
    <col min="4359" max="4359" width="9.7109375" customWidth="1"/>
    <col min="4360" max="4360" width="7.140625" customWidth="1"/>
    <col min="4361" max="4361" width="19.140625" customWidth="1"/>
    <col min="4362" max="4362" width="17.42578125" customWidth="1"/>
    <col min="4363" max="4363" width="7.28515625" customWidth="1"/>
    <col min="4364" max="4364" width="13.28515625" customWidth="1"/>
    <col min="4599" max="4599" width="4" customWidth="1"/>
    <col min="4600" max="4600" width="34.85546875" customWidth="1"/>
    <col min="4601" max="4601" width="50.5703125" customWidth="1"/>
    <col min="4602" max="4602" width="35.42578125" customWidth="1"/>
    <col min="4603" max="4603" width="28.42578125" customWidth="1"/>
    <col min="4604" max="4604" width="28" customWidth="1"/>
    <col min="4605" max="4605" width="12" customWidth="1"/>
    <col min="4606" max="4607" width="12.28515625" customWidth="1"/>
    <col min="4608" max="4608" width="7.42578125" customWidth="1"/>
    <col min="4609" max="4609" width="5.7109375" customWidth="1"/>
    <col min="4610" max="4610" width="6.140625" customWidth="1"/>
    <col min="4611" max="4611" width="16" customWidth="1"/>
    <col min="4612" max="4612" width="6" customWidth="1"/>
    <col min="4613" max="4613" width="7" customWidth="1"/>
    <col min="4614" max="4614" width="16.28515625" customWidth="1"/>
    <col min="4615" max="4615" width="9.7109375" customWidth="1"/>
    <col min="4616" max="4616" width="7.140625" customWidth="1"/>
    <col min="4617" max="4617" width="19.140625" customWidth="1"/>
    <col min="4618" max="4618" width="17.42578125" customWidth="1"/>
    <col min="4619" max="4619" width="7.28515625" customWidth="1"/>
    <col min="4620" max="4620" width="13.28515625" customWidth="1"/>
    <col min="4855" max="4855" width="4" customWidth="1"/>
    <col min="4856" max="4856" width="34.85546875" customWidth="1"/>
    <col min="4857" max="4857" width="50.5703125" customWidth="1"/>
    <col min="4858" max="4858" width="35.42578125" customWidth="1"/>
    <col min="4859" max="4859" width="28.42578125" customWidth="1"/>
    <col min="4860" max="4860" width="28" customWidth="1"/>
    <col min="4861" max="4861" width="12" customWidth="1"/>
    <col min="4862" max="4863" width="12.28515625" customWidth="1"/>
    <col min="4864" max="4864" width="7.42578125" customWidth="1"/>
    <col min="4865" max="4865" width="5.7109375" customWidth="1"/>
    <col min="4866" max="4866" width="6.140625" customWidth="1"/>
    <col min="4867" max="4867" width="16" customWidth="1"/>
    <col min="4868" max="4868" width="6" customWidth="1"/>
    <col min="4869" max="4869" width="7" customWidth="1"/>
    <col min="4870" max="4870" width="16.28515625" customWidth="1"/>
    <col min="4871" max="4871" width="9.7109375" customWidth="1"/>
    <col min="4872" max="4872" width="7.140625" customWidth="1"/>
    <col min="4873" max="4873" width="19.140625" customWidth="1"/>
    <col min="4874" max="4874" width="17.42578125" customWidth="1"/>
    <col min="4875" max="4875" width="7.28515625" customWidth="1"/>
    <col min="4876" max="4876" width="13.28515625" customWidth="1"/>
    <col min="5111" max="5111" width="4" customWidth="1"/>
    <col min="5112" max="5112" width="34.85546875" customWidth="1"/>
    <col min="5113" max="5113" width="50.5703125" customWidth="1"/>
    <col min="5114" max="5114" width="35.42578125" customWidth="1"/>
    <col min="5115" max="5115" width="28.42578125" customWidth="1"/>
    <col min="5116" max="5116" width="28" customWidth="1"/>
    <col min="5117" max="5117" width="12" customWidth="1"/>
    <col min="5118" max="5119" width="12.28515625" customWidth="1"/>
    <col min="5120" max="5120" width="7.42578125" customWidth="1"/>
    <col min="5121" max="5121" width="5.7109375" customWidth="1"/>
    <col min="5122" max="5122" width="6.140625" customWidth="1"/>
    <col min="5123" max="5123" width="16" customWidth="1"/>
    <col min="5124" max="5124" width="6" customWidth="1"/>
    <col min="5125" max="5125" width="7" customWidth="1"/>
    <col min="5126" max="5126" width="16.28515625" customWidth="1"/>
    <col min="5127" max="5127" width="9.7109375" customWidth="1"/>
    <col min="5128" max="5128" width="7.140625" customWidth="1"/>
    <col min="5129" max="5129" width="19.140625" customWidth="1"/>
    <col min="5130" max="5130" width="17.42578125" customWidth="1"/>
    <col min="5131" max="5131" width="7.28515625" customWidth="1"/>
    <col min="5132" max="5132" width="13.28515625" customWidth="1"/>
    <col min="5367" max="5367" width="4" customWidth="1"/>
    <col min="5368" max="5368" width="34.85546875" customWidth="1"/>
    <col min="5369" max="5369" width="50.5703125" customWidth="1"/>
    <col min="5370" max="5370" width="35.42578125" customWidth="1"/>
    <col min="5371" max="5371" width="28.42578125" customWidth="1"/>
    <col min="5372" max="5372" width="28" customWidth="1"/>
    <col min="5373" max="5373" width="12" customWidth="1"/>
    <col min="5374" max="5375" width="12.28515625" customWidth="1"/>
    <col min="5376" max="5376" width="7.42578125" customWidth="1"/>
    <col min="5377" max="5377" width="5.7109375" customWidth="1"/>
    <col min="5378" max="5378" width="6.140625" customWidth="1"/>
    <col min="5379" max="5379" width="16" customWidth="1"/>
    <col min="5380" max="5380" width="6" customWidth="1"/>
    <col min="5381" max="5381" width="7" customWidth="1"/>
    <col min="5382" max="5382" width="16.28515625" customWidth="1"/>
    <col min="5383" max="5383" width="9.7109375" customWidth="1"/>
    <col min="5384" max="5384" width="7.140625" customWidth="1"/>
    <col min="5385" max="5385" width="19.140625" customWidth="1"/>
    <col min="5386" max="5386" width="17.42578125" customWidth="1"/>
    <col min="5387" max="5387" width="7.28515625" customWidth="1"/>
    <col min="5388" max="5388" width="13.28515625" customWidth="1"/>
    <col min="5623" max="5623" width="4" customWidth="1"/>
    <col min="5624" max="5624" width="34.85546875" customWidth="1"/>
    <col min="5625" max="5625" width="50.5703125" customWidth="1"/>
    <col min="5626" max="5626" width="35.42578125" customWidth="1"/>
    <col min="5627" max="5627" width="28.42578125" customWidth="1"/>
    <col min="5628" max="5628" width="28" customWidth="1"/>
    <col min="5629" max="5629" width="12" customWidth="1"/>
    <col min="5630" max="5631" width="12.28515625" customWidth="1"/>
    <col min="5632" max="5632" width="7.42578125" customWidth="1"/>
    <col min="5633" max="5633" width="5.7109375" customWidth="1"/>
    <col min="5634" max="5634" width="6.140625" customWidth="1"/>
    <col min="5635" max="5635" width="16" customWidth="1"/>
    <col min="5636" max="5636" width="6" customWidth="1"/>
    <col min="5637" max="5637" width="7" customWidth="1"/>
    <col min="5638" max="5638" width="16.28515625" customWidth="1"/>
    <col min="5639" max="5639" width="9.7109375" customWidth="1"/>
    <col min="5640" max="5640" width="7.140625" customWidth="1"/>
    <col min="5641" max="5641" width="19.140625" customWidth="1"/>
    <col min="5642" max="5642" width="17.42578125" customWidth="1"/>
    <col min="5643" max="5643" width="7.28515625" customWidth="1"/>
    <col min="5644" max="5644" width="13.28515625" customWidth="1"/>
    <col min="5879" max="5879" width="4" customWidth="1"/>
    <col min="5880" max="5880" width="34.85546875" customWidth="1"/>
    <col min="5881" max="5881" width="50.5703125" customWidth="1"/>
    <col min="5882" max="5882" width="35.42578125" customWidth="1"/>
    <col min="5883" max="5883" width="28.42578125" customWidth="1"/>
    <col min="5884" max="5884" width="28" customWidth="1"/>
    <col min="5885" max="5885" width="12" customWidth="1"/>
    <col min="5886" max="5887" width="12.28515625" customWidth="1"/>
    <col min="5888" max="5888" width="7.42578125" customWidth="1"/>
    <col min="5889" max="5889" width="5.7109375" customWidth="1"/>
    <col min="5890" max="5890" width="6.140625" customWidth="1"/>
    <col min="5891" max="5891" width="16" customWidth="1"/>
    <col min="5892" max="5892" width="6" customWidth="1"/>
    <col min="5893" max="5893" width="7" customWidth="1"/>
    <col min="5894" max="5894" width="16.28515625" customWidth="1"/>
    <col min="5895" max="5895" width="9.7109375" customWidth="1"/>
    <col min="5896" max="5896" width="7.140625" customWidth="1"/>
    <col min="5897" max="5897" width="19.140625" customWidth="1"/>
    <col min="5898" max="5898" width="17.42578125" customWidth="1"/>
    <col min="5899" max="5899" width="7.28515625" customWidth="1"/>
    <col min="5900" max="5900" width="13.28515625" customWidth="1"/>
    <col min="6135" max="6135" width="4" customWidth="1"/>
    <col min="6136" max="6136" width="34.85546875" customWidth="1"/>
    <col min="6137" max="6137" width="50.5703125" customWidth="1"/>
    <col min="6138" max="6138" width="35.42578125" customWidth="1"/>
    <col min="6139" max="6139" width="28.42578125" customWidth="1"/>
    <col min="6140" max="6140" width="28" customWidth="1"/>
    <col min="6141" max="6141" width="12" customWidth="1"/>
    <col min="6142" max="6143" width="12.28515625" customWidth="1"/>
    <col min="6144" max="6144" width="7.42578125" customWidth="1"/>
    <col min="6145" max="6145" width="5.7109375" customWidth="1"/>
    <col min="6146" max="6146" width="6.140625" customWidth="1"/>
    <col min="6147" max="6147" width="16" customWidth="1"/>
    <col min="6148" max="6148" width="6" customWidth="1"/>
    <col min="6149" max="6149" width="7" customWidth="1"/>
    <col min="6150" max="6150" width="16.28515625" customWidth="1"/>
    <col min="6151" max="6151" width="9.7109375" customWidth="1"/>
    <col min="6152" max="6152" width="7.140625" customWidth="1"/>
    <col min="6153" max="6153" width="19.140625" customWidth="1"/>
    <col min="6154" max="6154" width="17.42578125" customWidth="1"/>
    <col min="6155" max="6155" width="7.28515625" customWidth="1"/>
    <col min="6156" max="6156" width="13.28515625" customWidth="1"/>
    <col min="6391" max="6391" width="4" customWidth="1"/>
    <col min="6392" max="6392" width="34.85546875" customWidth="1"/>
    <col min="6393" max="6393" width="50.5703125" customWidth="1"/>
    <col min="6394" max="6394" width="35.42578125" customWidth="1"/>
    <col min="6395" max="6395" width="28.42578125" customWidth="1"/>
    <col min="6396" max="6396" width="28" customWidth="1"/>
    <col min="6397" max="6397" width="12" customWidth="1"/>
    <col min="6398" max="6399" width="12.28515625" customWidth="1"/>
    <col min="6400" max="6400" width="7.42578125" customWidth="1"/>
    <col min="6401" max="6401" width="5.7109375" customWidth="1"/>
    <col min="6402" max="6402" width="6.140625" customWidth="1"/>
    <col min="6403" max="6403" width="16" customWidth="1"/>
    <col min="6404" max="6404" width="6" customWidth="1"/>
    <col min="6405" max="6405" width="7" customWidth="1"/>
    <col min="6406" max="6406" width="16.28515625" customWidth="1"/>
    <col min="6407" max="6407" width="9.7109375" customWidth="1"/>
    <col min="6408" max="6408" width="7.140625" customWidth="1"/>
    <col min="6409" max="6409" width="19.140625" customWidth="1"/>
    <col min="6410" max="6410" width="17.42578125" customWidth="1"/>
    <col min="6411" max="6411" width="7.28515625" customWidth="1"/>
    <col min="6412" max="6412" width="13.28515625" customWidth="1"/>
    <col min="6647" max="6647" width="4" customWidth="1"/>
    <col min="6648" max="6648" width="34.85546875" customWidth="1"/>
    <col min="6649" max="6649" width="50.5703125" customWidth="1"/>
    <col min="6650" max="6650" width="35.42578125" customWidth="1"/>
    <col min="6651" max="6651" width="28.42578125" customWidth="1"/>
    <col min="6652" max="6652" width="28" customWidth="1"/>
    <col min="6653" max="6653" width="12" customWidth="1"/>
    <col min="6654" max="6655" width="12.28515625" customWidth="1"/>
    <col min="6656" max="6656" width="7.42578125" customWidth="1"/>
    <col min="6657" max="6657" width="5.7109375" customWidth="1"/>
    <col min="6658" max="6658" width="6.140625" customWidth="1"/>
    <col min="6659" max="6659" width="16" customWidth="1"/>
    <col min="6660" max="6660" width="6" customWidth="1"/>
    <col min="6661" max="6661" width="7" customWidth="1"/>
    <col min="6662" max="6662" width="16.28515625" customWidth="1"/>
    <col min="6663" max="6663" width="9.7109375" customWidth="1"/>
    <col min="6664" max="6664" width="7.140625" customWidth="1"/>
    <col min="6665" max="6665" width="19.140625" customWidth="1"/>
    <col min="6666" max="6666" width="17.42578125" customWidth="1"/>
    <col min="6667" max="6667" width="7.28515625" customWidth="1"/>
    <col min="6668" max="6668" width="13.28515625" customWidth="1"/>
    <col min="6903" max="6903" width="4" customWidth="1"/>
    <col min="6904" max="6904" width="34.85546875" customWidth="1"/>
    <col min="6905" max="6905" width="50.5703125" customWidth="1"/>
    <col min="6906" max="6906" width="35.42578125" customWidth="1"/>
    <col min="6907" max="6907" width="28.42578125" customWidth="1"/>
    <col min="6908" max="6908" width="28" customWidth="1"/>
    <col min="6909" max="6909" width="12" customWidth="1"/>
    <col min="6910" max="6911" width="12.28515625" customWidth="1"/>
    <col min="6912" max="6912" width="7.42578125" customWidth="1"/>
    <col min="6913" max="6913" width="5.7109375" customWidth="1"/>
    <col min="6914" max="6914" width="6.140625" customWidth="1"/>
    <col min="6915" max="6915" width="16" customWidth="1"/>
    <col min="6916" max="6916" width="6" customWidth="1"/>
    <col min="6917" max="6917" width="7" customWidth="1"/>
    <col min="6918" max="6918" width="16.28515625" customWidth="1"/>
    <col min="6919" max="6919" width="9.7109375" customWidth="1"/>
    <col min="6920" max="6920" width="7.140625" customWidth="1"/>
    <col min="6921" max="6921" width="19.140625" customWidth="1"/>
    <col min="6922" max="6922" width="17.42578125" customWidth="1"/>
    <col min="6923" max="6923" width="7.28515625" customWidth="1"/>
    <col min="6924" max="6924" width="13.28515625" customWidth="1"/>
    <col min="7159" max="7159" width="4" customWidth="1"/>
    <col min="7160" max="7160" width="34.85546875" customWidth="1"/>
    <col min="7161" max="7161" width="50.5703125" customWidth="1"/>
    <col min="7162" max="7162" width="35.42578125" customWidth="1"/>
    <col min="7163" max="7163" width="28.42578125" customWidth="1"/>
    <col min="7164" max="7164" width="28" customWidth="1"/>
    <col min="7165" max="7165" width="12" customWidth="1"/>
    <col min="7166" max="7167" width="12.28515625" customWidth="1"/>
    <col min="7168" max="7168" width="7.42578125" customWidth="1"/>
    <col min="7169" max="7169" width="5.7109375" customWidth="1"/>
    <col min="7170" max="7170" width="6.140625" customWidth="1"/>
    <col min="7171" max="7171" width="16" customWidth="1"/>
    <col min="7172" max="7172" width="6" customWidth="1"/>
    <col min="7173" max="7173" width="7" customWidth="1"/>
    <col min="7174" max="7174" width="16.28515625" customWidth="1"/>
    <col min="7175" max="7175" width="9.7109375" customWidth="1"/>
    <col min="7176" max="7176" width="7.140625" customWidth="1"/>
    <col min="7177" max="7177" width="19.140625" customWidth="1"/>
    <col min="7178" max="7178" width="17.42578125" customWidth="1"/>
    <col min="7179" max="7179" width="7.28515625" customWidth="1"/>
    <col min="7180" max="7180" width="13.28515625" customWidth="1"/>
    <col min="7415" max="7415" width="4" customWidth="1"/>
    <col min="7416" max="7416" width="34.85546875" customWidth="1"/>
    <col min="7417" max="7417" width="50.5703125" customWidth="1"/>
    <col min="7418" max="7418" width="35.42578125" customWidth="1"/>
    <col min="7419" max="7419" width="28.42578125" customWidth="1"/>
    <col min="7420" max="7420" width="28" customWidth="1"/>
    <col min="7421" max="7421" width="12" customWidth="1"/>
    <col min="7422" max="7423" width="12.28515625" customWidth="1"/>
    <col min="7424" max="7424" width="7.42578125" customWidth="1"/>
    <col min="7425" max="7425" width="5.7109375" customWidth="1"/>
    <col min="7426" max="7426" width="6.140625" customWidth="1"/>
    <col min="7427" max="7427" width="16" customWidth="1"/>
    <col min="7428" max="7428" width="6" customWidth="1"/>
    <col min="7429" max="7429" width="7" customWidth="1"/>
    <col min="7430" max="7430" width="16.28515625" customWidth="1"/>
    <col min="7431" max="7431" width="9.7109375" customWidth="1"/>
    <col min="7432" max="7432" width="7.140625" customWidth="1"/>
    <col min="7433" max="7433" width="19.140625" customWidth="1"/>
    <col min="7434" max="7434" width="17.42578125" customWidth="1"/>
    <col min="7435" max="7435" width="7.28515625" customWidth="1"/>
    <col min="7436" max="7436" width="13.28515625" customWidth="1"/>
    <col min="7671" max="7671" width="4" customWidth="1"/>
    <col min="7672" max="7672" width="34.85546875" customWidth="1"/>
    <col min="7673" max="7673" width="50.5703125" customWidth="1"/>
    <col min="7674" max="7674" width="35.42578125" customWidth="1"/>
    <col min="7675" max="7675" width="28.42578125" customWidth="1"/>
    <col min="7676" max="7676" width="28" customWidth="1"/>
    <col min="7677" max="7677" width="12" customWidth="1"/>
    <col min="7678" max="7679" width="12.28515625" customWidth="1"/>
    <col min="7680" max="7680" width="7.42578125" customWidth="1"/>
    <col min="7681" max="7681" width="5.7109375" customWidth="1"/>
    <col min="7682" max="7682" width="6.140625" customWidth="1"/>
    <col min="7683" max="7683" width="16" customWidth="1"/>
    <col min="7684" max="7684" width="6" customWidth="1"/>
    <col min="7685" max="7685" width="7" customWidth="1"/>
    <col min="7686" max="7686" width="16.28515625" customWidth="1"/>
    <col min="7687" max="7687" width="9.7109375" customWidth="1"/>
    <col min="7688" max="7688" width="7.140625" customWidth="1"/>
    <col min="7689" max="7689" width="19.140625" customWidth="1"/>
    <col min="7690" max="7690" width="17.42578125" customWidth="1"/>
    <col min="7691" max="7691" width="7.28515625" customWidth="1"/>
    <col min="7692" max="7692" width="13.28515625" customWidth="1"/>
    <col min="7927" max="7927" width="4" customWidth="1"/>
    <col min="7928" max="7928" width="34.85546875" customWidth="1"/>
    <col min="7929" max="7929" width="50.5703125" customWidth="1"/>
    <col min="7930" max="7930" width="35.42578125" customWidth="1"/>
    <col min="7931" max="7931" width="28.42578125" customWidth="1"/>
    <col min="7932" max="7932" width="28" customWidth="1"/>
    <col min="7933" max="7933" width="12" customWidth="1"/>
    <col min="7934" max="7935" width="12.28515625" customWidth="1"/>
    <col min="7936" max="7936" width="7.42578125" customWidth="1"/>
    <col min="7937" max="7937" width="5.7109375" customWidth="1"/>
    <col min="7938" max="7938" width="6.140625" customWidth="1"/>
    <col min="7939" max="7939" width="16" customWidth="1"/>
    <col min="7940" max="7940" width="6" customWidth="1"/>
    <col min="7941" max="7941" width="7" customWidth="1"/>
    <col min="7942" max="7942" width="16.28515625" customWidth="1"/>
    <col min="7943" max="7943" width="9.7109375" customWidth="1"/>
    <col min="7944" max="7944" width="7.140625" customWidth="1"/>
    <col min="7945" max="7945" width="19.140625" customWidth="1"/>
    <col min="7946" max="7946" width="17.42578125" customWidth="1"/>
    <col min="7947" max="7947" width="7.28515625" customWidth="1"/>
    <col min="7948" max="7948" width="13.28515625" customWidth="1"/>
    <col min="8183" max="8183" width="4" customWidth="1"/>
    <col min="8184" max="8184" width="34.85546875" customWidth="1"/>
    <col min="8185" max="8185" width="50.5703125" customWidth="1"/>
    <col min="8186" max="8186" width="35.42578125" customWidth="1"/>
    <col min="8187" max="8187" width="28.42578125" customWidth="1"/>
    <col min="8188" max="8188" width="28" customWidth="1"/>
    <col min="8189" max="8189" width="12" customWidth="1"/>
    <col min="8190" max="8191" width="12.28515625" customWidth="1"/>
    <col min="8192" max="8192" width="7.42578125" customWidth="1"/>
    <col min="8193" max="8193" width="5.7109375" customWidth="1"/>
    <col min="8194" max="8194" width="6.140625" customWidth="1"/>
    <col min="8195" max="8195" width="16" customWidth="1"/>
    <col min="8196" max="8196" width="6" customWidth="1"/>
    <col min="8197" max="8197" width="7" customWidth="1"/>
    <col min="8198" max="8198" width="16.28515625" customWidth="1"/>
    <col min="8199" max="8199" width="9.7109375" customWidth="1"/>
    <col min="8200" max="8200" width="7.140625" customWidth="1"/>
    <col min="8201" max="8201" width="19.140625" customWidth="1"/>
    <col min="8202" max="8202" width="17.42578125" customWidth="1"/>
    <col min="8203" max="8203" width="7.28515625" customWidth="1"/>
    <col min="8204" max="8204" width="13.28515625" customWidth="1"/>
    <col min="8439" max="8439" width="4" customWidth="1"/>
    <col min="8440" max="8440" width="34.85546875" customWidth="1"/>
    <col min="8441" max="8441" width="50.5703125" customWidth="1"/>
    <col min="8442" max="8442" width="35.42578125" customWidth="1"/>
    <col min="8443" max="8443" width="28.42578125" customWidth="1"/>
    <col min="8444" max="8444" width="28" customWidth="1"/>
    <col min="8445" max="8445" width="12" customWidth="1"/>
    <col min="8446" max="8447" width="12.28515625" customWidth="1"/>
    <col min="8448" max="8448" width="7.42578125" customWidth="1"/>
    <col min="8449" max="8449" width="5.7109375" customWidth="1"/>
    <col min="8450" max="8450" width="6.140625" customWidth="1"/>
    <col min="8451" max="8451" width="16" customWidth="1"/>
    <col min="8452" max="8452" width="6" customWidth="1"/>
    <col min="8453" max="8453" width="7" customWidth="1"/>
    <col min="8454" max="8454" width="16.28515625" customWidth="1"/>
    <col min="8455" max="8455" width="9.7109375" customWidth="1"/>
    <col min="8456" max="8456" width="7.140625" customWidth="1"/>
    <col min="8457" max="8457" width="19.140625" customWidth="1"/>
    <col min="8458" max="8458" width="17.42578125" customWidth="1"/>
    <col min="8459" max="8459" width="7.28515625" customWidth="1"/>
    <col min="8460" max="8460" width="13.28515625" customWidth="1"/>
    <col min="8695" max="8695" width="4" customWidth="1"/>
    <col min="8696" max="8696" width="34.85546875" customWidth="1"/>
    <col min="8697" max="8697" width="50.5703125" customWidth="1"/>
    <col min="8698" max="8698" width="35.42578125" customWidth="1"/>
    <col min="8699" max="8699" width="28.42578125" customWidth="1"/>
    <col min="8700" max="8700" width="28" customWidth="1"/>
    <col min="8701" max="8701" width="12" customWidth="1"/>
    <col min="8702" max="8703" width="12.28515625" customWidth="1"/>
    <col min="8704" max="8704" width="7.42578125" customWidth="1"/>
    <col min="8705" max="8705" width="5.7109375" customWidth="1"/>
    <col min="8706" max="8706" width="6.140625" customWidth="1"/>
    <col min="8707" max="8707" width="16" customWidth="1"/>
    <col min="8708" max="8708" width="6" customWidth="1"/>
    <col min="8709" max="8709" width="7" customWidth="1"/>
    <col min="8710" max="8710" width="16.28515625" customWidth="1"/>
    <col min="8711" max="8711" width="9.7109375" customWidth="1"/>
    <col min="8712" max="8712" width="7.140625" customWidth="1"/>
    <col min="8713" max="8713" width="19.140625" customWidth="1"/>
    <col min="8714" max="8714" width="17.42578125" customWidth="1"/>
    <col min="8715" max="8715" width="7.28515625" customWidth="1"/>
    <col min="8716" max="8716" width="13.28515625" customWidth="1"/>
    <col min="8951" max="8951" width="4" customWidth="1"/>
    <col min="8952" max="8952" width="34.85546875" customWidth="1"/>
    <col min="8953" max="8953" width="50.5703125" customWidth="1"/>
    <col min="8954" max="8954" width="35.42578125" customWidth="1"/>
    <col min="8955" max="8955" width="28.42578125" customWidth="1"/>
    <col min="8956" max="8956" width="28" customWidth="1"/>
    <col min="8957" max="8957" width="12" customWidth="1"/>
    <col min="8958" max="8959" width="12.28515625" customWidth="1"/>
    <col min="8960" max="8960" width="7.42578125" customWidth="1"/>
    <col min="8961" max="8961" width="5.7109375" customWidth="1"/>
    <col min="8962" max="8962" width="6.140625" customWidth="1"/>
    <col min="8963" max="8963" width="16" customWidth="1"/>
    <col min="8964" max="8964" width="6" customWidth="1"/>
    <col min="8965" max="8965" width="7" customWidth="1"/>
    <col min="8966" max="8966" width="16.28515625" customWidth="1"/>
    <col min="8967" max="8967" width="9.7109375" customWidth="1"/>
    <col min="8968" max="8968" width="7.140625" customWidth="1"/>
    <col min="8969" max="8969" width="19.140625" customWidth="1"/>
    <col min="8970" max="8970" width="17.42578125" customWidth="1"/>
    <col min="8971" max="8971" width="7.28515625" customWidth="1"/>
    <col min="8972" max="8972" width="13.28515625" customWidth="1"/>
    <col min="9207" max="9207" width="4" customWidth="1"/>
    <col min="9208" max="9208" width="34.85546875" customWidth="1"/>
    <col min="9209" max="9209" width="50.5703125" customWidth="1"/>
    <col min="9210" max="9210" width="35.42578125" customWidth="1"/>
    <col min="9211" max="9211" width="28.42578125" customWidth="1"/>
    <col min="9212" max="9212" width="28" customWidth="1"/>
    <col min="9213" max="9213" width="12" customWidth="1"/>
    <col min="9214" max="9215" width="12.28515625" customWidth="1"/>
    <col min="9216" max="9216" width="7.42578125" customWidth="1"/>
    <col min="9217" max="9217" width="5.7109375" customWidth="1"/>
    <col min="9218" max="9218" width="6.140625" customWidth="1"/>
    <col min="9219" max="9219" width="16" customWidth="1"/>
    <col min="9220" max="9220" width="6" customWidth="1"/>
    <col min="9221" max="9221" width="7" customWidth="1"/>
    <col min="9222" max="9222" width="16.28515625" customWidth="1"/>
    <col min="9223" max="9223" width="9.7109375" customWidth="1"/>
    <col min="9224" max="9224" width="7.140625" customWidth="1"/>
    <col min="9225" max="9225" width="19.140625" customWidth="1"/>
    <col min="9226" max="9226" width="17.42578125" customWidth="1"/>
    <col min="9227" max="9227" width="7.28515625" customWidth="1"/>
    <col min="9228" max="9228" width="13.28515625" customWidth="1"/>
    <col min="9463" max="9463" width="4" customWidth="1"/>
    <col min="9464" max="9464" width="34.85546875" customWidth="1"/>
    <col min="9465" max="9465" width="50.5703125" customWidth="1"/>
    <col min="9466" max="9466" width="35.42578125" customWidth="1"/>
    <col min="9467" max="9467" width="28.42578125" customWidth="1"/>
    <col min="9468" max="9468" width="28" customWidth="1"/>
    <col min="9469" max="9469" width="12" customWidth="1"/>
    <col min="9470" max="9471" width="12.28515625" customWidth="1"/>
    <col min="9472" max="9472" width="7.42578125" customWidth="1"/>
    <col min="9473" max="9473" width="5.7109375" customWidth="1"/>
    <col min="9474" max="9474" width="6.140625" customWidth="1"/>
    <col min="9475" max="9475" width="16" customWidth="1"/>
    <col min="9476" max="9476" width="6" customWidth="1"/>
    <col min="9477" max="9477" width="7" customWidth="1"/>
    <col min="9478" max="9478" width="16.28515625" customWidth="1"/>
    <col min="9479" max="9479" width="9.7109375" customWidth="1"/>
    <col min="9480" max="9480" width="7.140625" customWidth="1"/>
    <col min="9481" max="9481" width="19.140625" customWidth="1"/>
    <col min="9482" max="9482" width="17.42578125" customWidth="1"/>
    <col min="9483" max="9483" width="7.28515625" customWidth="1"/>
    <col min="9484" max="9484" width="13.28515625" customWidth="1"/>
    <col min="9719" max="9719" width="4" customWidth="1"/>
    <col min="9720" max="9720" width="34.85546875" customWidth="1"/>
    <col min="9721" max="9721" width="50.5703125" customWidth="1"/>
    <col min="9722" max="9722" width="35.42578125" customWidth="1"/>
    <col min="9723" max="9723" width="28.42578125" customWidth="1"/>
    <col min="9724" max="9724" width="28" customWidth="1"/>
    <col min="9725" max="9725" width="12" customWidth="1"/>
    <col min="9726" max="9727" width="12.28515625" customWidth="1"/>
    <col min="9728" max="9728" width="7.42578125" customWidth="1"/>
    <col min="9729" max="9729" width="5.7109375" customWidth="1"/>
    <col min="9730" max="9730" width="6.140625" customWidth="1"/>
    <col min="9731" max="9731" width="16" customWidth="1"/>
    <col min="9732" max="9732" width="6" customWidth="1"/>
    <col min="9733" max="9733" width="7" customWidth="1"/>
    <col min="9734" max="9734" width="16.28515625" customWidth="1"/>
    <col min="9735" max="9735" width="9.7109375" customWidth="1"/>
    <col min="9736" max="9736" width="7.140625" customWidth="1"/>
    <col min="9737" max="9737" width="19.140625" customWidth="1"/>
    <col min="9738" max="9738" width="17.42578125" customWidth="1"/>
    <col min="9739" max="9739" width="7.28515625" customWidth="1"/>
    <col min="9740" max="9740" width="13.28515625" customWidth="1"/>
    <col min="9975" max="9975" width="4" customWidth="1"/>
    <col min="9976" max="9976" width="34.85546875" customWidth="1"/>
    <col min="9977" max="9977" width="50.5703125" customWidth="1"/>
    <col min="9978" max="9978" width="35.42578125" customWidth="1"/>
    <col min="9979" max="9979" width="28.42578125" customWidth="1"/>
    <col min="9980" max="9980" width="28" customWidth="1"/>
    <col min="9981" max="9981" width="12" customWidth="1"/>
    <col min="9982" max="9983" width="12.28515625" customWidth="1"/>
    <col min="9984" max="9984" width="7.42578125" customWidth="1"/>
    <col min="9985" max="9985" width="5.7109375" customWidth="1"/>
    <col min="9986" max="9986" width="6.140625" customWidth="1"/>
    <col min="9987" max="9987" width="16" customWidth="1"/>
    <col min="9988" max="9988" width="6" customWidth="1"/>
    <col min="9989" max="9989" width="7" customWidth="1"/>
    <col min="9990" max="9990" width="16.28515625" customWidth="1"/>
    <col min="9991" max="9991" width="9.7109375" customWidth="1"/>
    <col min="9992" max="9992" width="7.140625" customWidth="1"/>
    <col min="9993" max="9993" width="19.140625" customWidth="1"/>
    <col min="9994" max="9994" width="17.42578125" customWidth="1"/>
    <col min="9995" max="9995" width="7.28515625" customWidth="1"/>
    <col min="9996" max="9996" width="13.28515625" customWidth="1"/>
    <col min="10231" max="10231" width="4" customWidth="1"/>
    <col min="10232" max="10232" width="34.85546875" customWidth="1"/>
    <col min="10233" max="10233" width="50.5703125" customWidth="1"/>
    <col min="10234" max="10234" width="35.42578125" customWidth="1"/>
    <col min="10235" max="10235" width="28.42578125" customWidth="1"/>
    <col min="10236" max="10236" width="28" customWidth="1"/>
    <col min="10237" max="10237" width="12" customWidth="1"/>
    <col min="10238" max="10239" width="12.28515625" customWidth="1"/>
    <col min="10240" max="10240" width="7.42578125" customWidth="1"/>
    <col min="10241" max="10241" width="5.7109375" customWidth="1"/>
    <col min="10242" max="10242" width="6.140625" customWidth="1"/>
    <col min="10243" max="10243" width="16" customWidth="1"/>
    <col min="10244" max="10244" width="6" customWidth="1"/>
    <col min="10245" max="10245" width="7" customWidth="1"/>
    <col min="10246" max="10246" width="16.28515625" customWidth="1"/>
    <col min="10247" max="10247" width="9.7109375" customWidth="1"/>
    <col min="10248" max="10248" width="7.140625" customWidth="1"/>
    <col min="10249" max="10249" width="19.140625" customWidth="1"/>
    <col min="10250" max="10250" width="17.42578125" customWidth="1"/>
    <col min="10251" max="10251" width="7.28515625" customWidth="1"/>
    <col min="10252" max="10252" width="13.28515625" customWidth="1"/>
    <col min="10487" max="10487" width="4" customWidth="1"/>
    <col min="10488" max="10488" width="34.85546875" customWidth="1"/>
    <col min="10489" max="10489" width="50.5703125" customWidth="1"/>
    <col min="10490" max="10490" width="35.42578125" customWidth="1"/>
    <col min="10491" max="10491" width="28.42578125" customWidth="1"/>
    <col min="10492" max="10492" width="28" customWidth="1"/>
    <col min="10493" max="10493" width="12" customWidth="1"/>
    <col min="10494" max="10495" width="12.28515625" customWidth="1"/>
    <col min="10496" max="10496" width="7.42578125" customWidth="1"/>
    <col min="10497" max="10497" width="5.7109375" customWidth="1"/>
    <col min="10498" max="10498" width="6.140625" customWidth="1"/>
    <col min="10499" max="10499" width="16" customWidth="1"/>
    <col min="10500" max="10500" width="6" customWidth="1"/>
    <col min="10501" max="10501" width="7" customWidth="1"/>
    <col min="10502" max="10502" width="16.28515625" customWidth="1"/>
    <col min="10503" max="10503" width="9.7109375" customWidth="1"/>
    <col min="10504" max="10504" width="7.140625" customWidth="1"/>
    <col min="10505" max="10505" width="19.140625" customWidth="1"/>
    <col min="10506" max="10506" width="17.42578125" customWidth="1"/>
    <col min="10507" max="10507" width="7.28515625" customWidth="1"/>
    <col min="10508" max="10508" width="13.28515625" customWidth="1"/>
    <col min="10743" max="10743" width="4" customWidth="1"/>
    <col min="10744" max="10744" width="34.85546875" customWidth="1"/>
    <col min="10745" max="10745" width="50.5703125" customWidth="1"/>
    <col min="10746" max="10746" width="35.42578125" customWidth="1"/>
    <col min="10747" max="10747" width="28.42578125" customWidth="1"/>
    <col min="10748" max="10748" width="28" customWidth="1"/>
    <col min="10749" max="10749" width="12" customWidth="1"/>
    <col min="10750" max="10751" width="12.28515625" customWidth="1"/>
    <col min="10752" max="10752" width="7.42578125" customWidth="1"/>
    <col min="10753" max="10753" width="5.7109375" customWidth="1"/>
    <col min="10754" max="10754" width="6.140625" customWidth="1"/>
    <col min="10755" max="10755" width="16" customWidth="1"/>
    <col min="10756" max="10756" width="6" customWidth="1"/>
    <col min="10757" max="10757" width="7" customWidth="1"/>
    <col min="10758" max="10758" width="16.28515625" customWidth="1"/>
    <col min="10759" max="10759" width="9.7109375" customWidth="1"/>
    <col min="10760" max="10760" width="7.140625" customWidth="1"/>
    <col min="10761" max="10761" width="19.140625" customWidth="1"/>
    <col min="10762" max="10762" width="17.42578125" customWidth="1"/>
    <col min="10763" max="10763" width="7.28515625" customWidth="1"/>
    <col min="10764" max="10764" width="13.28515625" customWidth="1"/>
    <col min="10999" max="10999" width="4" customWidth="1"/>
    <col min="11000" max="11000" width="34.85546875" customWidth="1"/>
    <col min="11001" max="11001" width="50.5703125" customWidth="1"/>
    <col min="11002" max="11002" width="35.42578125" customWidth="1"/>
    <col min="11003" max="11003" width="28.42578125" customWidth="1"/>
    <col min="11004" max="11004" width="28" customWidth="1"/>
    <col min="11005" max="11005" width="12" customWidth="1"/>
    <col min="11006" max="11007" width="12.28515625" customWidth="1"/>
    <col min="11008" max="11008" width="7.42578125" customWidth="1"/>
    <col min="11009" max="11009" width="5.7109375" customWidth="1"/>
    <col min="11010" max="11010" width="6.140625" customWidth="1"/>
    <col min="11011" max="11011" width="16" customWidth="1"/>
    <col min="11012" max="11012" width="6" customWidth="1"/>
    <col min="11013" max="11013" width="7" customWidth="1"/>
    <col min="11014" max="11014" width="16.28515625" customWidth="1"/>
    <col min="11015" max="11015" width="9.7109375" customWidth="1"/>
    <col min="11016" max="11016" width="7.140625" customWidth="1"/>
    <col min="11017" max="11017" width="19.140625" customWidth="1"/>
    <col min="11018" max="11018" width="17.42578125" customWidth="1"/>
    <col min="11019" max="11019" width="7.28515625" customWidth="1"/>
    <col min="11020" max="11020" width="13.28515625" customWidth="1"/>
    <col min="11255" max="11255" width="4" customWidth="1"/>
    <col min="11256" max="11256" width="34.85546875" customWidth="1"/>
    <col min="11257" max="11257" width="50.5703125" customWidth="1"/>
    <col min="11258" max="11258" width="35.42578125" customWidth="1"/>
    <col min="11259" max="11259" width="28.42578125" customWidth="1"/>
    <col min="11260" max="11260" width="28" customWidth="1"/>
    <col min="11261" max="11261" width="12" customWidth="1"/>
    <col min="11262" max="11263" width="12.28515625" customWidth="1"/>
    <col min="11264" max="11264" width="7.42578125" customWidth="1"/>
    <col min="11265" max="11265" width="5.7109375" customWidth="1"/>
    <col min="11266" max="11266" width="6.140625" customWidth="1"/>
    <col min="11267" max="11267" width="16" customWidth="1"/>
    <col min="11268" max="11268" width="6" customWidth="1"/>
    <col min="11269" max="11269" width="7" customWidth="1"/>
    <col min="11270" max="11270" width="16.28515625" customWidth="1"/>
    <col min="11271" max="11271" width="9.7109375" customWidth="1"/>
    <col min="11272" max="11272" width="7.140625" customWidth="1"/>
    <col min="11273" max="11273" width="19.140625" customWidth="1"/>
    <col min="11274" max="11274" width="17.42578125" customWidth="1"/>
    <col min="11275" max="11275" width="7.28515625" customWidth="1"/>
    <col min="11276" max="11276" width="13.28515625" customWidth="1"/>
    <col min="11511" max="11511" width="4" customWidth="1"/>
    <col min="11512" max="11512" width="34.85546875" customWidth="1"/>
    <col min="11513" max="11513" width="50.5703125" customWidth="1"/>
    <col min="11514" max="11514" width="35.42578125" customWidth="1"/>
    <col min="11515" max="11515" width="28.42578125" customWidth="1"/>
    <col min="11516" max="11516" width="28" customWidth="1"/>
    <col min="11517" max="11517" width="12" customWidth="1"/>
    <col min="11518" max="11519" width="12.28515625" customWidth="1"/>
    <col min="11520" max="11520" width="7.42578125" customWidth="1"/>
    <col min="11521" max="11521" width="5.7109375" customWidth="1"/>
    <col min="11522" max="11522" width="6.140625" customWidth="1"/>
    <col min="11523" max="11523" width="16" customWidth="1"/>
    <col min="11524" max="11524" width="6" customWidth="1"/>
    <col min="11525" max="11525" width="7" customWidth="1"/>
    <col min="11526" max="11526" width="16.28515625" customWidth="1"/>
    <col min="11527" max="11527" width="9.7109375" customWidth="1"/>
    <col min="11528" max="11528" width="7.140625" customWidth="1"/>
    <col min="11529" max="11529" width="19.140625" customWidth="1"/>
    <col min="11530" max="11530" width="17.42578125" customWidth="1"/>
    <col min="11531" max="11531" width="7.28515625" customWidth="1"/>
    <col min="11532" max="11532" width="13.28515625" customWidth="1"/>
    <col min="11767" max="11767" width="4" customWidth="1"/>
    <col min="11768" max="11768" width="34.85546875" customWidth="1"/>
    <col min="11769" max="11769" width="50.5703125" customWidth="1"/>
    <col min="11770" max="11770" width="35.42578125" customWidth="1"/>
    <col min="11771" max="11771" width="28.42578125" customWidth="1"/>
    <col min="11772" max="11772" width="28" customWidth="1"/>
    <col min="11773" max="11773" width="12" customWidth="1"/>
    <col min="11774" max="11775" width="12.28515625" customWidth="1"/>
    <col min="11776" max="11776" width="7.42578125" customWidth="1"/>
    <col min="11777" max="11777" width="5.7109375" customWidth="1"/>
    <col min="11778" max="11778" width="6.140625" customWidth="1"/>
    <col min="11779" max="11779" width="16" customWidth="1"/>
    <col min="11780" max="11780" width="6" customWidth="1"/>
    <col min="11781" max="11781" width="7" customWidth="1"/>
    <col min="11782" max="11782" width="16.28515625" customWidth="1"/>
    <col min="11783" max="11783" width="9.7109375" customWidth="1"/>
    <col min="11784" max="11784" width="7.140625" customWidth="1"/>
    <col min="11785" max="11785" width="19.140625" customWidth="1"/>
    <col min="11786" max="11786" width="17.42578125" customWidth="1"/>
    <col min="11787" max="11787" width="7.28515625" customWidth="1"/>
    <col min="11788" max="11788" width="13.28515625" customWidth="1"/>
    <col min="12023" max="12023" width="4" customWidth="1"/>
    <col min="12024" max="12024" width="34.85546875" customWidth="1"/>
    <col min="12025" max="12025" width="50.5703125" customWidth="1"/>
    <col min="12026" max="12026" width="35.42578125" customWidth="1"/>
    <col min="12027" max="12027" width="28.42578125" customWidth="1"/>
    <col min="12028" max="12028" width="28" customWidth="1"/>
    <col min="12029" max="12029" width="12" customWidth="1"/>
    <col min="12030" max="12031" width="12.28515625" customWidth="1"/>
    <col min="12032" max="12032" width="7.42578125" customWidth="1"/>
    <col min="12033" max="12033" width="5.7109375" customWidth="1"/>
    <col min="12034" max="12034" width="6.140625" customWidth="1"/>
    <col min="12035" max="12035" width="16" customWidth="1"/>
    <col min="12036" max="12036" width="6" customWidth="1"/>
    <col min="12037" max="12037" width="7" customWidth="1"/>
    <col min="12038" max="12038" width="16.28515625" customWidth="1"/>
    <col min="12039" max="12039" width="9.7109375" customWidth="1"/>
    <col min="12040" max="12040" width="7.140625" customWidth="1"/>
    <col min="12041" max="12041" width="19.140625" customWidth="1"/>
    <col min="12042" max="12042" width="17.42578125" customWidth="1"/>
    <col min="12043" max="12043" width="7.28515625" customWidth="1"/>
    <col min="12044" max="12044" width="13.28515625" customWidth="1"/>
    <col min="12279" max="12279" width="4" customWidth="1"/>
    <col min="12280" max="12280" width="34.85546875" customWidth="1"/>
    <col min="12281" max="12281" width="50.5703125" customWidth="1"/>
    <col min="12282" max="12282" width="35.42578125" customWidth="1"/>
    <col min="12283" max="12283" width="28.42578125" customWidth="1"/>
    <col min="12284" max="12284" width="28" customWidth="1"/>
    <col min="12285" max="12285" width="12" customWidth="1"/>
    <col min="12286" max="12287" width="12.28515625" customWidth="1"/>
    <col min="12288" max="12288" width="7.42578125" customWidth="1"/>
    <col min="12289" max="12289" width="5.7109375" customWidth="1"/>
    <col min="12290" max="12290" width="6.140625" customWidth="1"/>
    <col min="12291" max="12291" width="16" customWidth="1"/>
    <col min="12292" max="12292" width="6" customWidth="1"/>
    <col min="12293" max="12293" width="7" customWidth="1"/>
    <col min="12294" max="12294" width="16.28515625" customWidth="1"/>
    <col min="12295" max="12295" width="9.7109375" customWidth="1"/>
    <col min="12296" max="12296" width="7.140625" customWidth="1"/>
    <col min="12297" max="12297" width="19.140625" customWidth="1"/>
    <col min="12298" max="12298" width="17.42578125" customWidth="1"/>
    <col min="12299" max="12299" width="7.28515625" customWidth="1"/>
    <col min="12300" max="12300" width="13.28515625" customWidth="1"/>
    <col min="12535" max="12535" width="4" customWidth="1"/>
    <col min="12536" max="12536" width="34.85546875" customWidth="1"/>
    <col min="12537" max="12537" width="50.5703125" customWidth="1"/>
    <col min="12538" max="12538" width="35.42578125" customWidth="1"/>
    <col min="12539" max="12539" width="28.42578125" customWidth="1"/>
    <col min="12540" max="12540" width="28" customWidth="1"/>
    <col min="12541" max="12541" width="12" customWidth="1"/>
    <col min="12542" max="12543" width="12.28515625" customWidth="1"/>
    <col min="12544" max="12544" width="7.42578125" customWidth="1"/>
    <col min="12545" max="12545" width="5.7109375" customWidth="1"/>
    <col min="12546" max="12546" width="6.140625" customWidth="1"/>
    <col min="12547" max="12547" width="16" customWidth="1"/>
    <col min="12548" max="12548" width="6" customWidth="1"/>
    <col min="12549" max="12549" width="7" customWidth="1"/>
    <col min="12550" max="12550" width="16.28515625" customWidth="1"/>
    <col min="12551" max="12551" width="9.7109375" customWidth="1"/>
    <col min="12552" max="12552" width="7.140625" customWidth="1"/>
    <col min="12553" max="12553" width="19.140625" customWidth="1"/>
    <col min="12554" max="12554" width="17.42578125" customWidth="1"/>
    <col min="12555" max="12555" width="7.28515625" customWidth="1"/>
    <col min="12556" max="12556" width="13.28515625" customWidth="1"/>
    <col min="12791" max="12791" width="4" customWidth="1"/>
    <col min="12792" max="12792" width="34.85546875" customWidth="1"/>
    <col min="12793" max="12793" width="50.5703125" customWidth="1"/>
    <col min="12794" max="12794" width="35.42578125" customWidth="1"/>
    <col min="12795" max="12795" width="28.42578125" customWidth="1"/>
    <col min="12796" max="12796" width="28" customWidth="1"/>
    <col min="12797" max="12797" width="12" customWidth="1"/>
    <col min="12798" max="12799" width="12.28515625" customWidth="1"/>
    <col min="12800" max="12800" width="7.42578125" customWidth="1"/>
    <col min="12801" max="12801" width="5.7109375" customWidth="1"/>
    <col min="12802" max="12802" width="6.140625" customWidth="1"/>
    <col min="12803" max="12803" width="16" customWidth="1"/>
    <col min="12804" max="12804" width="6" customWidth="1"/>
    <col min="12805" max="12805" width="7" customWidth="1"/>
    <col min="12806" max="12806" width="16.28515625" customWidth="1"/>
    <col min="12807" max="12807" width="9.7109375" customWidth="1"/>
    <col min="12808" max="12808" width="7.140625" customWidth="1"/>
    <col min="12809" max="12809" width="19.140625" customWidth="1"/>
    <col min="12810" max="12810" width="17.42578125" customWidth="1"/>
    <col min="12811" max="12811" width="7.28515625" customWidth="1"/>
    <col min="12812" max="12812" width="13.28515625" customWidth="1"/>
    <col min="13047" max="13047" width="4" customWidth="1"/>
    <col min="13048" max="13048" width="34.85546875" customWidth="1"/>
    <col min="13049" max="13049" width="50.5703125" customWidth="1"/>
    <col min="13050" max="13050" width="35.42578125" customWidth="1"/>
    <col min="13051" max="13051" width="28.42578125" customWidth="1"/>
    <col min="13052" max="13052" width="28" customWidth="1"/>
    <col min="13053" max="13053" width="12" customWidth="1"/>
    <col min="13054" max="13055" width="12.28515625" customWidth="1"/>
    <col min="13056" max="13056" width="7.42578125" customWidth="1"/>
    <col min="13057" max="13057" width="5.7109375" customWidth="1"/>
    <col min="13058" max="13058" width="6.140625" customWidth="1"/>
    <col min="13059" max="13059" width="16" customWidth="1"/>
    <col min="13060" max="13060" width="6" customWidth="1"/>
    <col min="13061" max="13061" width="7" customWidth="1"/>
    <col min="13062" max="13062" width="16.28515625" customWidth="1"/>
    <col min="13063" max="13063" width="9.7109375" customWidth="1"/>
    <col min="13064" max="13064" width="7.140625" customWidth="1"/>
    <col min="13065" max="13065" width="19.140625" customWidth="1"/>
    <col min="13066" max="13066" width="17.42578125" customWidth="1"/>
    <col min="13067" max="13067" width="7.28515625" customWidth="1"/>
    <col min="13068" max="13068" width="13.28515625" customWidth="1"/>
    <col min="13303" max="13303" width="4" customWidth="1"/>
    <col min="13304" max="13304" width="34.85546875" customWidth="1"/>
    <col min="13305" max="13305" width="50.5703125" customWidth="1"/>
    <col min="13306" max="13306" width="35.42578125" customWidth="1"/>
    <col min="13307" max="13307" width="28.42578125" customWidth="1"/>
    <col min="13308" max="13308" width="28" customWidth="1"/>
    <col min="13309" max="13309" width="12" customWidth="1"/>
    <col min="13310" max="13311" width="12.28515625" customWidth="1"/>
    <col min="13312" max="13312" width="7.42578125" customWidth="1"/>
    <col min="13313" max="13313" width="5.7109375" customWidth="1"/>
    <col min="13314" max="13314" width="6.140625" customWidth="1"/>
    <col min="13315" max="13315" width="16" customWidth="1"/>
    <col min="13316" max="13316" width="6" customWidth="1"/>
    <col min="13317" max="13317" width="7" customWidth="1"/>
    <col min="13318" max="13318" width="16.28515625" customWidth="1"/>
    <col min="13319" max="13319" width="9.7109375" customWidth="1"/>
    <col min="13320" max="13320" width="7.140625" customWidth="1"/>
    <col min="13321" max="13321" width="19.140625" customWidth="1"/>
    <col min="13322" max="13322" width="17.42578125" customWidth="1"/>
    <col min="13323" max="13323" width="7.28515625" customWidth="1"/>
    <col min="13324" max="13324" width="13.28515625" customWidth="1"/>
    <col min="13559" max="13559" width="4" customWidth="1"/>
    <col min="13560" max="13560" width="34.85546875" customWidth="1"/>
    <col min="13561" max="13561" width="50.5703125" customWidth="1"/>
    <col min="13562" max="13562" width="35.42578125" customWidth="1"/>
    <col min="13563" max="13563" width="28.42578125" customWidth="1"/>
    <col min="13564" max="13564" width="28" customWidth="1"/>
    <col min="13565" max="13565" width="12" customWidth="1"/>
    <col min="13566" max="13567" width="12.28515625" customWidth="1"/>
    <col min="13568" max="13568" width="7.42578125" customWidth="1"/>
    <col min="13569" max="13569" width="5.7109375" customWidth="1"/>
    <col min="13570" max="13570" width="6.140625" customWidth="1"/>
    <col min="13571" max="13571" width="16" customWidth="1"/>
    <col min="13572" max="13572" width="6" customWidth="1"/>
    <col min="13573" max="13573" width="7" customWidth="1"/>
    <col min="13574" max="13574" width="16.28515625" customWidth="1"/>
    <col min="13575" max="13575" width="9.7109375" customWidth="1"/>
    <col min="13576" max="13576" width="7.140625" customWidth="1"/>
    <col min="13577" max="13577" width="19.140625" customWidth="1"/>
    <col min="13578" max="13578" width="17.42578125" customWidth="1"/>
    <col min="13579" max="13579" width="7.28515625" customWidth="1"/>
    <col min="13580" max="13580" width="13.28515625" customWidth="1"/>
    <col min="13815" max="13815" width="4" customWidth="1"/>
    <col min="13816" max="13816" width="34.85546875" customWidth="1"/>
    <col min="13817" max="13817" width="50.5703125" customWidth="1"/>
    <col min="13818" max="13818" width="35.42578125" customWidth="1"/>
    <col min="13819" max="13819" width="28.42578125" customWidth="1"/>
    <col min="13820" max="13820" width="28" customWidth="1"/>
    <col min="13821" max="13821" width="12" customWidth="1"/>
    <col min="13822" max="13823" width="12.28515625" customWidth="1"/>
    <col min="13824" max="13824" width="7.42578125" customWidth="1"/>
    <col min="13825" max="13825" width="5.7109375" customWidth="1"/>
    <col min="13826" max="13826" width="6.140625" customWidth="1"/>
    <col min="13827" max="13827" width="16" customWidth="1"/>
    <col min="13828" max="13828" width="6" customWidth="1"/>
    <col min="13829" max="13829" width="7" customWidth="1"/>
    <col min="13830" max="13830" width="16.28515625" customWidth="1"/>
    <col min="13831" max="13831" width="9.7109375" customWidth="1"/>
    <col min="13832" max="13832" width="7.140625" customWidth="1"/>
    <col min="13833" max="13833" width="19.140625" customWidth="1"/>
    <col min="13834" max="13834" width="17.42578125" customWidth="1"/>
    <col min="13835" max="13835" width="7.28515625" customWidth="1"/>
    <col min="13836" max="13836" width="13.28515625" customWidth="1"/>
    <col min="14071" max="14071" width="4" customWidth="1"/>
    <col min="14072" max="14072" width="34.85546875" customWidth="1"/>
    <col min="14073" max="14073" width="50.5703125" customWidth="1"/>
    <col min="14074" max="14074" width="35.42578125" customWidth="1"/>
    <col min="14075" max="14075" width="28.42578125" customWidth="1"/>
    <col min="14076" max="14076" width="28" customWidth="1"/>
    <col min="14077" max="14077" width="12" customWidth="1"/>
    <col min="14078" max="14079" width="12.28515625" customWidth="1"/>
    <col min="14080" max="14080" width="7.42578125" customWidth="1"/>
    <col min="14081" max="14081" width="5.7109375" customWidth="1"/>
    <col min="14082" max="14082" width="6.140625" customWidth="1"/>
    <col min="14083" max="14083" width="16" customWidth="1"/>
    <col min="14084" max="14084" width="6" customWidth="1"/>
    <col min="14085" max="14085" width="7" customWidth="1"/>
    <col min="14086" max="14086" width="16.28515625" customWidth="1"/>
    <col min="14087" max="14087" width="9.7109375" customWidth="1"/>
    <col min="14088" max="14088" width="7.140625" customWidth="1"/>
    <col min="14089" max="14089" width="19.140625" customWidth="1"/>
    <col min="14090" max="14090" width="17.42578125" customWidth="1"/>
    <col min="14091" max="14091" width="7.28515625" customWidth="1"/>
    <col min="14092" max="14092" width="13.28515625" customWidth="1"/>
    <col min="14327" max="14327" width="4" customWidth="1"/>
    <col min="14328" max="14328" width="34.85546875" customWidth="1"/>
    <col min="14329" max="14329" width="50.5703125" customWidth="1"/>
    <col min="14330" max="14330" width="35.42578125" customWidth="1"/>
    <col min="14331" max="14331" width="28.42578125" customWidth="1"/>
    <col min="14332" max="14332" width="28" customWidth="1"/>
    <col min="14333" max="14333" width="12" customWidth="1"/>
    <col min="14334" max="14335" width="12.28515625" customWidth="1"/>
    <col min="14336" max="14336" width="7.42578125" customWidth="1"/>
    <col min="14337" max="14337" width="5.7109375" customWidth="1"/>
    <col min="14338" max="14338" width="6.140625" customWidth="1"/>
    <col min="14339" max="14339" width="16" customWidth="1"/>
    <col min="14340" max="14340" width="6" customWidth="1"/>
    <col min="14341" max="14341" width="7" customWidth="1"/>
    <col min="14342" max="14342" width="16.28515625" customWidth="1"/>
    <col min="14343" max="14343" width="9.7109375" customWidth="1"/>
    <col min="14344" max="14344" width="7.140625" customWidth="1"/>
    <col min="14345" max="14345" width="19.140625" customWidth="1"/>
    <col min="14346" max="14346" width="17.42578125" customWidth="1"/>
    <col min="14347" max="14347" width="7.28515625" customWidth="1"/>
    <col min="14348" max="14348" width="13.28515625" customWidth="1"/>
    <col min="14583" max="14583" width="4" customWidth="1"/>
    <col min="14584" max="14584" width="34.85546875" customWidth="1"/>
    <col min="14585" max="14585" width="50.5703125" customWidth="1"/>
    <col min="14586" max="14586" width="35.42578125" customWidth="1"/>
    <col min="14587" max="14587" width="28.42578125" customWidth="1"/>
    <col min="14588" max="14588" width="28" customWidth="1"/>
    <col min="14589" max="14589" width="12" customWidth="1"/>
    <col min="14590" max="14591" width="12.28515625" customWidth="1"/>
    <col min="14592" max="14592" width="7.42578125" customWidth="1"/>
    <col min="14593" max="14593" width="5.7109375" customWidth="1"/>
    <col min="14594" max="14594" width="6.140625" customWidth="1"/>
    <col min="14595" max="14595" width="16" customWidth="1"/>
    <col min="14596" max="14596" width="6" customWidth="1"/>
    <col min="14597" max="14597" width="7" customWidth="1"/>
    <col min="14598" max="14598" width="16.28515625" customWidth="1"/>
    <col min="14599" max="14599" width="9.7109375" customWidth="1"/>
    <col min="14600" max="14600" width="7.140625" customWidth="1"/>
    <col min="14601" max="14601" width="19.140625" customWidth="1"/>
    <col min="14602" max="14602" width="17.42578125" customWidth="1"/>
    <col min="14603" max="14603" width="7.28515625" customWidth="1"/>
    <col min="14604" max="14604" width="13.28515625" customWidth="1"/>
    <col min="14839" max="14839" width="4" customWidth="1"/>
    <col min="14840" max="14840" width="34.85546875" customWidth="1"/>
    <col min="14841" max="14841" width="50.5703125" customWidth="1"/>
    <col min="14842" max="14842" width="35.42578125" customWidth="1"/>
    <col min="14843" max="14843" width="28.42578125" customWidth="1"/>
    <col min="14844" max="14844" width="28" customWidth="1"/>
    <col min="14845" max="14845" width="12" customWidth="1"/>
    <col min="14846" max="14847" width="12.28515625" customWidth="1"/>
    <col min="14848" max="14848" width="7.42578125" customWidth="1"/>
    <col min="14849" max="14849" width="5.7109375" customWidth="1"/>
    <col min="14850" max="14850" width="6.140625" customWidth="1"/>
    <col min="14851" max="14851" width="16" customWidth="1"/>
    <col min="14852" max="14852" width="6" customWidth="1"/>
    <col min="14853" max="14853" width="7" customWidth="1"/>
    <col min="14854" max="14854" width="16.28515625" customWidth="1"/>
    <col min="14855" max="14855" width="9.7109375" customWidth="1"/>
    <col min="14856" max="14856" width="7.140625" customWidth="1"/>
    <col min="14857" max="14857" width="19.140625" customWidth="1"/>
    <col min="14858" max="14858" width="17.42578125" customWidth="1"/>
    <col min="14859" max="14859" width="7.28515625" customWidth="1"/>
    <col min="14860" max="14860" width="13.28515625" customWidth="1"/>
    <col min="15095" max="15095" width="4" customWidth="1"/>
    <col min="15096" max="15096" width="34.85546875" customWidth="1"/>
    <col min="15097" max="15097" width="50.5703125" customWidth="1"/>
    <col min="15098" max="15098" width="35.42578125" customWidth="1"/>
    <col min="15099" max="15099" width="28.42578125" customWidth="1"/>
    <col min="15100" max="15100" width="28" customWidth="1"/>
    <col min="15101" max="15101" width="12" customWidth="1"/>
    <col min="15102" max="15103" width="12.28515625" customWidth="1"/>
    <col min="15104" max="15104" width="7.42578125" customWidth="1"/>
    <col min="15105" max="15105" width="5.7109375" customWidth="1"/>
    <col min="15106" max="15106" width="6.140625" customWidth="1"/>
    <col min="15107" max="15107" width="16" customWidth="1"/>
    <col min="15108" max="15108" width="6" customWidth="1"/>
    <col min="15109" max="15109" width="7" customWidth="1"/>
    <col min="15110" max="15110" width="16.28515625" customWidth="1"/>
    <col min="15111" max="15111" width="9.7109375" customWidth="1"/>
    <col min="15112" max="15112" width="7.140625" customWidth="1"/>
    <col min="15113" max="15113" width="19.140625" customWidth="1"/>
    <col min="15114" max="15114" width="17.42578125" customWidth="1"/>
    <col min="15115" max="15115" width="7.28515625" customWidth="1"/>
    <col min="15116" max="15116" width="13.28515625" customWidth="1"/>
    <col min="15351" max="15351" width="4" customWidth="1"/>
    <col min="15352" max="15352" width="34.85546875" customWidth="1"/>
    <col min="15353" max="15353" width="50.5703125" customWidth="1"/>
    <col min="15354" max="15354" width="35.42578125" customWidth="1"/>
    <col min="15355" max="15355" width="28.42578125" customWidth="1"/>
    <col min="15356" max="15356" width="28" customWidth="1"/>
    <col min="15357" max="15357" width="12" customWidth="1"/>
    <col min="15358" max="15359" width="12.28515625" customWidth="1"/>
    <col min="15360" max="15360" width="7.42578125" customWidth="1"/>
    <col min="15361" max="15361" width="5.7109375" customWidth="1"/>
    <col min="15362" max="15362" width="6.140625" customWidth="1"/>
    <col min="15363" max="15363" width="16" customWidth="1"/>
    <col min="15364" max="15364" width="6" customWidth="1"/>
    <col min="15365" max="15365" width="7" customWidth="1"/>
    <col min="15366" max="15366" width="16.28515625" customWidth="1"/>
    <col min="15367" max="15367" width="9.7109375" customWidth="1"/>
    <col min="15368" max="15368" width="7.140625" customWidth="1"/>
    <col min="15369" max="15369" width="19.140625" customWidth="1"/>
    <col min="15370" max="15370" width="17.42578125" customWidth="1"/>
    <col min="15371" max="15371" width="7.28515625" customWidth="1"/>
    <col min="15372" max="15372" width="13.28515625" customWidth="1"/>
    <col min="15607" max="15607" width="4" customWidth="1"/>
    <col min="15608" max="15608" width="34.85546875" customWidth="1"/>
    <col min="15609" max="15609" width="50.5703125" customWidth="1"/>
    <col min="15610" max="15610" width="35.42578125" customWidth="1"/>
    <col min="15611" max="15611" width="28.42578125" customWidth="1"/>
    <col min="15612" max="15612" width="28" customWidth="1"/>
    <col min="15613" max="15613" width="12" customWidth="1"/>
    <col min="15614" max="15615" width="12.28515625" customWidth="1"/>
    <col min="15616" max="15616" width="7.42578125" customWidth="1"/>
    <col min="15617" max="15617" width="5.7109375" customWidth="1"/>
    <col min="15618" max="15618" width="6.140625" customWidth="1"/>
    <col min="15619" max="15619" width="16" customWidth="1"/>
    <col min="15620" max="15620" width="6" customWidth="1"/>
    <col min="15621" max="15621" width="7" customWidth="1"/>
    <col min="15622" max="15622" width="16.28515625" customWidth="1"/>
    <col min="15623" max="15623" width="9.7109375" customWidth="1"/>
    <col min="15624" max="15624" width="7.140625" customWidth="1"/>
    <col min="15625" max="15625" width="19.140625" customWidth="1"/>
    <col min="15626" max="15626" width="17.42578125" customWidth="1"/>
    <col min="15627" max="15627" width="7.28515625" customWidth="1"/>
    <col min="15628" max="15628" width="13.28515625" customWidth="1"/>
    <col min="15863" max="15863" width="4" customWidth="1"/>
    <col min="15864" max="15864" width="34.85546875" customWidth="1"/>
    <col min="15865" max="15865" width="50.5703125" customWidth="1"/>
    <col min="15866" max="15866" width="35.42578125" customWidth="1"/>
    <col min="15867" max="15867" width="28.42578125" customWidth="1"/>
    <col min="15868" max="15868" width="28" customWidth="1"/>
    <col min="15869" max="15869" width="12" customWidth="1"/>
    <col min="15870" max="15871" width="12.28515625" customWidth="1"/>
    <col min="15872" max="15872" width="7.42578125" customWidth="1"/>
    <col min="15873" max="15873" width="5.7109375" customWidth="1"/>
    <col min="15874" max="15874" width="6.140625" customWidth="1"/>
    <col min="15875" max="15875" width="16" customWidth="1"/>
    <col min="15876" max="15876" width="6" customWidth="1"/>
    <col min="15877" max="15877" width="7" customWidth="1"/>
    <col min="15878" max="15878" width="16.28515625" customWidth="1"/>
    <col min="15879" max="15879" width="9.7109375" customWidth="1"/>
    <col min="15880" max="15880" width="7.140625" customWidth="1"/>
    <col min="15881" max="15881" width="19.140625" customWidth="1"/>
    <col min="15882" max="15882" width="17.42578125" customWidth="1"/>
    <col min="15883" max="15883" width="7.28515625" customWidth="1"/>
    <col min="15884" max="15884" width="13.28515625" customWidth="1"/>
    <col min="16119" max="16119" width="4" customWidth="1"/>
    <col min="16120" max="16120" width="34.85546875" customWidth="1"/>
    <col min="16121" max="16121" width="50.5703125" customWidth="1"/>
    <col min="16122" max="16122" width="35.42578125" customWidth="1"/>
    <col min="16123" max="16123" width="28.42578125" customWidth="1"/>
    <col min="16124" max="16124" width="28" customWidth="1"/>
    <col min="16125" max="16125" width="12" customWidth="1"/>
    <col min="16126" max="16127" width="12.28515625" customWidth="1"/>
    <col min="16128" max="16128" width="7.42578125" customWidth="1"/>
    <col min="16129" max="16129" width="5.7109375" customWidth="1"/>
    <col min="16130" max="16130" width="6.140625" customWidth="1"/>
    <col min="16131" max="16131" width="16" customWidth="1"/>
    <col min="16132" max="16132" width="6" customWidth="1"/>
    <col min="16133" max="16133" width="7" customWidth="1"/>
    <col min="16134" max="16134" width="16.28515625" customWidth="1"/>
    <col min="16135" max="16135" width="9.7109375" customWidth="1"/>
    <col min="16136" max="16136" width="7.140625" customWidth="1"/>
    <col min="16137" max="16137" width="19.140625" customWidth="1"/>
    <col min="16138" max="16138" width="17.42578125" customWidth="1"/>
    <col min="16139" max="16139" width="7.28515625" customWidth="1"/>
    <col min="16140" max="16140" width="13.28515625" customWidth="1"/>
  </cols>
  <sheetData>
    <row r="2" spans="1:22" ht="18.75">
      <c r="B2" s="1198" t="s">
        <v>1949</v>
      </c>
    </row>
    <row r="3" spans="1:22" ht="57" customHeight="1">
      <c r="A3" s="1577" t="s">
        <v>1950</v>
      </c>
      <c r="B3" s="1578"/>
      <c r="C3" s="1578"/>
      <c r="D3" s="1578"/>
      <c r="E3" s="1578"/>
      <c r="F3" s="1578"/>
      <c r="G3" s="1578"/>
      <c r="H3" s="1578"/>
      <c r="I3" s="1578"/>
      <c r="J3" s="1578"/>
      <c r="K3" s="1578"/>
      <c r="L3" s="1578"/>
      <c r="M3" s="1578"/>
      <c r="N3" s="1578"/>
      <c r="O3" s="1578"/>
      <c r="P3" s="1578"/>
      <c r="Q3" s="1578"/>
      <c r="R3" s="1578"/>
      <c r="S3" s="1578"/>
      <c r="T3" s="1578"/>
      <c r="U3" s="1578"/>
      <c r="V3" s="1579"/>
    </row>
    <row r="4" spans="1:22" ht="37.5" customHeight="1">
      <c r="A4" s="1651" t="s">
        <v>1951</v>
      </c>
      <c r="B4" s="1653" t="s">
        <v>1</v>
      </c>
      <c r="C4" s="1653" t="s">
        <v>2</v>
      </c>
      <c r="D4" s="1653" t="s">
        <v>1952</v>
      </c>
      <c r="E4" s="1653" t="s">
        <v>4</v>
      </c>
      <c r="F4" s="1653" t="s">
        <v>1953</v>
      </c>
      <c r="G4" s="1654">
        <v>6</v>
      </c>
      <c r="H4" s="1655"/>
      <c r="I4" s="1655"/>
      <c r="J4" s="1656"/>
      <c r="K4" s="1657" t="s">
        <v>1954</v>
      </c>
      <c r="L4" s="1658"/>
      <c r="M4" s="1658"/>
      <c r="N4" s="1658"/>
      <c r="O4" s="1658"/>
      <c r="P4" s="1658"/>
      <c r="Q4" s="1658"/>
      <c r="R4" s="1658"/>
      <c r="S4" s="1659"/>
      <c r="T4" s="1653" t="s">
        <v>1955</v>
      </c>
      <c r="U4" s="1653" t="s">
        <v>1956</v>
      </c>
      <c r="V4" s="1200">
        <v>10</v>
      </c>
    </row>
    <row r="5" spans="1:22" ht="37.5" customHeight="1">
      <c r="A5" s="1651"/>
      <c r="B5" s="1653"/>
      <c r="C5" s="1653"/>
      <c r="D5" s="1653"/>
      <c r="E5" s="1653"/>
      <c r="F5" s="1653"/>
      <c r="G5" s="1663" t="s">
        <v>1957</v>
      </c>
      <c r="H5" s="1664"/>
      <c r="I5" s="1664"/>
      <c r="J5" s="1665"/>
      <c r="K5" s="1660"/>
      <c r="L5" s="1661"/>
      <c r="M5" s="1661"/>
      <c r="N5" s="1661"/>
      <c r="O5" s="1661"/>
      <c r="P5" s="1661"/>
      <c r="Q5" s="1661"/>
      <c r="R5" s="1661"/>
      <c r="S5" s="1662"/>
      <c r="T5" s="1653"/>
      <c r="U5" s="1653"/>
      <c r="V5" s="1666" t="s">
        <v>1958</v>
      </c>
    </row>
    <row r="6" spans="1:22" ht="62.25" customHeight="1">
      <c r="A6" s="1651"/>
      <c r="B6" s="1653"/>
      <c r="C6" s="1653"/>
      <c r="D6" s="1653"/>
      <c r="E6" s="1653"/>
      <c r="F6" s="1653"/>
      <c r="G6" s="1643" t="s">
        <v>1959</v>
      </c>
      <c r="H6" s="1643" t="s">
        <v>1947</v>
      </c>
      <c r="I6" s="1643" t="s">
        <v>1960</v>
      </c>
      <c r="J6" s="1643" t="s">
        <v>14</v>
      </c>
      <c r="K6" s="1645">
        <v>2019</v>
      </c>
      <c r="L6" s="1646"/>
      <c r="M6" s="1647"/>
      <c r="N6" s="1645">
        <v>2020</v>
      </c>
      <c r="O6" s="1646"/>
      <c r="P6" s="1647"/>
      <c r="Q6" s="1645">
        <v>2021</v>
      </c>
      <c r="R6" s="1646"/>
      <c r="S6" s="1647"/>
      <c r="T6" s="1653"/>
      <c r="U6" s="1653"/>
      <c r="V6" s="1667"/>
    </row>
    <row r="7" spans="1:22" ht="74.25" customHeight="1">
      <c r="A7" s="1652"/>
      <c r="B7" s="1644"/>
      <c r="C7" s="1644"/>
      <c r="D7" s="1644"/>
      <c r="E7" s="1644"/>
      <c r="F7" s="1644"/>
      <c r="G7" s="1644"/>
      <c r="H7" s="1644"/>
      <c r="I7" s="1644"/>
      <c r="J7" s="1644"/>
      <c r="K7" s="1323" t="s">
        <v>18</v>
      </c>
      <c r="L7" s="1323" t="s">
        <v>19</v>
      </c>
      <c r="M7" s="1323"/>
      <c r="N7" s="1323" t="s">
        <v>18</v>
      </c>
      <c r="O7" s="1323" t="s">
        <v>1961</v>
      </c>
      <c r="P7" s="1323" t="s">
        <v>20</v>
      </c>
      <c r="Q7" s="1323" t="s">
        <v>18</v>
      </c>
      <c r="R7" s="1323" t="s">
        <v>1961</v>
      </c>
      <c r="S7" s="1323" t="s">
        <v>20</v>
      </c>
      <c r="T7" s="1644"/>
      <c r="U7" s="1644"/>
      <c r="V7" s="1668"/>
    </row>
    <row r="8" spans="1:22" ht="197.25" customHeight="1">
      <c r="A8" s="1325">
        <v>1</v>
      </c>
      <c r="B8" s="1201" t="s">
        <v>1962</v>
      </c>
      <c r="C8" s="1202" t="s">
        <v>1963</v>
      </c>
      <c r="D8" s="1203" t="s">
        <v>1964</v>
      </c>
      <c r="E8" s="1204" t="s">
        <v>1965</v>
      </c>
      <c r="F8" s="1203" t="s">
        <v>1966</v>
      </c>
      <c r="G8" s="1205">
        <v>0.95</v>
      </c>
      <c r="H8" s="1206">
        <v>0.05</v>
      </c>
      <c r="I8" s="1207">
        <v>0</v>
      </c>
      <c r="J8" s="1207">
        <v>0</v>
      </c>
      <c r="K8" s="1208" t="s">
        <v>1967</v>
      </c>
      <c r="L8" s="1208" t="s">
        <v>1968</v>
      </c>
      <c r="M8" s="1209">
        <v>300000</v>
      </c>
      <c r="N8" s="1210">
        <v>43931</v>
      </c>
      <c r="O8" s="1210">
        <v>44145</v>
      </c>
      <c r="P8" s="1211">
        <v>150000</v>
      </c>
      <c r="Q8" s="1210" t="s">
        <v>1969</v>
      </c>
      <c r="R8" s="1210" t="s">
        <v>1970</v>
      </c>
      <c r="S8" s="1211">
        <v>800000</v>
      </c>
      <c r="T8" s="1212" t="s">
        <v>1971</v>
      </c>
      <c r="U8" s="1212"/>
      <c r="V8" s="1213" t="s">
        <v>1972</v>
      </c>
    </row>
    <row r="9" spans="1:22" ht="225.75" customHeight="1">
      <c r="A9" s="1325">
        <v>2</v>
      </c>
      <c r="B9" s="1201" t="s">
        <v>1973</v>
      </c>
      <c r="C9" s="1214" t="s">
        <v>1974</v>
      </c>
      <c r="D9" s="1215" t="s">
        <v>1975</v>
      </c>
      <c r="E9" s="1216" t="s">
        <v>1976</v>
      </c>
      <c r="F9" s="1215" t="s">
        <v>1971</v>
      </c>
      <c r="G9" s="1211">
        <v>494000</v>
      </c>
      <c r="H9" s="1206">
        <v>0.05</v>
      </c>
      <c r="I9" s="1212">
        <v>0</v>
      </c>
      <c r="J9" s="1212" t="s">
        <v>123</v>
      </c>
      <c r="K9" s="1210" t="s">
        <v>1967</v>
      </c>
      <c r="L9" s="1210" t="s">
        <v>1968</v>
      </c>
      <c r="M9" s="1211">
        <v>520000</v>
      </c>
      <c r="N9" s="1210"/>
      <c r="O9" s="1210"/>
      <c r="P9" s="1212"/>
      <c r="Q9" s="1210"/>
      <c r="R9" s="1210"/>
      <c r="S9" s="1212"/>
      <c r="T9" s="1212" t="s">
        <v>1971</v>
      </c>
      <c r="U9" s="1212"/>
      <c r="V9" s="1213" t="s">
        <v>1977</v>
      </c>
    </row>
    <row r="10" spans="1:22" ht="132.75" customHeight="1">
      <c r="A10" s="1325">
        <v>3</v>
      </c>
      <c r="B10" s="1201" t="s">
        <v>1978</v>
      </c>
      <c r="C10" s="1202" t="s">
        <v>1979</v>
      </c>
      <c r="D10" s="1217" t="s">
        <v>1980</v>
      </c>
      <c r="E10" s="1218" t="s">
        <v>1981</v>
      </c>
      <c r="F10" s="1219" t="s">
        <v>1982</v>
      </c>
      <c r="G10" s="1220" t="s">
        <v>1983</v>
      </c>
      <c r="H10" s="1206">
        <v>0.05</v>
      </c>
      <c r="I10" s="1220" t="s">
        <v>1278</v>
      </c>
      <c r="J10" s="1220">
        <v>0</v>
      </c>
      <c r="K10" s="1210">
        <v>43610</v>
      </c>
      <c r="L10" s="1210" t="s">
        <v>1968</v>
      </c>
      <c r="M10" s="1220" t="s">
        <v>1984</v>
      </c>
      <c r="N10" s="1210" t="s">
        <v>1985</v>
      </c>
      <c r="O10" s="1210" t="s">
        <v>1986</v>
      </c>
      <c r="P10" s="1220" t="s">
        <v>1987</v>
      </c>
      <c r="Q10" s="1210" t="s">
        <v>1969</v>
      </c>
      <c r="R10" s="1210" t="s">
        <v>1970</v>
      </c>
      <c r="S10" s="1221" t="s">
        <v>1988</v>
      </c>
      <c r="T10" s="1220" t="s">
        <v>1971</v>
      </c>
      <c r="U10" s="1220"/>
      <c r="V10" s="1222" t="s">
        <v>1989</v>
      </c>
    </row>
    <row r="11" spans="1:22" ht="180.75" customHeight="1">
      <c r="A11" s="1325">
        <v>4</v>
      </c>
      <c r="B11" s="1223" t="s">
        <v>1990</v>
      </c>
      <c r="C11" s="1224" t="s">
        <v>1991</v>
      </c>
      <c r="D11" s="1225" t="s">
        <v>1992</v>
      </c>
      <c r="E11" s="1204" t="s">
        <v>1993</v>
      </c>
      <c r="F11" s="1226" t="s">
        <v>1994</v>
      </c>
      <c r="G11" s="1227">
        <v>1187500</v>
      </c>
      <c r="H11" s="1206">
        <v>0.05</v>
      </c>
      <c r="I11" s="1228">
        <v>0</v>
      </c>
      <c r="J11" s="1228">
        <v>0</v>
      </c>
      <c r="K11" s="1210" t="s">
        <v>1967</v>
      </c>
      <c r="L11" s="1210" t="s">
        <v>1968</v>
      </c>
      <c r="M11" s="1227">
        <v>250000</v>
      </c>
      <c r="N11" s="1210" t="s">
        <v>1985</v>
      </c>
      <c r="O11" s="1210" t="s">
        <v>1986</v>
      </c>
      <c r="P11" s="1227">
        <v>500000</v>
      </c>
      <c r="Q11" s="1210" t="s">
        <v>1995</v>
      </c>
      <c r="R11" s="1210" t="s">
        <v>1970</v>
      </c>
      <c r="S11" s="1227">
        <v>500000</v>
      </c>
      <c r="T11" s="1212" t="s">
        <v>1971</v>
      </c>
      <c r="U11" s="1212"/>
      <c r="V11" s="1222" t="s">
        <v>1996</v>
      </c>
    </row>
    <row r="12" spans="1:22" ht="155.25" customHeight="1">
      <c r="A12" s="1325"/>
      <c r="B12" s="1223" t="s">
        <v>1990</v>
      </c>
      <c r="C12" s="1224" t="s">
        <v>1991</v>
      </c>
      <c r="D12" s="1203" t="s">
        <v>1997</v>
      </c>
      <c r="E12" s="1229" t="s">
        <v>1998</v>
      </c>
      <c r="F12" s="1226" t="s">
        <v>1999</v>
      </c>
      <c r="G12" s="1227">
        <v>1425000</v>
      </c>
      <c r="H12" s="1206">
        <v>0.05</v>
      </c>
      <c r="I12" s="1228"/>
      <c r="J12" s="1228"/>
      <c r="K12" s="1210" t="s">
        <v>1967</v>
      </c>
      <c r="L12" s="1210" t="s">
        <v>1968</v>
      </c>
      <c r="M12" s="1227">
        <v>1500000</v>
      </c>
      <c r="N12" s="1210"/>
      <c r="O12" s="1210"/>
      <c r="P12" s="1227"/>
      <c r="Q12" s="1210"/>
      <c r="R12" s="1210"/>
      <c r="S12" s="1230"/>
      <c r="T12" s="1212" t="s">
        <v>1971</v>
      </c>
      <c r="U12" s="1212"/>
      <c r="V12" s="1213" t="s">
        <v>2000</v>
      </c>
    </row>
    <row r="13" spans="1:22" ht="136.5" customHeight="1">
      <c r="A13" s="1325">
        <v>6</v>
      </c>
      <c r="B13" s="1201" t="s">
        <v>2001</v>
      </c>
      <c r="C13" s="1214" t="s">
        <v>2002</v>
      </c>
      <c r="D13" s="1203" t="s">
        <v>2003</v>
      </c>
      <c r="E13" s="1204" t="s">
        <v>2004</v>
      </c>
      <c r="F13" s="1215" t="s">
        <v>1971</v>
      </c>
      <c r="G13" s="1211">
        <v>285000</v>
      </c>
      <c r="H13" s="1206">
        <v>0.05</v>
      </c>
      <c r="I13" s="1212">
        <v>0</v>
      </c>
      <c r="J13" s="1212">
        <v>0</v>
      </c>
      <c r="K13" s="1210" t="s">
        <v>1967</v>
      </c>
      <c r="L13" s="1210" t="s">
        <v>1968</v>
      </c>
      <c r="M13" s="1211">
        <v>300000</v>
      </c>
      <c r="N13" s="1210" t="s">
        <v>123</v>
      </c>
      <c r="O13" s="1210" t="s">
        <v>123</v>
      </c>
      <c r="P13" s="1211"/>
      <c r="Q13" s="1210"/>
      <c r="R13" s="1210"/>
      <c r="S13" s="1211"/>
      <c r="T13" s="1212" t="s">
        <v>1971</v>
      </c>
      <c r="U13" s="1212"/>
      <c r="V13" s="1213" t="s">
        <v>2005</v>
      </c>
    </row>
    <row r="14" spans="1:22" ht="135.75" customHeight="1">
      <c r="A14" s="1325">
        <v>8</v>
      </c>
      <c r="B14" s="1223" t="s">
        <v>2006</v>
      </c>
      <c r="C14" s="1231" t="s">
        <v>2007</v>
      </c>
      <c r="D14" s="1219" t="s">
        <v>2008</v>
      </c>
      <c r="E14" s="1232" t="s">
        <v>2009</v>
      </c>
      <c r="F14" s="1203" t="s">
        <v>1971</v>
      </c>
      <c r="G14" s="1211">
        <v>351500</v>
      </c>
      <c r="H14" s="1206">
        <v>0.05</v>
      </c>
      <c r="I14" s="1212">
        <v>0</v>
      </c>
      <c r="J14" s="1212">
        <v>0</v>
      </c>
      <c r="K14" s="1210" t="s">
        <v>1967</v>
      </c>
      <c r="L14" s="1210" t="s">
        <v>1968</v>
      </c>
      <c r="M14" s="1233">
        <v>70000</v>
      </c>
      <c r="N14" s="1212" t="s">
        <v>1985</v>
      </c>
      <c r="O14" s="1212" t="s">
        <v>1986</v>
      </c>
      <c r="P14" s="1211">
        <v>200000</v>
      </c>
      <c r="Q14" s="1210" t="s">
        <v>1969</v>
      </c>
      <c r="R14" s="1210" t="s">
        <v>1970</v>
      </c>
      <c r="S14" s="1211">
        <v>100000</v>
      </c>
      <c r="T14" s="1212" t="s">
        <v>1971</v>
      </c>
      <c r="U14" s="1212"/>
      <c r="V14" s="1213" t="s">
        <v>1989</v>
      </c>
    </row>
    <row r="15" spans="1:22" ht="147.75" customHeight="1">
      <c r="A15" s="1325">
        <v>9</v>
      </c>
      <c r="B15" s="1234" t="s">
        <v>2010</v>
      </c>
      <c r="C15" s="1203" t="s">
        <v>2011</v>
      </c>
      <c r="D15" s="1235" t="s">
        <v>2012</v>
      </c>
      <c r="E15" s="1236" t="s">
        <v>2013</v>
      </c>
      <c r="F15" s="1215" t="s">
        <v>2014</v>
      </c>
      <c r="G15" s="1227">
        <v>4132500</v>
      </c>
      <c r="H15" s="1206">
        <v>0.05</v>
      </c>
      <c r="I15" s="1212">
        <v>0</v>
      </c>
      <c r="J15" s="1212">
        <v>0</v>
      </c>
      <c r="K15" s="1210" t="s">
        <v>1967</v>
      </c>
      <c r="L15" s="1210" t="s">
        <v>1968</v>
      </c>
      <c r="M15" s="1212">
        <v>500000</v>
      </c>
      <c r="N15" s="1212" t="s">
        <v>1985</v>
      </c>
      <c r="O15" s="1212" t="s">
        <v>1986</v>
      </c>
      <c r="P15" s="1211">
        <v>1250000</v>
      </c>
      <c r="Q15" s="1210" t="s">
        <v>1969</v>
      </c>
      <c r="R15" s="1210" t="s">
        <v>1970</v>
      </c>
      <c r="S15" s="1211">
        <v>2600000</v>
      </c>
      <c r="T15" s="1212" t="s">
        <v>1971</v>
      </c>
      <c r="U15" s="1212"/>
      <c r="V15" s="1213" t="s">
        <v>2015</v>
      </c>
    </row>
    <row r="16" spans="1:22" ht="180.75" customHeight="1">
      <c r="A16" s="1325">
        <v>10</v>
      </c>
      <c r="B16" s="1234" t="s">
        <v>1990</v>
      </c>
      <c r="C16" s="1214" t="s">
        <v>2007</v>
      </c>
      <c r="D16" s="1203" t="s">
        <v>2016</v>
      </c>
      <c r="E16" s="1204" t="s">
        <v>2017</v>
      </c>
      <c r="F16" s="1203" t="s">
        <v>2018</v>
      </c>
      <c r="G16" s="1211">
        <v>3086812</v>
      </c>
      <c r="H16" s="1206">
        <v>0.05</v>
      </c>
      <c r="I16" s="1212">
        <v>0</v>
      </c>
      <c r="J16" s="1212">
        <v>0</v>
      </c>
      <c r="K16" s="1210" t="s">
        <v>1967</v>
      </c>
      <c r="L16" s="1210" t="s">
        <v>1968</v>
      </c>
      <c r="M16" s="1233">
        <v>825451</v>
      </c>
      <c r="N16" s="1212" t="s">
        <v>1985</v>
      </c>
      <c r="O16" s="1212" t="s">
        <v>1986</v>
      </c>
      <c r="P16" s="1211">
        <v>874549</v>
      </c>
      <c r="Q16" s="1210" t="s">
        <v>1969</v>
      </c>
      <c r="R16" s="1210" t="s">
        <v>1970</v>
      </c>
      <c r="S16" s="1211">
        <v>1386812</v>
      </c>
      <c r="T16" s="1212" t="s">
        <v>1971</v>
      </c>
      <c r="U16" s="1212"/>
      <c r="V16" s="1213"/>
    </row>
    <row r="17" spans="1:22" ht="180.75" customHeight="1">
      <c r="A17" s="1325"/>
      <c r="B17" s="1234" t="s">
        <v>1990</v>
      </c>
      <c r="C17" s="1214" t="s">
        <v>2007</v>
      </c>
      <c r="D17" s="1234" t="s">
        <v>2019</v>
      </c>
      <c r="E17" s="1237" t="s">
        <v>2020</v>
      </c>
      <c r="F17" s="1203" t="s">
        <v>2021</v>
      </c>
      <c r="G17" s="1211">
        <v>797829</v>
      </c>
      <c r="H17" s="1206">
        <v>0.05</v>
      </c>
      <c r="I17" s="1212">
        <v>0</v>
      </c>
      <c r="J17" s="1212">
        <v>0</v>
      </c>
      <c r="K17" s="1210" t="s">
        <v>2022</v>
      </c>
      <c r="L17" s="1210" t="s">
        <v>2023</v>
      </c>
      <c r="M17" s="1233">
        <v>497829</v>
      </c>
      <c r="N17" s="1212" t="s">
        <v>2024</v>
      </c>
      <c r="O17" s="1212" t="s">
        <v>2025</v>
      </c>
      <c r="P17" s="1211">
        <v>300000</v>
      </c>
      <c r="Q17" s="1210"/>
      <c r="R17" s="1210"/>
      <c r="S17" s="1211"/>
      <c r="T17" s="1212" t="s">
        <v>1971</v>
      </c>
      <c r="U17" s="1212"/>
      <c r="V17" s="1238"/>
    </row>
    <row r="18" spans="1:22" ht="180.75" customHeight="1">
      <c r="A18" s="1325">
        <v>11</v>
      </c>
      <c r="B18" s="1234" t="s">
        <v>1990</v>
      </c>
      <c r="C18" s="1214" t="s">
        <v>2007</v>
      </c>
      <c r="D18" s="1203" t="s">
        <v>2026</v>
      </c>
      <c r="E18" s="1204" t="s">
        <v>2027</v>
      </c>
      <c r="F18" s="1203" t="s">
        <v>2028</v>
      </c>
      <c r="G18" s="1211">
        <v>4525548</v>
      </c>
      <c r="H18" s="1206">
        <v>0.05</v>
      </c>
      <c r="I18" s="1212">
        <v>0</v>
      </c>
      <c r="J18" s="1212">
        <v>0</v>
      </c>
      <c r="K18" s="1210" t="s">
        <v>1967</v>
      </c>
      <c r="L18" s="1210" t="s">
        <v>1968</v>
      </c>
      <c r="M18" s="1233">
        <v>1050000</v>
      </c>
      <c r="N18" s="1212" t="s">
        <v>1985</v>
      </c>
      <c r="O18" s="1212" t="s">
        <v>1986</v>
      </c>
      <c r="P18" s="1211">
        <v>1215046</v>
      </c>
      <c r="Q18" s="1210" t="s">
        <v>1969</v>
      </c>
      <c r="R18" s="1210" t="s">
        <v>1970</v>
      </c>
      <c r="S18" s="1211">
        <v>2260502</v>
      </c>
      <c r="T18" s="1212" t="s">
        <v>1971</v>
      </c>
      <c r="U18" s="1212"/>
      <c r="V18" s="1238"/>
    </row>
    <row r="19" spans="1:22" ht="180.75" customHeight="1">
      <c r="A19" s="1325">
        <v>14</v>
      </c>
      <c r="B19" s="1234" t="s">
        <v>1990</v>
      </c>
      <c r="C19" s="1214" t="s">
        <v>2007</v>
      </c>
      <c r="D19" s="1239" t="s">
        <v>2029</v>
      </c>
      <c r="E19" s="1204" t="s">
        <v>2030</v>
      </c>
      <c r="F19" s="1203" t="s">
        <v>2031</v>
      </c>
      <c r="G19" s="1211">
        <v>1133000</v>
      </c>
      <c r="H19" s="1206">
        <v>0.05</v>
      </c>
      <c r="I19" s="1212">
        <v>0</v>
      </c>
      <c r="J19" s="1212">
        <v>0</v>
      </c>
      <c r="K19" s="1210"/>
      <c r="L19" s="1210"/>
      <c r="M19" s="1233"/>
      <c r="N19" s="1212" t="s">
        <v>1985</v>
      </c>
      <c r="O19" s="1212" t="s">
        <v>1986</v>
      </c>
      <c r="P19" s="1211">
        <v>1550000</v>
      </c>
      <c r="Q19" s="1210" t="s">
        <v>1969</v>
      </c>
      <c r="R19" s="1210" t="s">
        <v>1970</v>
      </c>
      <c r="S19" s="1211">
        <v>2150000</v>
      </c>
      <c r="T19" s="1212" t="s">
        <v>1971</v>
      </c>
      <c r="U19" s="1212"/>
      <c r="V19" s="1240" t="s">
        <v>2032</v>
      </c>
    </row>
    <row r="20" spans="1:22" ht="180.75" customHeight="1">
      <c r="A20" s="1325"/>
      <c r="B20" s="1234" t="s">
        <v>2010</v>
      </c>
      <c r="C20" s="1203" t="s">
        <v>2011</v>
      </c>
      <c r="D20" s="1203" t="s">
        <v>2033</v>
      </c>
      <c r="E20" s="1204" t="s">
        <v>2034</v>
      </c>
      <c r="F20" s="1203" t="s">
        <v>2035</v>
      </c>
      <c r="G20" s="1211">
        <v>61750</v>
      </c>
      <c r="H20" s="1206">
        <v>0.05</v>
      </c>
      <c r="I20" s="1212">
        <v>0</v>
      </c>
      <c r="J20" s="1212">
        <v>0</v>
      </c>
      <c r="K20" s="1210" t="s">
        <v>1967</v>
      </c>
      <c r="L20" s="1210" t="s">
        <v>1968</v>
      </c>
      <c r="M20" s="1233">
        <v>65000</v>
      </c>
      <c r="N20" s="1210"/>
      <c r="O20" s="1210"/>
      <c r="P20" s="1212"/>
      <c r="Q20" s="1210"/>
      <c r="R20" s="1210"/>
      <c r="S20" s="1212"/>
      <c r="T20" s="1212" t="s">
        <v>1971</v>
      </c>
      <c r="U20" s="1212"/>
      <c r="V20" s="1240" t="s">
        <v>2036</v>
      </c>
    </row>
    <row r="21" spans="1:22" ht="180.75" customHeight="1">
      <c r="A21" s="1325"/>
      <c r="B21" s="1234" t="s">
        <v>1990</v>
      </c>
      <c r="C21" s="1214" t="s">
        <v>2007</v>
      </c>
      <c r="D21" s="1203" t="s">
        <v>2037</v>
      </c>
      <c r="E21" s="1204" t="s">
        <v>2027</v>
      </c>
      <c r="F21" s="1203" t="s">
        <v>2028</v>
      </c>
      <c r="G21" s="1211">
        <v>1710000</v>
      </c>
      <c r="H21" s="1206">
        <v>0.05</v>
      </c>
      <c r="I21" s="1212">
        <v>0</v>
      </c>
      <c r="J21" s="1212">
        <v>0</v>
      </c>
      <c r="K21" s="1210" t="s">
        <v>1967</v>
      </c>
      <c r="L21" s="1210" t="s">
        <v>1968</v>
      </c>
      <c r="M21" s="1233">
        <v>800000</v>
      </c>
      <c r="N21" s="1212" t="s">
        <v>1985</v>
      </c>
      <c r="O21" s="1212" t="s">
        <v>1986</v>
      </c>
      <c r="P21" s="1211">
        <v>1000000</v>
      </c>
      <c r="Q21" s="1210" t="s">
        <v>123</v>
      </c>
      <c r="R21" s="1210"/>
      <c r="S21" s="1211" t="s">
        <v>123</v>
      </c>
      <c r="T21" s="1212" t="s">
        <v>1971</v>
      </c>
      <c r="U21" s="1212"/>
      <c r="V21" s="1240" t="s">
        <v>2038</v>
      </c>
    </row>
    <row r="22" spans="1:22" ht="180.75" customHeight="1">
      <c r="A22" s="1325"/>
      <c r="B22" s="1234" t="s">
        <v>1990</v>
      </c>
      <c r="C22" s="1214" t="s">
        <v>2007</v>
      </c>
      <c r="D22" s="1203" t="s">
        <v>2039</v>
      </c>
      <c r="E22" s="1204" t="s">
        <v>2027</v>
      </c>
      <c r="F22" s="1203" t="s">
        <v>2028</v>
      </c>
      <c r="G22" s="1211">
        <v>1520000</v>
      </c>
      <c r="H22" s="1206">
        <v>0.05</v>
      </c>
      <c r="I22" s="1212">
        <v>0</v>
      </c>
      <c r="J22" s="1212">
        <v>0</v>
      </c>
      <c r="K22" s="1210" t="s">
        <v>1967</v>
      </c>
      <c r="L22" s="1210" t="s">
        <v>1968</v>
      </c>
      <c r="M22" s="1233">
        <v>600000</v>
      </c>
      <c r="N22" s="1212" t="s">
        <v>1985</v>
      </c>
      <c r="O22" s="1212" t="s">
        <v>1986</v>
      </c>
      <c r="P22" s="1211">
        <v>1000000</v>
      </c>
      <c r="Q22" s="1210" t="s">
        <v>123</v>
      </c>
      <c r="R22" s="1210"/>
      <c r="S22" s="1211" t="s">
        <v>123</v>
      </c>
      <c r="T22" s="1212" t="s">
        <v>1971</v>
      </c>
      <c r="U22" s="1212"/>
      <c r="V22" s="1240" t="s">
        <v>2040</v>
      </c>
    </row>
    <row r="23" spans="1:22" ht="180.75" customHeight="1">
      <c r="A23" s="1325"/>
      <c r="B23" s="1234" t="s">
        <v>1990</v>
      </c>
      <c r="C23" s="1214" t="s">
        <v>2007</v>
      </c>
      <c r="D23" s="1203" t="s">
        <v>2041</v>
      </c>
      <c r="E23" s="1204" t="s">
        <v>2042</v>
      </c>
      <c r="F23" s="1203" t="s">
        <v>2043</v>
      </c>
      <c r="G23" s="1233">
        <v>257302</v>
      </c>
      <c r="H23" s="1206"/>
      <c r="I23" s="1212">
        <v>0</v>
      </c>
      <c r="J23" s="1212">
        <v>0</v>
      </c>
      <c r="K23" s="1210" t="s">
        <v>1967</v>
      </c>
      <c r="L23" s="1210" t="s">
        <v>1968</v>
      </c>
      <c r="M23" s="1233">
        <v>270844</v>
      </c>
      <c r="N23" s="1212"/>
      <c r="O23" s="1212"/>
      <c r="P23" s="1211"/>
      <c r="Q23" s="1210"/>
      <c r="R23" s="1210"/>
      <c r="S23" s="1211"/>
      <c r="T23" s="1212"/>
      <c r="U23" s="1212"/>
      <c r="V23" s="1240"/>
    </row>
    <row r="24" spans="1:22" ht="180.75" customHeight="1">
      <c r="A24" s="1325"/>
      <c r="B24" s="1234" t="s">
        <v>1990</v>
      </c>
      <c r="C24" s="1214" t="s">
        <v>2007</v>
      </c>
      <c r="D24" s="1203" t="s">
        <v>2044</v>
      </c>
      <c r="E24" s="1204" t="s">
        <v>2042</v>
      </c>
      <c r="F24" s="1203" t="s">
        <v>2045</v>
      </c>
      <c r="G24" s="1211">
        <v>269836</v>
      </c>
      <c r="H24" s="1206">
        <v>0.05</v>
      </c>
      <c r="I24" s="1212">
        <v>0</v>
      </c>
      <c r="J24" s="1212">
        <v>0</v>
      </c>
      <c r="K24" s="1210" t="s">
        <v>1967</v>
      </c>
      <c r="L24" s="1210" t="s">
        <v>1968</v>
      </c>
      <c r="M24" s="1233">
        <v>284034</v>
      </c>
      <c r="N24" s="1212"/>
      <c r="O24" s="1212"/>
      <c r="P24" s="1211"/>
      <c r="Q24" s="1210"/>
      <c r="R24" s="1210"/>
      <c r="S24" s="1211"/>
      <c r="T24" s="1212"/>
      <c r="U24" s="1212"/>
      <c r="V24" s="1240"/>
    </row>
    <row r="25" spans="1:22" ht="180.75" customHeight="1">
      <c r="A25" s="1325">
        <v>15</v>
      </c>
      <c r="B25" s="1241" t="s">
        <v>2046</v>
      </c>
      <c r="C25" s="1202" t="s">
        <v>2047</v>
      </c>
      <c r="D25" s="1203" t="s">
        <v>2048</v>
      </c>
      <c r="E25" s="1242" t="s">
        <v>2049</v>
      </c>
      <c r="F25" s="1203" t="s">
        <v>1971</v>
      </c>
      <c r="G25" s="1211">
        <v>7000000</v>
      </c>
      <c r="H25" s="1206">
        <v>0.05</v>
      </c>
      <c r="I25" s="1212">
        <v>0</v>
      </c>
      <c r="J25" s="1212">
        <v>0</v>
      </c>
      <c r="K25" s="1210" t="s">
        <v>123</v>
      </c>
      <c r="L25" s="1210" t="s">
        <v>123</v>
      </c>
      <c r="M25" s="1211" t="s">
        <v>123</v>
      </c>
      <c r="N25" s="1210"/>
      <c r="O25" s="1210"/>
      <c r="P25" s="1211"/>
      <c r="Q25" s="1210"/>
      <c r="R25" s="1210"/>
      <c r="S25" s="1211"/>
      <c r="T25" s="1212" t="s">
        <v>1971</v>
      </c>
      <c r="U25" s="1212"/>
      <c r="V25" s="1240" t="s">
        <v>2050</v>
      </c>
    </row>
    <row r="26" spans="1:22" ht="180.75" customHeight="1">
      <c r="A26" s="1325">
        <v>16</v>
      </c>
      <c r="B26" s="1241" t="s">
        <v>1990</v>
      </c>
      <c r="C26" s="1214" t="s">
        <v>2007</v>
      </c>
      <c r="D26" s="1203" t="s">
        <v>2051</v>
      </c>
      <c r="E26" s="1243" t="s">
        <v>2052</v>
      </c>
      <c r="F26" s="1203" t="s">
        <v>2053</v>
      </c>
      <c r="G26" s="1211">
        <v>257500</v>
      </c>
      <c r="H26" s="1206">
        <v>0.05</v>
      </c>
      <c r="I26" s="1212">
        <v>0</v>
      </c>
      <c r="J26" s="1212">
        <v>0</v>
      </c>
      <c r="K26" s="1210"/>
      <c r="L26" s="1210"/>
      <c r="M26" s="1233"/>
      <c r="N26" s="1210" t="s">
        <v>123</v>
      </c>
      <c r="O26" s="1210" t="s">
        <v>123</v>
      </c>
      <c r="P26" s="1211" t="s">
        <v>123</v>
      </c>
      <c r="Q26" s="1210" t="s">
        <v>123</v>
      </c>
      <c r="R26" s="1210" t="s">
        <v>123</v>
      </c>
      <c r="S26" s="1211" t="s">
        <v>123</v>
      </c>
      <c r="T26" s="1212" t="s">
        <v>1971</v>
      </c>
      <c r="U26" s="1212"/>
      <c r="V26" s="1240" t="s">
        <v>2054</v>
      </c>
    </row>
    <row r="27" spans="1:22" ht="180.75" customHeight="1">
      <c r="A27" s="1325">
        <v>18</v>
      </c>
      <c r="B27" s="1241" t="s">
        <v>2055</v>
      </c>
      <c r="C27" s="1202" t="s">
        <v>2056</v>
      </c>
      <c r="D27" s="1244" t="s">
        <v>2057</v>
      </c>
      <c r="E27" s="1245" t="s">
        <v>2058</v>
      </c>
      <c r="F27" s="1212" t="s">
        <v>2059</v>
      </c>
      <c r="G27" s="1211">
        <v>206000</v>
      </c>
      <c r="H27" s="1206">
        <v>0.05</v>
      </c>
      <c r="I27" s="1212">
        <v>0</v>
      </c>
      <c r="J27" s="1212">
        <v>0</v>
      </c>
      <c r="K27" s="1210" t="s">
        <v>123</v>
      </c>
      <c r="L27" s="1210" t="s">
        <v>123</v>
      </c>
      <c r="M27" s="1233" t="s">
        <v>123</v>
      </c>
      <c r="N27" s="1210"/>
      <c r="O27" s="1210"/>
      <c r="P27" s="1233"/>
      <c r="Q27" s="1210"/>
      <c r="R27" s="1210"/>
      <c r="S27" s="1233"/>
      <c r="T27" s="1212" t="s">
        <v>1971</v>
      </c>
      <c r="U27" s="1212"/>
      <c r="V27" s="1240" t="s">
        <v>2060</v>
      </c>
    </row>
    <row r="28" spans="1:22" ht="180.75" customHeight="1">
      <c r="A28" s="1325">
        <v>19</v>
      </c>
      <c r="B28" s="1246" t="s">
        <v>2055</v>
      </c>
      <c r="C28" s="1247" t="s">
        <v>2061</v>
      </c>
      <c r="D28" s="1248" t="s">
        <v>2062</v>
      </c>
      <c r="E28" s="1249" t="s">
        <v>2063</v>
      </c>
      <c r="F28" s="1203" t="s">
        <v>1971</v>
      </c>
      <c r="G28" s="1211">
        <v>158200</v>
      </c>
      <c r="H28" s="1206">
        <v>0.05</v>
      </c>
      <c r="I28" s="1212">
        <v>0</v>
      </c>
      <c r="J28" s="1212">
        <v>0</v>
      </c>
      <c r="K28" s="1210"/>
      <c r="L28" s="1210"/>
      <c r="M28" s="1211"/>
      <c r="N28" s="1210" t="s">
        <v>123</v>
      </c>
      <c r="O28" s="1210" t="s">
        <v>123</v>
      </c>
      <c r="P28" s="1211" t="s">
        <v>123</v>
      </c>
      <c r="Q28" s="1210" t="s">
        <v>123</v>
      </c>
      <c r="R28" s="1210" t="s">
        <v>123</v>
      </c>
      <c r="S28" s="1211" t="s">
        <v>123</v>
      </c>
      <c r="T28" s="1212" t="s">
        <v>1971</v>
      </c>
      <c r="U28" s="1212"/>
      <c r="V28" s="1240" t="s">
        <v>2064</v>
      </c>
    </row>
    <row r="29" spans="1:22" ht="42" customHeight="1">
      <c r="A29" s="1325"/>
      <c r="B29" s="1648" t="s">
        <v>418</v>
      </c>
      <c r="C29" s="1649"/>
      <c r="D29" s="1649"/>
      <c r="E29" s="1649"/>
      <c r="F29" s="1649"/>
      <c r="G29" s="1649"/>
      <c r="H29" s="1649"/>
      <c r="I29" s="1649"/>
      <c r="J29" s="1649"/>
      <c r="K29" s="1649"/>
      <c r="L29" s="1649"/>
      <c r="M29" s="1649"/>
      <c r="N29" s="1649"/>
      <c r="O29" s="1649"/>
      <c r="P29" s="1649"/>
      <c r="Q29" s="1649"/>
      <c r="R29" s="1649"/>
      <c r="S29" s="1649"/>
      <c r="T29" s="1649"/>
      <c r="U29" s="1649"/>
      <c r="V29" s="1650"/>
    </row>
    <row r="30" spans="1:22" ht="113.25" customHeight="1">
      <c r="A30" s="7" t="s">
        <v>192</v>
      </c>
      <c r="B30" s="7" t="s">
        <v>419</v>
      </c>
      <c r="C30" s="1228" t="s">
        <v>2065</v>
      </c>
      <c r="D30" s="1228"/>
      <c r="E30" s="1228"/>
      <c r="F30" s="1228"/>
      <c r="G30" s="1250">
        <v>83901</v>
      </c>
      <c r="H30" s="1251">
        <v>0</v>
      </c>
      <c r="I30" s="1251">
        <v>0</v>
      </c>
      <c r="J30" s="1251">
        <v>0</v>
      </c>
      <c r="K30" s="1252" t="s">
        <v>2066</v>
      </c>
      <c r="L30" s="1252" t="s">
        <v>2067</v>
      </c>
      <c r="M30" s="1250">
        <v>83901</v>
      </c>
      <c r="N30" s="1228"/>
      <c r="O30" s="1228"/>
      <c r="P30" s="1228"/>
      <c r="Q30" s="1228"/>
      <c r="R30" s="1228"/>
      <c r="S30" s="1253"/>
      <c r="T30" s="1212" t="s">
        <v>1971</v>
      </c>
      <c r="U30" s="1253"/>
      <c r="V30" s="1254"/>
    </row>
    <row r="31" spans="1:22" ht="111.75" customHeight="1">
      <c r="A31" s="7" t="s">
        <v>192</v>
      </c>
      <c r="B31" s="7" t="s">
        <v>419</v>
      </c>
      <c r="C31" s="1228" t="s">
        <v>2068</v>
      </c>
      <c r="D31" s="1228"/>
      <c r="E31" s="1228"/>
      <c r="F31" s="1228"/>
      <c r="G31" s="1250">
        <v>83450</v>
      </c>
      <c r="H31" s="1251">
        <v>0</v>
      </c>
      <c r="I31" s="1251">
        <v>0</v>
      </c>
      <c r="J31" s="1251">
        <v>0</v>
      </c>
      <c r="K31" s="1252" t="s">
        <v>2069</v>
      </c>
      <c r="L31" s="1252" t="s">
        <v>2070</v>
      </c>
      <c r="M31" s="1250">
        <v>83450</v>
      </c>
      <c r="N31" s="1228"/>
      <c r="O31" s="1228"/>
      <c r="P31" s="1228"/>
      <c r="Q31" s="1228"/>
      <c r="R31" s="1228"/>
      <c r="S31" s="1253"/>
      <c r="T31" s="1212" t="s">
        <v>1971</v>
      </c>
      <c r="U31" s="1253"/>
      <c r="V31" s="1255"/>
    </row>
    <row r="32" spans="1:22" ht="111.75" customHeight="1">
      <c r="A32" s="7" t="s">
        <v>192</v>
      </c>
      <c r="B32" s="7" t="s">
        <v>419</v>
      </c>
      <c r="C32" s="1228" t="s">
        <v>2071</v>
      </c>
      <c r="D32" s="1228"/>
      <c r="E32" s="1228"/>
      <c r="F32" s="1228"/>
      <c r="G32" s="1228">
        <v>84969</v>
      </c>
      <c r="H32" s="1251">
        <v>0</v>
      </c>
      <c r="I32" s="1251">
        <v>0</v>
      </c>
      <c r="J32" s="1251">
        <v>0</v>
      </c>
      <c r="K32" s="1252" t="s">
        <v>2069</v>
      </c>
      <c r="L32" s="1252" t="s">
        <v>2072</v>
      </c>
      <c r="M32" s="1228">
        <v>84969</v>
      </c>
      <c r="N32" s="1228"/>
      <c r="O32" s="1228"/>
      <c r="P32" s="1228"/>
      <c r="Q32" s="1228"/>
      <c r="R32" s="1228"/>
      <c r="S32" s="1253"/>
      <c r="T32" s="1212" t="s">
        <v>1971</v>
      </c>
      <c r="U32" s="1253"/>
      <c r="V32" s="1255"/>
    </row>
    <row r="33" spans="1:22" ht="111.75" customHeight="1">
      <c r="A33" s="7" t="s">
        <v>192</v>
      </c>
      <c r="B33" s="7" t="s">
        <v>419</v>
      </c>
      <c r="C33" s="1228" t="s">
        <v>2073</v>
      </c>
      <c r="D33" s="1228"/>
      <c r="E33" s="1228"/>
      <c r="F33" s="1228"/>
      <c r="G33" s="1250">
        <v>84172</v>
      </c>
      <c r="H33" s="1251">
        <v>0</v>
      </c>
      <c r="I33" s="1251">
        <v>0</v>
      </c>
      <c r="J33" s="1251">
        <v>0</v>
      </c>
      <c r="K33" s="1252" t="s">
        <v>2074</v>
      </c>
      <c r="L33" s="1252" t="s">
        <v>2075</v>
      </c>
      <c r="M33" s="1250">
        <v>84172</v>
      </c>
      <c r="N33" s="1228"/>
      <c r="O33" s="1228"/>
      <c r="P33" s="1228"/>
      <c r="Q33" s="1228"/>
      <c r="R33" s="1228"/>
      <c r="S33" s="1253"/>
      <c r="T33" s="1212" t="s">
        <v>1971</v>
      </c>
      <c r="U33" s="1253"/>
      <c r="V33" s="1255"/>
    </row>
    <row r="34" spans="1:22" ht="78" customHeight="1">
      <c r="A34" s="7" t="s">
        <v>192</v>
      </c>
      <c r="B34" s="7" t="s">
        <v>419</v>
      </c>
      <c r="C34" s="1228" t="s">
        <v>2076</v>
      </c>
      <c r="D34" s="1228"/>
      <c r="E34" s="1228"/>
      <c r="F34" s="1228"/>
      <c r="G34" s="1250">
        <v>15662</v>
      </c>
      <c r="H34" s="1251">
        <v>0</v>
      </c>
      <c r="I34" s="1251">
        <v>0</v>
      </c>
      <c r="J34" s="1251">
        <v>0</v>
      </c>
      <c r="K34" s="1256" t="s">
        <v>2077</v>
      </c>
      <c r="L34" s="1252" t="s">
        <v>2078</v>
      </c>
      <c r="M34" s="1250">
        <v>15662</v>
      </c>
      <c r="N34" s="1228"/>
      <c r="O34" s="1228"/>
      <c r="P34" s="1228"/>
      <c r="Q34" s="1228"/>
      <c r="R34" s="1228"/>
      <c r="S34" s="1253"/>
      <c r="T34" s="1212" t="s">
        <v>1971</v>
      </c>
      <c r="U34" s="1253"/>
      <c r="V34" s="1255"/>
    </row>
    <row r="35" spans="1:22" ht="65.25" customHeight="1">
      <c r="A35" s="7" t="s">
        <v>192</v>
      </c>
      <c r="B35" s="7" t="s">
        <v>419</v>
      </c>
      <c r="C35" s="1228" t="s">
        <v>2079</v>
      </c>
      <c r="D35" s="1228"/>
      <c r="E35" s="1228"/>
      <c r="F35" s="1228"/>
      <c r="G35" s="1228"/>
      <c r="H35" s="1228"/>
      <c r="I35" s="1228"/>
      <c r="J35" s="1228"/>
      <c r="K35" s="1210"/>
      <c r="L35" s="1210"/>
      <c r="M35" s="1228"/>
      <c r="N35" s="1228"/>
      <c r="O35" s="1228"/>
      <c r="P35" s="1228"/>
      <c r="Q35" s="1228"/>
      <c r="R35" s="1228"/>
      <c r="S35" s="1253"/>
      <c r="T35" s="1212" t="s">
        <v>1971</v>
      </c>
      <c r="U35" s="1253"/>
      <c r="V35" s="1255" t="s">
        <v>2080</v>
      </c>
    </row>
    <row r="36" spans="1:22" ht="119.25" customHeight="1">
      <c r="A36" s="1629" t="s">
        <v>1369</v>
      </c>
      <c r="B36" s="1630"/>
      <c r="C36" s="1630"/>
      <c r="D36" s="1630"/>
      <c r="E36" s="1630"/>
      <c r="F36" s="1630"/>
      <c r="G36" s="1630"/>
      <c r="H36" s="1630"/>
      <c r="I36" s="1630"/>
      <c r="J36" s="1630"/>
      <c r="K36" s="1630"/>
      <c r="L36" s="1630"/>
      <c r="M36" s="1630"/>
      <c r="N36" s="1630"/>
      <c r="O36" s="1630"/>
      <c r="P36" s="1630"/>
      <c r="Q36" s="1630"/>
      <c r="R36" s="1630"/>
      <c r="S36" s="1630"/>
      <c r="T36" s="1630"/>
      <c r="U36" s="1630"/>
      <c r="V36" s="1631"/>
    </row>
    <row r="37" spans="1:22" ht="84" customHeight="1">
      <c r="B37" s="681" t="s">
        <v>1238</v>
      </c>
      <c r="C37" s="1257" t="s">
        <v>1530</v>
      </c>
      <c r="D37" s="1257" t="s">
        <v>2081</v>
      </c>
      <c r="E37" s="1257" t="s">
        <v>1433</v>
      </c>
      <c r="F37" s="1258" t="s">
        <v>2014</v>
      </c>
      <c r="G37" s="1259">
        <f t="shared" ref="G37:G47" si="0">M37-M37/20</f>
        <v>55668.1</v>
      </c>
      <c r="H37" s="1260">
        <v>0.05</v>
      </c>
      <c r="I37" s="1251">
        <v>0</v>
      </c>
      <c r="J37" s="1251">
        <v>0</v>
      </c>
      <c r="K37" s="1261" t="s">
        <v>2082</v>
      </c>
      <c r="L37" s="1261" t="s">
        <v>2083</v>
      </c>
      <c r="M37" s="1262">
        <v>58598</v>
      </c>
      <c r="N37" s="1263"/>
      <c r="O37" s="1263"/>
      <c r="P37" s="1263"/>
      <c r="Q37" s="1263"/>
      <c r="R37" s="1263"/>
      <c r="S37" s="1263"/>
      <c r="T37" s="1212" t="s">
        <v>1971</v>
      </c>
      <c r="U37" s="1264"/>
      <c r="V37" s="1255"/>
    </row>
    <row r="38" spans="1:22" ht="63.75" customHeight="1">
      <c r="B38" s="681" t="s">
        <v>1238</v>
      </c>
      <c r="C38" s="1257" t="s">
        <v>1530</v>
      </c>
      <c r="D38" s="1257" t="s">
        <v>2084</v>
      </c>
      <c r="E38" s="1257" t="s">
        <v>1433</v>
      </c>
      <c r="F38" s="1258" t="s">
        <v>2014</v>
      </c>
      <c r="G38" s="1259">
        <f t="shared" si="0"/>
        <v>17101.900000000001</v>
      </c>
      <c r="H38" s="1260">
        <v>0.05</v>
      </c>
      <c r="I38" s="1251">
        <v>0</v>
      </c>
      <c r="J38" s="1251">
        <v>0</v>
      </c>
      <c r="K38" s="1261" t="s">
        <v>2085</v>
      </c>
      <c r="L38" s="1261" t="s">
        <v>2086</v>
      </c>
      <c r="M38" s="1262">
        <v>18002</v>
      </c>
      <c r="N38" s="1263"/>
      <c r="O38" s="1263"/>
      <c r="P38" s="1263"/>
      <c r="Q38" s="1263"/>
      <c r="R38" s="1263"/>
      <c r="S38" s="1263"/>
      <c r="T38" s="1212" t="s">
        <v>1971</v>
      </c>
      <c r="U38" s="1264"/>
      <c r="V38" s="1255"/>
    </row>
    <row r="39" spans="1:22" ht="57.75" customHeight="1">
      <c r="B39" s="681" t="s">
        <v>1238</v>
      </c>
      <c r="C39" s="1257" t="s">
        <v>1530</v>
      </c>
      <c r="D39" s="1257" t="s">
        <v>2087</v>
      </c>
      <c r="E39" s="1257" t="s">
        <v>1433</v>
      </c>
      <c r="F39" s="1258" t="s">
        <v>2014</v>
      </c>
      <c r="G39" s="1259">
        <f t="shared" si="0"/>
        <v>25406.799999999999</v>
      </c>
      <c r="H39" s="1260">
        <v>0.05</v>
      </c>
      <c r="I39" s="1251">
        <v>0</v>
      </c>
      <c r="J39" s="1251">
        <v>0</v>
      </c>
      <c r="K39" s="1261" t="s">
        <v>2085</v>
      </c>
      <c r="L39" s="1261" t="s">
        <v>2086</v>
      </c>
      <c r="M39" s="1262">
        <v>26744</v>
      </c>
      <c r="N39" s="1263"/>
      <c r="O39" s="1263"/>
      <c r="P39" s="1263"/>
      <c r="Q39" s="1263"/>
      <c r="R39" s="1263"/>
      <c r="S39" s="1263"/>
      <c r="T39" s="1212" t="s">
        <v>1971</v>
      </c>
      <c r="U39" s="1264"/>
      <c r="V39" s="1255"/>
    </row>
    <row r="40" spans="1:22" ht="51.75" customHeight="1">
      <c r="B40" s="681" t="s">
        <v>1238</v>
      </c>
      <c r="C40" s="1257" t="s">
        <v>1530</v>
      </c>
      <c r="D40" s="1257" t="s">
        <v>2088</v>
      </c>
      <c r="E40" s="1257" t="s">
        <v>1433</v>
      </c>
      <c r="F40" s="1258" t="s">
        <v>2089</v>
      </c>
      <c r="G40" s="1265">
        <f t="shared" si="0"/>
        <v>19193.8</v>
      </c>
      <c r="H40" s="1260">
        <v>0.05</v>
      </c>
      <c r="I40" s="1251">
        <v>0</v>
      </c>
      <c r="J40" s="1251">
        <v>0</v>
      </c>
      <c r="K40" s="1261" t="s">
        <v>1165</v>
      </c>
      <c r="L40" s="1261" t="s">
        <v>2090</v>
      </c>
      <c r="M40" s="1266">
        <v>20204</v>
      </c>
      <c r="N40" s="1263"/>
      <c r="O40" s="1263"/>
      <c r="P40" s="1263"/>
      <c r="Q40" s="1263"/>
      <c r="R40" s="1263"/>
      <c r="S40" s="1263"/>
      <c r="T40" s="1212" t="s">
        <v>1971</v>
      </c>
      <c r="U40" s="1264"/>
      <c r="V40" s="1255"/>
    </row>
    <row r="41" spans="1:22" ht="55.5" customHeight="1">
      <c r="B41" s="681" t="s">
        <v>1238</v>
      </c>
      <c r="C41" s="1257" t="s">
        <v>1530</v>
      </c>
      <c r="D41" s="1257" t="s">
        <v>2091</v>
      </c>
      <c r="E41" s="1257" t="s">
        <v>1433</v>
      </c>
      <c r="F41" s="1258" t="s">
        <v>2092</v>
      </c>
      <c r="G41" s="1259">
        <f t="shared" si="0"/>
        <v>21110.9</v>
      </c>
      <c r="H41" s="1260">
        <v>0.05</v>
      </c>
      <c r="I41" s="1251">
        <v>0</v>
      </c>
      <c r="J41" s="1251">
        <v>0</v>
      </c>
      <c r="K41" s="1261" t="s">
        <v>2085</v>
      </c>
      <c r="L41" s="1210" t="s">
        <v>1968</v>
      </c>
      <c r="M41" s="1262">
        <v>22222</v>
      </c>
      <c r="N41" s="1263"/>
      <c r="O41" s="1263"/>
      <c r="P41" s="1263"/>
      <c r="Q41" s="1263"/>
      <c r="R41" s="1263"/>
      <c r="S41" s="1263"/>
      <c r="T41" s="1212" t="s">
        <v>1971</v>
      </c>
      <c r="U41" s="1264"/>
      <c r="V41" s="1255"/>
    </row>
    <row r="42" spans="1:22" ht="72.75" customHeight="1">
      <c r="B42" s="681" t="s">
        <v>1238</v>
      </c>
      <c r="C42" s="1257" t="s">
        <v>1527</v>
      </c>
      <c r="D42" s="1257" t="s">
        <v>2093</v>
      </c>
      <c r="E42" s="1257" t="s">
        <v>1433</v>
      </c>
      <c r="F42" s="1258" t="s">
        <v>2094</v>
      </c>
      <c r="G42" s="1259">
        <f t="shared" si="0"/>
        <v>26556.3</v>
      </c>
      <c r="H42" s="1260">
        <v>0.05</v>
      </c>
      <c r="I42" s="1251">
        <v>0</v>
      </c>
      <c r="J42" s="1251">
        <v>0</v>
      </c>
      <c r="K42" s="1261" t="s">
        <v>2095</v>
      </c>
      <c r="L42" s="1261" t="s">
        <v>2096</v>
      </c>
      <c r="M42" s="1262">
        <v>27954</v>
      </c>
      <c r="N42" s="1263"/>
      <c r="O42" s="1263"/>
      <c r="P42" s="1263"/>
      <c r="Q42" s="1263"/>
      <c r="R42" s="1263"/>
      <c r="S42" s="1263"/>
      <c r="T42" s="1212" t="s">
        <v>1971</v>
      </c>
      <c r="U42" s="1264"/>
      <c r="V42" s="1255"/>
    </row>
    <row r="43" spans="1:22" ht="67.5" customHeight="1">
      <c r="B43" s="681" t="s">
        <v>1595</v>
      </c>
      <c r="C43" s="1257" t="s">
        <v>1596</v>
      </c>
      <c r="D43" s="1257" t="s">
        <v>2097</v>
      </c>
      <c r="E43" s="1257" t="s">
        <v>1598</v>
      </c>
      <c r="F43" s="1258" t="s">
        <v>2098</v>
      </c>
      <c r="G43" s="1263">
        <f t="shared" si="0"/>
        <v>36820.1</v>
      </c>
      <c r="H43" s="1260">
        <v>0.05</v>
      </c>
      <c r="I43" s="1251">
        <v>0</v>
      </c>
      <c r="J43" s="1251">
        <v>0</v>
      </c>
      <c r="K43" s="1210" t="s">
        <v>2099</v>
      </c>
      <c r="L43" s="1210" t="s">
        <v>1968</v>
      </c>
      <c r="M43" s="1262">
        <v>38758</v>
      </c>
      <c r="N43" s="1263"/>
      <c r="O43" s="1263"/>
      <c r="P43" s="1263"/>
      <c r="Q43" s="1263"/>
      <c r="R43" s="1263"/>
      <c r="S43" s="1263"/>
      <c r="T43" s="1212" t="s">
        <v>1971</v>
      </c>
      <c r="U43" s="1264"/>
      <c r="V43" s="1255"/>
    </row>
    <row r="44" spans="1:22" ht="114" customHeight="1">
      <c r="B44" s="681" t="s">
        <v>1595</v>
      </c>
      <c r="C44" s="1257" t="s">
        <v>1596</v>
      </c>
      <c r="D44" s="1257" t="s">
        <v>2100</v>
      </c>
      <c r="E44" s="1257" t="s">
        <v>1598</v>
      </c>
      <c r="F44" s="1258" t="s">
        <v>2098</v>
      </c>
      <c r="G44" s="1263">
        <f t="shared" si="0"/>
        <v>22370.6</v>
      </c>
      <c r="H44" s="1260">
        <v>0.05</v>
      </c>
      <c r="I44" s="1251">
        <v>0</v>
      </c>
      <c r="J44" s="1251">
        <v>0</v>
      </c>
      <c r="K44" s="1210" t="s">
        <v>2099</v>
      </c>
      <c r="L44" s="1210" t="s">
        <v>1968</v>
      </c>
      <c r="M44" s="1262">
        <v>23548</v>
      </c>
      <c r="N44" s="1263"/>
      <c r="O44" s="1263"/>
      <c r="P44" s="1263"/>
      <c r="Q44" s="1263"/>
      <c r="R44" s="1263"/>
      <c r="S44" s="1263"/>
      <c r="T44" s="1212" t="s">
        <v>1971</v>
      </c>
      <c r="U44" s="1264"/>
      <c r="V44" s="1263"/>
    </row>
    <row r="45" spans="1:22" ht="64.5" customHeight="1">
      <c r="B45" s="681" t="s">
        <v>1595</v>
      </c>
      <c r="C45" s="1257" t="s">
        <v>1596</v>
      </c>
      <c r="D45" s="1257" t="s">
        <v>2101</v>
      </c>
      <c r="E45" s="1257" t="s">
        <v>1598</v>
      </c>
      <c r="F45" s="1258" t="s">
        <v>2102</v>
      </c>
      <c r="G45" s="1263">
        <f t="shared" si="0"/>
        <v>26638.95</v>
      </c>
      <c r="H45" s="1260">
        <v>0.05</v>
      </c>
      <c r="I45" s="1251">
        <v>0</v>
      </c>
      <c r="J45" s="1251">
        <v>0</v>
      </c>
      <c r="K45" s="1210" t="s">
        <v>2099</v>
      </c>
      <c r="L45" s="1210" t="s">
        <v>1968</v>
      </c>
      <c r="M45" s="1262">
        <v>28041</v>
      </c>
      <c r="N45" s="1263"/>
      <c r="O45" s="1263"/>
      <c r="P45" s="1263"/>
      <c r="Q45" s="1263"/>
      <c r="R45" s="1263"/>
      <c r="S45" s="1263"/>
      <c r="T45" s="1212" t="s">
        <v>1971</v>
      </c>
      <c r="U45" s="1264"/>
      <c r="V45" s="1263"/>
    </row>
    <row r="46" spans="1:22" ht="75.75" customHeight="1">
      <c r="B46" s="681" t="s">
        <v>1595</v>
      </c>
      <c r="C46" s="1257" t="s">
        <v>1596</v>
      </c>
      <c r="D46" s="1257" t="s">
        <v>2103</v>
      </c>
      <c r="E46" s="1257" t="s">
        <v>1598</v>
      </c>
      <c r="F46" s="1258" t="s">
        <v>2104</v>
      </c>
      <c r="G46" s="1259">
        <f t="shared" si="0"/>
        <v>71670.850000000006</v>
      </c>
      <c r="H46" s="1260">
        <v>0.05</v>
      </c>
      <c r="I46" s="1251">
        <v>0</v>
      </c>
      <c r="J46" s="1251">
        <v>0</v>
      </c>
      <c r="K46" s="1261" t="s">
        <v>2105</v>
      </c>
      <c r="L46" s="1261" t="s">
        <v>2106</v>
      </c>
      <c r="M46" s="1262">
        <v>75443</v>
      </c>
      <c r="N46" s="1263"/>
      <c r="O46" s="1263"/>
      <c r="P46" s="1263"/>
      <c r="Q46" s="1263"/>
      <c r="R46" s="1263"/>
      <c r="S46" s="1263"/>
      <c r="T46" s="1212" t="s">
        <v>1971</v>
      </c>
      <c r="U46" s="1264"/>
      <c r="V46" s="1263"/>
    </row>
    <row r="47" spans="1:22" ht="85.5" customHeight="1">
      <c r="A47" s="1325"/>
      <c r="B47" s="681" t="s">
        <v>1238</v>
      </c>
      <c r="C47" s="1257" t="s">
        <v>1530</v>
      </c>
      <c r="D47" s="1267" t="s">
        <v>2107</v>
      </c>
      <c r="E47" s="1257" t="s">
        <v>1433</v>
      </c>
      <c r="F47" s="1258" t="s">
        <v>2089</v>
      </c>
      <c r="G47" s="1268">
        <f t="shared" si="0"/>
        <v>37467.050000000003</v>
      </c>
      <c r="H47" s="1260">
        <v>0.05</v>
      </c>
      <c r="I47" s="1251">
        <v>0</v>
      </c>
      <c r="J47" s="1251">
        <v>0</v>
      </c>
      <c r="K47" s="1261" t="s">
        <v>2108</v>
      </c>
      <c r="L47" s="1261" t="s">
        <v>2109</v>
      </c>
      <c r="M47" s="1262">
        <v>39439</v>
      </c>
      <c r="N47" s="1269"/>
      <c r="O47" s="1269"/>
      <c r="P47" s="1270"/>
      <c r="Q47" s="1271"/>
      <c r="R47" s="1271"/>
      <c r="S47" s="1271"/>
      <c r="T47" s="1324"/>
      <c r="U47" s="1264"/>
      <c r="V47" s="1263"/>
    </row>
    <row r="48" spans="1:22" ht="72" customHeight="1">
      <c r="A48" s="1325"/>
      <c r="B48" s="1632" t="s">
        <v>1378</v>
      </c>
      <c r="C48" s="1633"/>
      <c r="D48" s="1634"/>
      <c r="E48" s="1634"/>
      <c r="F48" s="1634"/>
      <c r="G48" s="1634"/>
      <c r="H48" s="1633"/>
      <c r="I48" s="1633"/>
      <c r="J48" s="1633"/>
      <c r="K48" s="1634"/>
      <c r="L48" s="1634"/>
      <c r="M48" s="1634"/>
      <c r="N48" s="1633"/>
      <c r="O48" s="1633"/>
      <c r="P48" s="1633"/>
      <c r="Q48" s="1633"/>
      <c r="R48" s="1633"/>
      <c r="S48" s="1633"/>
      <c r="T48" s="1633"/>
      <c r="U48" s="1633"/>
      <c r="V48" s="1635"/>
    </row>
    <row r="49" spans="1:22" ht="45.75" customHeight="1">
      <c r="A49" s="1325"/>
      <c r="B49" s="681" t="s">
        <v>1238</v>
      </c>
      <c r="C49" s="1272" t="s">
        <v>828</v>
      </c>
      <c r="D49" s="1273" t="s">
        <v>2110</v>
      </c>
      <c r="E49" s="1273" t="s">
        <v>2111</v>
      </c>
      <c r="F49" s="1273" t="s">
        <v>2112</v>
      </c>
      <c r="G49" s="1274">
        <v>109077</v>
      </c>
      <c r="H49" s="1275">
        <v>0</v>
      </c>
      <c r="I49" s="1251">
        <v>0</v>
      </c>
      <c r="J49" s="1251">
        <v>0</v>
      </c>
      <c r="K49" s="1276" t="s">
        <v>2113</v>
      </c>
      <c r="L49" s="1276" t="s">
        <v>2114</v>
      </c>
      <c r="M49" s="1274">
        <v>109077</v>
      </c>
      <c r="N49" s="1277"/>
      <c r="O49" s="1271"/>
      <c r="P49" s="1271"/>
      <c r="Q49" s="1271"/>
      <c r="R49" s="1271"/>
      <c r="S49" s="1271"/>
      <c r="T49" s="1264"/>
      <c r="U49" s="1264"/>
      <c r="V49" s="1263"/>
    </row>
    <row r="50" spans="1:22" ht="45.75" customHeight="1">
      <c r="A50" s="1325"/>
      <c r="B50" s="681" t="s">
        <v>1238</v>
      </c>
      <c r="C50" s="1272" t="s">
        <v>828</v>
      </c>
      <c r="D50" s="1273" t="s">
        <v>2115</v>
      </c>
      <c r="E50" s="1273" t="s">
        <v>2116</v>
      </c>
      <c r="F50" s="1273" t="s">
        <v>2112</v>
      </c>
      <c r="G50" s="1274">
        <v>29856</v>
      </c>
      <c r="H50" s="1275">
        <v>0</v>
      </c>
      <c r="I50" s="1251">
        <v>0</v>
      </c>
      <c r="J50" s="1251">
        <v>0</v>
      </c>
      <c r="K50" s="1276" t="s">
        <v>2117</v>
      </c>
      <c r="L50" s="1276" t="s">
        <v>2118</v>
      </c>
      <c r="M50" s="1274">
        <v>29856</v>
      </c>
      <c r="N50" s="1277"/>
      <c r="O50" s="1271"/>
      <c r="P50" s="1271"/>
      <c r="Q50" s="1271"/>
      <c r="R50" s="1271"/>
      <c r="S50" s="1271"/>
      <c r="T50" s="1264"/>
      <c r="U50" s="1264"/>
      <c r="V50" s="1263"/>
    </row>
    <row r="51" spans="1:22" ht="63.75" customHeight="1">
      <c r="A51" s="1325"/>
      <c r="B51" s="681" t="s">
        <v>1238</v>
      </c>
      <c r="C51" s="1272" t="s">
        <v>828</v>
      </c>
      <c r="D51" s="1273" t="s">
        <v>2119</v>
      </c>
      <c r="E51" s="1273" t="s">
        <v>2120</v>
      </c>
      <c r="F51" s="1273" t="s">
        <v>2112</v>
      </c>
      <c r="G51" s="1274">
        <v>11272</v>
      </c>
      <c r="H51" s="1275">
        <v>0</v>
      </c>
      <c r="I51" s="1251">
        <v>0</v>
      </c>
      <c r="J51" s="1251">
        <v>0</v>
      </c>
      <c r="K51" s="1276" t="s">
        <v>2121</v>
      </c>
      <c r="L51" s="1276" t="s">
        <v>2122</v>
      </c>
      <c r="M51" s="1274">
        <v>11272</v>
      </c>
      <c r="N51" s="1277"/>
      <c r="O51" s="1271"/>
      <c r="P51" s="1271"/>
      <c r="Q51" s="1271"/>
      <c r="R51" s="1271"/>
      <c r="S51" s="1271"/>
      <c r="T51" s="1264"/>
      <c r="U51" s="1264"/>
      <c r="V51" s="1263"/>
    </row>
    <row r="52" spans="1:22" ht="51.75" customHeight="1">
      <c r="A52" s="1325"/>
      <c r="B52" s="681" t="s">
        <v>1238</v>
      </c>
      <c r="C52" s="1272" t="s">
        <v>828</v>
      </c>
      <c r="D52" s="1273" t="s">
        <v>2123</v>
      </c>
      <c r="E52" s="1273" t="s">
        <v>2124</v>
      </c>
      <c r="F52" s="1273" t="s">
        <v>2112</v>
      </c>
      <c r="G52" s="1274">
        <v>11096</v>
      </c>
      <c r="H52" s="1275">
        <v>0</v>
      </c>
      <c r="I52" s="1251">
        <v>0</v>
      </c>
      <c r="J52" s="1251">
        <v>0</v>
      </c>
      <c r="K52" s="1276" t="s">
        <v>2125</v>
      </c>
      <c r="L52" s="1276" t="s">
        <v>2126</v>
      </c>
      <c r="M52" s="1274">
        <v>11096</v>
      </c>
      <c r="N52" s="1277"/>
      <c r="O52" s="1271"/>
      <c r="P52" s="1271"/>
      <c r="Q52" s="1271"/>
      <c r="R52" s="1271"/>
      <c r="S52" s="1271"/>
      <c r="T52" s="1264"/>
      <c r="U52" s="1264"/>
      <c r="V52" s="1263"/>
    </row>
    <row r="53" spans="1:22" ht="76.5" customHeight="1">
      <c r="A53" s="1278">
        <v>1</v>
      </c>
      <c r="B53" s="681" t="s">
        <v>1238</v>
      </c>
      <c r="C53" s="1272" t="s">
        <v>828</v>
      </c>
      <c r="D53" s="1273" t="s">
        <v>2127</v>
      </c>
      <c r="E53" s="1273" t="s">
        <v>2128</v>
      </c>
      <c r="F53" s="1273" t="s">
        <v>2112</v>
      </c>
      <c r="G53" s="1274">
        <v>4708</v>
      </c>
      <c r="H53" s="1275">
        <v>0</v>
      </c>
      <c r="I53" s="1251">
        <v>0</v>
      </c>
      <c r="J53" s="1251">
        <v>0</v>
      </c>
      <c r="K53" s="1276" t="s">
        <v>2121</v>
      </c>
      <c r="L53" s="1276" t="s">
        <v>2122</v>
      </c>
      <c r="M53" s="1274">
        <v>4708</v>
      </c>
      <c r="N53" s="1277"/>
      <c r="O53" s="1271"/>
      <c r="P53" s="1271"/>
      <c r="Q53" s="1271"/>
      <c r="R53" s="1271"/>
      <c r="S53" s="1271"/>
      <c r="T53" s="1264"/>
      <c r="U53" s="1264"/>
      <c r="V53" s="1263"/>
    </row>
    <row r="54" spans="1:22" ht="103.5" customHeight="1">
      <c r="A54" s="1278">
        <v>2</v>
      </c>
      <c r="B54" s="681" t="s">
        <v>1238</v>
      </c>
      <c r="C54" s="1272" t="s">
        <v>828</v>
      </c>
      <c r="D54" s="1273" t="s">
        <v>2129</v>
      </c>
      <c r="E54" s="1273" t="s">
        <v>2130</v>
      </c>
      <c r="F54" s="1273" t="s">
        <v>2112</v>
      </c>
      <c r="G54" s="1274">
        <v>34832</v>
      </c>
      <c r="H54" s="1275">
        <v>0</v>
      </c>
      <c r="I54" s="1251">
        <v>0</v>
      </c>
      <c r="J54" s="1251">
        <v>0</v>
      </c>
      <c r="K54" s="1276" t="s">
        <v>2131</v>
      </c>
      <c r="L54" s="1276" t="s">
        <v>2132</v>
      </c>
      <c r="M54" s="1274">
        <v>34832</v>
      </c>
      <c r="N54" s="1279"/>
      <c r="O54" s="1263"/>
      <c r="P54" s="1280"/>
      <c r="Q54" s="1263"/>
      <c r="R54" s="1263"/>
      <c r="S54" s="1280"/>
      <c r="T54" s="1263"/>
      <c r="U54" s="1263"/>
      <c r="V54" s="1263"/>
    </row>
    <row r="55" spans="1:22" ht="60.75" customHeight="1">
      <c r="A55" s="1278">
        <v>3</v>
      </c>
      <c r="B55" s="681" t="s">
        <v>1238</v>
      </c>
      <c r="C55" s="1272" t="s">
        <v>828</v>
      </c>
      <c r="D55" s="1273" t="s">
        <v>2133</v>
      </c>
      <c r="E55" s="1273" t="s">
        <v>2134</v>
      </c>
      <c r="F55" s="1273" t="s">
        <v>2112</v>
      </c>
      <c r="G55" s="1274">
        <v>30030</v>
      </c>
      <c r="H55" s="1275">
        <v>0</v>
      </c>
      <c r="I55" s="1251">
        <v>0</v>
      </c>
      <c r="J55" s="1251">
        <v>0</v>
      </c>
      <c r="K55" s="1276" t="s">
        <v>2131</v>
      </c>
      <c r="L55" s="1276" t="s">
        <v>2132</v>
      </c>
      <c r="M55" s="1274">
        <v>30030</v>
      </c>
      <c r="N55" s="1279"/>
      <c r="O55" s="1263"/>
      <c r="P55" s="1281"/>
      <c r="Q55" s="1263"/>
      <c r="R55" s="1263"/>
      <c r="S55" s="1280"/>
      <c r="T55" s="1263"/>
      <c r="U55" s="1263"/>
      <c r="V55" s="1263"/>
    </row>
    <row r="56" spans="1:22" ht="95.25" customHeight="1">
      <c r="A56" s="1278">
        <v>4</v>
      </c>
      <c r="B56" s="681" t="s">
        <v>1238</v>
      </c>
      <c r="C56" s="1272" t="s">
        <v>828</v>
      </c>
      <c r="D56" s="1273" t="s">
        <v>2135</v>
      </c>
      <c r="E56" s="1273" t="s">
        <v>2136</v>
      </c>
      <c r="F56" s="1273" t="s">
        <v>2112</v>
      </c>
      <c r="G56" s="1274">
        <v>24024</v>
      </c>
      <c r="H56" s="1275">
        <v>0</v>
      </c>
      <c r="I56" s="1251">
        <v>0</v>
      </c>
      <c r="J56" s="1251">
        <v>0</v>
      </c>
      <c r="K56" s="1276" t="s">
        <v>2137</v>
      </c>
      <c r="L56" s="1276" t="s">
        <v>2138</v>
      </c>
      <c r="M56" s="1274">
        <v>24024</v>
      </c>
      <c r="N56" s="1279"/>
      <c r="O56" s="1263"/>
      <c r="P56" s="1281"/>
      <c r="Q56" s="1263"/>
      <c r="R56" s="1263"/>
      <c r="S56" s="1280"/>
      <c r="T56" s="1263"/>
      <c r="U56" s="1263"/>
      <c r="V56" s="1263"/>
    </row>
    <row r="57" spans="1:22" ht="65.25" customHeight="1">
      <c r="A57" s="1278">
        <v>5</v>
      </c>
      <c r="B57" s="681" t="s">
        <v>1238</v>
      </c>
      <c r="C57" s="1272" t="s">
        <v>828</v>
      </c>
      <c r="D57" s="1273" t="s">
        <v>2139</v>
      </c>
      <c r="E57" s="1273" t="s">
        <v>2140</v>
      </c>
      <c r="F57" s="1273" t="s">
        <v>2112</v>
      </c>
      <c r="G57" s="1274">
        <v>89245</v>
      </c>
      <c r="H57" s="1275">
        <v>0</v>
      </c>
      <c r="I57" s="1251">
        <v>0</v>
      </c>
      <c r="J57" s="1251">
        <v>0</v>
      </c>
      <c r="K57" s="1276" t="s">
        <v>2117</v>
      </c>
      <c r="L57" s="1276" t="s">
        <v>2118</v>
      </c>
      <c r="M57" s="1274">
        <v>89245</v>
      </c>
      <c r="N57" s="1279"/>
      <c r="O57" s="1263"/>
      <c r="P57" s="1281"/>
      <c r="Q57" s="1263"/>
      <c r="R57" s="1263"/>
      <c r="S57" s="1280"/>
      <c r="T57" s="1263"/>
      <c r="U57" s="1263"/>
      <c r="V57" s="1263"/>
    </row>
    <row r="58" spans="1:22" ht="46.5" customHeight="1">
      <c r="A58" s="1278">
        <v>6</v>
      </c>
      <c r="B58" s="681" t="s">
        <v>1238</v>
      </c>
      <c r="C58" s="1272" t="s">
        <v>828</v>
      </c>
      <c r="D58" s="1273" t="s">
        <v>2141</v>
      </c>
      <c r="E58" s="1273" t="s">
        <v>2142</v>
      </c>
      <c r="F58" s="1273" t="s">
        <v>2112</v>
      </c>
      <c r="G58" s="1274">
        <v>14786</v>
      </c>
      <c r="H58" s="1275">
        <v>0</v>
      </c>
      <c r="I58" s="1251">
        <v>0</v>
      </c>
      <c r="J58" s="1251">
        <v>0</v>
      </c>
      <c r="K58" s="1276" t="s">
        <v>2143</v>
      </c>
      <c r="L58" s="1276" t="s">
        <v>2144</v>
      </c>
      <c r="M58" s="1274">
        <v>14786</v>
      </c>
      <c r="N58" s="1279"/>
      <c r="O58" s="1263"/>
      <c r="P58" s="1281"/>
      <c r="Q58" s="1263"/>
      <c r="R58" s="1263"/>
      <c r="S58" s="1280"/>
      <c r="T58" s="1263"/>
      <c r="U58" s="1263"/>
      <c r="V58" s="1263"/>
    </row>
    <row r="59" spans="1:22" ht="62.25" customHeight="1">
      <c r="A59" s="1278">
        <v>7</v>
      </c>
      <c r="B59" s="681" t="s">
        <v>1238</v>
      </c>
      <c r="C59" s="1272" t="s">
        <v>828</v>
      </c>
      <c r="D59" s="1273" t="s">
        <v>2145</v>
      </c>
      <c r="E59" s="1273" t="s">
        <v>2146</v>
      </c>
      <c r="F59" s="1273" t="s">
        <v>2112</v>
      </c>
      <c r="G59" s="1274">
        <v>44999</v>
      </c>
      <c r="H59" s="1275">
        <v>0</v>
      </c>
      <c r="I59" s="1251">
        <v>0</v>
      </c>
      <c r="J59" s="1251">
        <v>0</v>
      </c>
      <c r="K59" s="1276" t="s">
        <v>2147</v>
      </c>
      <c r="L59" s="1276" t="s">
        <v>2148</v>
      </c>
      <c r="M59" s="1274">
        <v>44999</v>
      </c>
      <c r="N59" s="1279"/>
      <c r="O59" s="1263"/>
      <c r="P59" s="1281"/>
      <c r="Q59" s="1263"/>
      <c r="R59" s="1263"/>
      <c r="S59" s="1281"/>
      <c r="T59" s="1263"/>
      <c r="U59" s="1263"/>
      <c r="V59" s="1263"/>
    </row>
    <row r="60" spans="1:22" ht="72" customHeight="1">
      <c r="A60" s="1278">
        <v>8</v>
      </c>
      <c r="B60" s="681" t="s">
        <v>1238</v>
      </c>
      <c r="C60" s="1272" t="s">
        <v>828</v>
      </c>
      <c r="D60" s="1273" t="s">
        <v>2149</v>
      </c>
      <c r="E60" s="1273" t="s">
        <v>2150</v>
      </c>
      <c r="F60" s="1273" t="s">
        <v>2112</v>
      </c>
      <c r="G60" s="1282">
        <v>27608</v>
      </c>
      <c r="H60" s="1275">
        <v>0</v>
      </c>
      <c r="I60" s="1251">
        <v>0</v>
      </c>
      <c r="J60" s="1251">
        <v>0</v>
      </c>
      <c r="K60" s="1283" t="s">
        <v>2151</v>
      </c>
      <c r="L60" s="1283" t="s">
        <v>2152</v>
      </c>
      <c r="M60" s="1282">
        <v>27608</v>
      </c>
      <c r="N60" s="1279"/>
      <c r="O60" s="1263"/>
      <c r="P60" s="1281"/>
      <c r="Q60" s="1263"/>
      <c r="R60" s="1263"/>
      <c r="S60" s="1281"/>
      <c r="T60" s="1263"/>
      <c r="U60" s="1263"/>
      <c r="V60" s="1263"/>
    </row>
    <row r="61" spans="1:22" ht="84.75" customHeight="1">
      <c r="A61" s="1278">
        <v>9</v>
      </c>
      <c r="B61" s="681" t="s">
        <v>1238</v>
      </c>
      <c r="C61" s="1272" t="s">
        <v>828</v>
      </c>
      <c r="D61" s="1273" t="s">
        <v>2153</v>
      </c>
      <c r="E61" s="1284" t="s">
        <v>2154</v>
      </c>
      <c r="F61" s="1273" t="s">
        <v>2112</v>
      </c>
      <c r="G61" s="1274">
        <v>4746</v>
      </c>
      <c r="H61" s="1275">
        <v>0</v>
      </c>
      <c r="I61" s="1251">
        <v>0</v>
      </c>
      <c r="J61" s="1251">
        <v>0</v>
      </c>
      <c r="K61" s="1276" t="s">
        <v>2155</v>
      </c>
      <c r="L61" s="1276" t="s">
        <v>2156</v>
      </c>
      <c r="M61" s="1274">
        <v>4746</v>
      </c>
      <c r="N61" s="1279"/>
      <c r="O61" s="1263"/>
      <c r="P61" s="1281"/>
      <c r="Q61" s="1263"/>
      <c r="R61" s="1263"/>
      <c r="S61" s="1280"/>
      <c r="T61" s="1263"/>
      <c r="U61" s="1263"/>
      <c r="V61" s="1263"/>
    </row>
    <row r="62" spans="1:22" ht="46.5" customHeight="1">
      <c r="A62" s="1278">
        <v>10</v>
      </c>
      <c r="B62" s="924"/>
      <c r="C62" s="1636" t="s">
        <v>2157</v>
      </c>
      <c r="D62" s="1637"/>
      <c r="E62" s="1637"/>
      <c r="F62" s="1637"/>
      <c r="G62" s="1637"/>
      <c r="H62" s="1637"/>
      <c r="I62" s="1637"/>
      <c r="J62" s="1637"/>
      <c r="K62" s="1637"/>
      <c r="L62" s="1637"/>
      <c r="M62" s="1637"/>
      <c r="N62" s="1637"/>
      <c r="O62" s="1637"/>
      <c r="P62" s="1637"/>
      <c r="Q62" s="1637"/>
      <c r="R62" s="1637"/>
      <c r="S62" s="1637"/>
      <c r="T62" s="1637"/>
      <c r="U62" s="1637"/>
      <c r="V62" s="1638"/>
    </row>
    <row r="63" spans="1:22" ht="138.75" customHeight="1">
      <c r="A63" s="1278">
        <v>11</v>
      </c>
      <c r="B63" s="681" t="s">
        <v>1238</v>
      </c>
      <c r="C63" s="1285" t="s">
        <v>2158</v>
      </c>
      <c r="D63" s="1286" t="s">
        <v>2159</v>
      </c>
      <c r="E63" s="1285" t="s">
        <v>2160</v>
      </c>
      <c r="F63" s="1273" t="s">
        <v>2112</v>
      </c>
      <c r="G63" s="1287">
        <v>239000</v>
      </c>
      <c r="H63" s="1275">
        <v>0</v>
      </c>
      <c r="I63" s="1275">
        <v>0</v>
      </c>
      <c r="J63" s="1275">
        <v>0</v>
      </c>
      <c r="K63" s="1288" t="s">
        <v>2161</v>
      </c>
      <c r="L63" s="1289" t="s">
        <v>2162</v>
      </c>
      <c r="M63" s="1290"/>
      <c r="N63" s="1263"/>
      <c r="O63" s="1288" t="s">
        <v>2163</v>
      </c>
      <c r="P63" s="1281"/>
      <c r="Q63" s="1263"/>
      <c r="R63" s="1263"/>
      <c r="S63" s="1280"/>
      <c r="T63" s="1263"/>
      <c r="U63" s="1263"/>
      <c r="V63" s="1291" t="s">
        <v>2164</v>
      </c>
    </row>
    <row r="64" spans="1:22" ht="97.5" customHeight="1">
      <c r="A64" s="1278">
        <v>12</v>
      </c>
      <c r="B64" s="681" t="s">
        <v>1238</v>
      </c>
      <c r="C64" s="1285" t="s">
        <v>2158</v>
      </c>
      <c r="D64" s="1292" t="s">
        <v>2165</v>
      </c>
      <c r="E64" s="1285" t="s">
        <v>2160</v>
      </c>
      <c r="F64" s="1273" t="s">
        <v>2112</v>
      </c>
      <c r="G64" s="1281">
        <v>222222</v>
      </c>
      <c r="H64" s="1275">
        <v>0</v>
      </c>
      <c r="I64" s="1275">
        <v>0</v>
      </c>
      <c r="J64" s="1275">
        <v>0</v>
      </c>
      <c r="K64" s="1288" t="s">
        <v>2166</v>
      </c>
      <c r="L64" s="1263"/>
      <c r="M64" s="1281">
        <f>G64-P64</f>
        <v>138595</v>
      </c>
      <c r="N64" s="1263"/>
      <c r="O64" s="1288" t="s">
        <v>2167</v>
      </c>
      <c r="P64" s="1281">
        <v>83627</v>
      </c>
      <c r="Q64" s="1263"/>
      <c r="R64" s="1263"/>
      <c r="S64" s="1280"/>
      <c r="T64" s="1263"/>
      <c r="U64" s="1263"/>
      <c r="V64" s="1263"/>
    </row>
    <row r="65" spans="1:22" ht="45" customHeight="1">
      <c r="A65" s="1278">
        <v>13</v>
      </c>
      <c r="B65" s="1263"/>
      <c r="C65" s="1639" t="s">
        <v>2168</v>
      </c>
      <c r="D65" s="1640"/>
      <c r="E65" s="1640"/>
      <c r="F65" s="1640"/>
      <c r="G65" s="1640"/>
      <c r="H65" s="1640"/>
      <c r="I65" s="1640"/>
      <c r="J65" s="1640"/>
      <c r="K65" s="1640"/>
      <c r="L65" s="1640"/>
      <c r="M65" s="1640"/>
      <c r="N65" s="1640"/>
      <c r="O65" s="1640"/>
      <c r="P65" s="1640"/>
      <c r="Q65" s="1641"/>
      <c r="R65" s="1641"/>
      <c r="S65" s="1641"/>
      <c r="T65" s="1641"/>
      <c r="U65" s="1641"/>
      <c r="V65" s="1642"/>
    </row>
    <row r="66" spans="1:22" ht="93.75" customHeight="1">
      <c r="A66" s="1278">
        <v>14</v>
      </c>
      <c r="B66" s="681" t="s">
        <v>1238</v>
      </c>
      <c r="C66" s="1257" t="s">
        <v>1527</v>
      </c>
      <c r="D66" s="1284" t="s">
        <v>2169</v>
      </c>
      <c r="E66" s="1258" t="s">
        <v>2170</v>
      </c>
      <c r="F66" s="1273" t="s">
        <v>2112</v>
      </c>
      <c r="G66" s="1284">
        <v>20000</v>
      </c>
      <c r="H66" s="1206">
        <v>0</v>
      </c>
      <c r="I66" s="1206">
        <v>0</v>
      </c>
      <c r="J66" s="1206">
        <v>0</v>
      </c>
      <c r="K66" s="1263"/>
      <c r="L66" s="1293" t="s">
        <v>2171</v>
      </c>
      <c r="M66" s="1280"/>
      <c r="N66" s="1263"/>
      <c r="O66" s="1263"/>
      <c r="P66" s="1281"/>
      <c r="Q66" s="1263"/>
      <c r="R66" s="1263"/>
      <c r="S66" s="1281"/>
      <c r="T66" s="1263"/>
      <c r="U66" s="1263"/>
      <c r="V66" s="1263"/>
    </row>
    <row r="67" spans="1:22" ht="96" customHeight="1">
      <c r="A67" s="1278">
        <v>15</v>
      </c>
      <c r="B67" s="681" t="s">
        <v>1238</v>
      </c>
      <c r="C67" s="1257" t="s">
        <v>1527</v>
      </c>
      <c r="D67" s="1284" t="s">
        <v>2172</v>
      </c>
      <c r="E67" s="1258" t="s">
        <v>2170</v>
      </c>
      <c r="F67" s="1273" t="s">
        <v>2112</v>
      </c>
      <c r="G67" s="1284">
        <v>34893</v>
      </c>
      <c r="H67" s="1206">
        <v>0</v>
      </c>
      <c r="I67" s="1206">
        <v>0</v>
      </c>
      <c r="J67" s="1206">
        <v>0</v>
      </c>
      <c r="K67" s="1263"/>
      <c r="L67" s="1293" t="s">
        <v>2173</v>
      </c>
      <c r="M67" s="1281"/>
      <c r="N67" s="1263"/>
      <c r="O67" s="1263"/>
      <c r="P67" s="1280"/>
      <c r="Q67" s="1263"/>
      <c r="R67" s="1263"/>
      <c r="S67" s="1280"/>
      <c r="T67" s="1263"/>
      <c r="U67" s="1263"/>
      <c r="V67" s="1263"/>
    </row>
    <row r="68" spans="1:22" ht="46.5" customHeight="1">
      <c r="A68" s="1278">
        <v>16</v>
      </c>
      <c r="B68" s="681" t="s">
        <v>1238</v>
      </c>
      <c r="C68" s="1257" t="s">
        <v>1527</v>
      </c>
      <c r="D68" s="1294" t="s">
        <v>2174</v>
      </c>
      <c r="E68" s="1258" t="s">
        <v>2170</v>
      </c>
      <c r="F68" s="1273" t="s">
        <v>2112</v>
      </c>
      <c r="G68" s="1294">
        <v>29618</v>
      </c>
      <c r="H68" s="1206">
        <v>0</v>
      </c>
      <c r="I68" s="1206">
        <v>0</v>
      </c>
      <c r="J68" s="1206">
        <v>0</v>
      </c>
      <c r="K68" s="1263"/>
      <c r="L68" s="1295" t="s">
        <v>2175</v>
      </c>
      <c r="M68" s="1281"/>
      <c r="N68" s="1263"/>
      <c r="O68" s="1263"/>
      <c r="P68" s="1280"/>
      <c r="Q68" s="1263"/>
      <c r="R68" s="1263"/>
      <c r="S68" s="1280"/>
      <c r="T68" s="1263"/>
      <c r="U68" s="1263"/>
      <c r="V68" s="1263"/>
    </row>
    <row r="69" spans="1:22" ht="69" customHeight="1">
      <c r="A69" s="1278">
        <v>17</v>
      </c>
      <c r="B69" s="681" t="s">
        <v>1238</v>
      </c>
      <c r="C69" s="1257" t="s">
        <v>1527</v>
      </c>
      <c r="D69" s="1294" t="s">
        <v>2176</v>
      </c>
      <c r="E69" s="1258" t="s">
        <v>2170</v>
      </c>
      <c r="F69" s="1273" t="s">
        <v>2112</v>
      </c>
      <c r="G69" s="1294">
        <v>5910</v>
      </c>
      <c r="H69" s="1206">
        <v>0</v>
      </c>
      <c r="I69" s="1206">
        <v>0</v>
      </c>
      <c r="J69" s="1206">
        <v>0</v>
      </c>
      <c r="K69" s="1263"/>
      <c r="L69" s="1295" t="s">
        <v>2177</v>
      </c>
      <c r="M69" s="1281"/>
      <c r="N69" s="1263"/>
      <c r="O69" s="1263"/>
      <c r="P69" s="1281"/>
      <c r="Q69" s="1263"/>
      <c r="R69" s="1263"/>
      <c r="S69" s="1280"/>
      <c r="T69" s="1263"/>
      <c r="U69" s="1263"/>
      <c r="V69" s="1263"/>
    </row>
    <row r="70" spans="1:22" ht="69" customHeight="1">
      <c r="A70" s="1278">
        <v>18</v>
      </c>
      <c r="B70" s="681" t="s">
        <v>1238</v>
      </c>
      <c r="C70" s="1257" t="s">
        <v>1527</v>
      </c>
      <c r="D70" s="1294" t="s">
        <v>2178</v>
      </c>
      <c r="E70" s="1258" t="s">
        <v>2170</v>
      </c>
      <c r="F70" s="1273" t="s">
        <v>2112</v>
      </c>
      <c r="G70" s="1294">
        <v>5866</v>
      </c>
      <c r="H70" s="1206">
        <v>0</v>
      </c>
      <c r="I70" s="1206">
        <v>0</v>
      </c>
      <c r="J70" s="1206">
        <v>0</v>
      </c>
      <c r="K70" s="1263"/>
      <c r="L70" s="1295" t="s">
        <v>2179</v>
      </c>
      <c r="M70" s="1281"/>
      <c r="N70" s="1263"/>
      <c r="O70" s="1263"/>
      <c r="P70" s="1280"/>
      <c r="Q70" s="1263"/>
      <c r="R70" s="1263"/>
      <c r="S70" s="1280"/>
      <c r="T70" s="1263"/>
      <c r="U70" s="1263"/>
      <c r="V70" s="1263"/>
    </row>
    <row r="71" spans="1:22" ht="60" customHeight="1">
      <c r="A71" s="1278">
        <v>19</v>
      </c>
      <c r="B71" s="681" t="s">
        <v>1238</v>
      </c>
      <c r="C71" s="1257" t="s">
        <v>1527</v>
      </c>
      <c r="D71" s="1294" t="s">
        <v>2180</v>
      </c>
      <c r="E71" s="1258" t="s">
        <v>2170</v>
      </c>
      <c r="F71" s="1273" t="s">
        <v>2112</v>
      </c>
      <c r="G71" s="1294">
        <v>32318</v>
      </c>
      <c r="H71" s="1206">
        <v>0</v>
      </c>
      <c r="I71" s="1206">
        <v>0</v>
      </c>
      <c r="J71" s="1206">
        <v>0</v>
      </c>
      <c r="K71" s="1263"/>
      <c r="L71" s="1295" t="s">
        <v>2181</v>
      </c>
      <c r="M71" s="1281"/>
      <c r="N71" s="1263"/>
      <c r="O71" s="1263"/>
      <c r="P71" s="1281"/>
      <c r="Q71" s="1263"/>
      <c r="R71" s="1263"/>
      <c r="S71" s="1280"/>
      <c r="T71" s="1263"/>
      <c r="U71" s="1263"/>
      <c r="V71" s="1263"/>
    </row>
    <row r="72" spans="1:22" ht="62.25" customHeight="1">
      <c r="A72" s="1278">
        <v>20</v>
      </c>
      <c r="B72" s="681" t="s">
        <v>1238</v>
      </c>
      <c r="C72" s="1257" t="s">
        <v>1527</v>
      </c>
      <c r="D72" s="1294" t="s">
        <v>2182</v>
      </c>
      <c r="E72" s="1258" t="s">
        <v>2170</v>
      </c>
      <c r="F72" s="1273" t="s">
        <v>2112</v>
      </c>
      <c r="G72" s="1294">
        <v>16135</v>
      </c>
      <c r="H72" s="1206">
        <v>0</v>
      </c>
      <c r="I72" s="1206">
        <v>0</v>
      </c>
      <c r="J72" s="1206">
        <v>0</v>
      </c>
      <c r="K72" s="1288" t="s">
        <v>2078</v>
      </c>
      <c r="L72" s="1296" t="s">
        <v>2156</v>
      </c>
      <c r="M72" s="1281"/>
      <c r="N72" s="1263"/>
      <c r="O72" s="1263"/>
      <c r="P72" s="1280"/>
      <c r="Q72" s="1263"/>
      <c r="R72" s="1263"/>
      <c r="S72" s="1280"/>
      <c r="T72" s="1263"/>
      <c r="U72" s="1263"/>
      <c r="V72" s="1263"/>
    </row>
    <row r="73" spans="1:22" ht="72" customHeight="1">
      <c r="A73" s="1278">
        <v>21</v>
      </c>
      <c r="B73" s="681" t="s">
        <v>1238</v>
      </c>
      <c r="C73" s="1257" t="s">
        <v>1527</v>
      </c>
      <c r="D73" s="1294" t="s">
        <v>2183</v>
      </c>
      <c r="E73" s="1258" t="s">
        <v>2170</v>
      </c>
      <c r="F73" s="1273" t="s">
        <v>2112</v>
      </c>
      <c r="G73" s="1294">
        <v>13716</v>
      </c>
      <c r="H73" s="1206">
        <v>0</v>
      </c>
      <c r="I73" s="1206">
        <v>0</v>
      </c>
      <c r="J73" s="1206">
        <v>0</v>
      </c>
      <c r="K73" s="1263"/>
      <c r="L73" s="1295" t="s">
        <v>2156</v>
      </c>
      <c r="M73" s="1281"/>
      <c r="N73" s="1263"/>
      <c r="O73" s="1263"/>
      <c r="P73" s="1280"/>
      <c r="Q73" s="1263"/>
      <c r="R73" s="1263"/>
      <c r="S73" s="1280"/>
      <c r="T73" s="1263"/>
      <c r="U73" s="1263"/>
      <c r="V73" s="1263"/>
    </row>
    <row r="74" spans="1:22" ht="57.75" customHeight="1">
      <c r="A74" s="1278"/>
      <c r="B74" s="681" t="s">
        <v>1238</v>
      </c>
      <c r="C74" s="1257" t="s">
        <v>1527</v>
      </c>
      <c r="D74" s="1294" t="s">
        <v>2184</v>
      </c>
      <c r="E74" s="1258" t="s">
        <v>2170</v>
      </c>
      <c r="F74" s="1273" t="s">
        <v>2112</v>
      </c>
      <c r="G74" s="1294">
        <v>5758</v>
      </c>
      <c r="H74" s="1206">
        <v>0</v>
      </c>
      <c r="I74" s="1206">
        <v>0</v>
      </c>
      <c r="J74" s="1206">
        <v>0</v>
      </c>
      <c r="K74" s="1263"/>
      <c r="L74" s="1296" t="s">
        <v>2185</v>
      </c>
      <c r="M74" s="1281"/>
      <c r="N74" s="1263"/>
      <c r="O74" s="1263"/>
      <c r="P74" s="1280"/>
      <c r="Q74" s="1263"/>
      <c r="R74" s="1263"/>
      <c r="S74" s="1280"/>
      <c r="T74" s="1263"/>
      <c r="U74" s="1263"/>
      <c r="V74" s="1263"/>
    </row>
    <row r="75" spans="1:22" ht="58.5" customHeight="1">
      <c r="A75" s="1263"/>
      <c r="B75" s="681" t="s">
        <v>1238</v>
      </c>
      <c r="C75" s="1257" t="s">
        <v>1527</v>
      </c>
      <c r="D75" s="1294" t="s">
        <v>2186</v>
      </c>
      <c r="E75" s="1258" t="s">
        <v>2170</v>
      </c>
      <c r="F75" s="1273" t="s">
        <v>2112</v>
      </c>
      <c r="G75" s="1294">
        <v>27681.5</v>
      </c>
      <c r="H75" s="1206">
        <v>0</v>
      </c>
      <c r="I75" s="1206">
        <v>0</v>
      </c>
      <c r="J75" s="1206">
        <v>0</v>
      </c>
      <c r="K75" s="1263"/>
      <c r="L75" s="1295" t="s">
        <v>2070</v>
      </c>
      <c r="M75" s="1281"/>
      <c r="N75" s="1263"/>
      <c r="O75" s="1263"/>
      <c r="P75" s="1280"/>
      <c r="Q75" s="1263"/>
      <c r="R75" s="1263"/>
      <c r="S75" s="1280"/>
      <c r="T75" s="1263"/>
      <c r="U75" s="1263"/>
      <c r="V75" s="1263"/>
    </row>
    <row r="76" spans="1:22" ht="64.5" customHeight="1">
      <c r="A76" s="1278">
        <v>22</v>
      </c>
      <c r="B76" s="681" t="s">
        <v>1238</v>
      </c>
      <c r="C76" s="1257" t="s">
        <v>1527</v>
      </c>
      <c r="D76" s="1294" t="s">
        <v>2187</v>
      </c>
      <c r="E76" s="1258" t="s">
        <v>2170</v>
      </c>
      <c r="F76" s="1273" t="s">
        <v>2112</v>
      </c>
      <c r="G76" s="1294">
        <v>8505.44</v>
      </c>
      <c r="H76" s="1206">
        <v>0</v>
      </c>
      <c r="I76" s="1206">
        <v>0</v>
      </c>
      <c r="J76" s="1206">
        <v>0</v>
      </c>
      <c r="K76" s="1263"/>
      <c r="L76" s="1295" t="s">
        <v>2188</v>
      </c>
      <c r="M76" s="1263"/>
      <c r="N76" s="1263"/>
      <c r="O76" s="1263"/>
      <c r="P76" s="1263"/>
      <c r="Q76" s="1263"/>
      <c r="R76" s="1263"/>
      <c r="S76" s="1263"/>
      <c r="T76" s="1263"/>
      <c r="U76" s="1263"/>
      <c r="V76" s="1263"/>
    </row>
    <row r="77" spans="1:22" ht="63" customHeight="1">
      <c r="A77" s="1278">
        <v>23</v>
      </c>
      <c r="B77" s="681" t="s">
        <v>1238</v>
      </c>
      <c r="C77" s="1257" t="s">
        <v>1527</v>
      </c>
      <c r="D77" s="1294" t="s">
        <v>2189</v>
      </c>
      <c r="E77" s="1258" t="s">
        <v>2170</v>
      </c>
      <c r="F77" s="1273" t="s">
        <v>2112</v>
      </c>
      <c r="G77" s="1294">
        <v>13242</v>
      </c>
      <c r="H77" s="1206">
        <v>0</v>
      </c>
      <c r="I77" s="1206">
        <v>0</v>
      </c>
      <c r="J77" s="1206">
        <v>0</v>
      </c>
      <c r="K77" s="1263"/>
      <c r="L77" s="1295" t="s">
        <v>2188</v>
      </c>
      <c r="M77" s="1280"/>
      <c r="N77" s="1263"/>
      <c r="O77" s="1263"/>
      <c r="P77" s="1280"/>
      <c r="Q77" s="1263"/>
      <c r="R77" s="1263"/>
      <c r="S77" s="1280"/>
      <c r="T77" s="1263"/>
      <c r="U77" s="1263"/>
      <c r="V77" s="1263"/>
    </row>
    <row r="78" spans="1:22" ht="57.75" customHeight="1">
      <c r="A78" s="1278">
        <v>24</v>
      </c>
      <c r="B78" s="681" t="s">
        <v>1238</v>
      </c>
      <c r="C78" s="1257" t="s">
        <v>1527</v>
      </c>
      <c r="D78" s="1294" t="s">
        <v>2190</v>
      </c>
      <c r="E78" s="1258" t="s">
        <v>2170</v>
      </c>
      <c r="F78" s="1273" t="s">
        <v>2112</v>
      </c>
      <c r="G78" s="1294">
        <v>49296</v>
      </c>
      <c r="H78" s="1206">
        <v>0</v>
      </c>
      <c r="I78" s="1206">
        <v>0</v>
      </c>
      <c r="J78" s="1206">
        <v>0</v>
      </c>
      <c r="K78" s="1263"/>
      <c r="L78" s="1295" t="s">
        <v>2191</v>
      </c>
      <c r="M78" s="1280"/>
      <c r="N78" s="1263"/>
      <c r="O78" s="1263"/>
      <c r="P78" s="1280"/>
      <c r="Q78" s="1263"/>
      <c r="R78" s="1263"/>
      <c r="S78" s="1280"/>
      <c r="T78" s="1263"/>
      <c r="U78" s="1263"/>
      <c r="V78" s="1263"/>
    </row>
    <row r="79" spans="1:22" ht="63" customHeight="1">
      <c r="A79" s="1278">
        <v>25</v>
      </c>
      <c r="B79" s="681" t="s">
        <v>1238</v>
      </c>
      <c r="C79" s="1257" t="s">
        <v>1527</v>
      </c>
      <c r="D79" s="1294" t="s">
        <v>2192</v>
      </c>
      <c r="E79" s="1258" t="s">
        <v>2170</v>
      </c>
      <c r="F79" s="1273" t="s">
        <v>2112</v>
      </c>
      <c r="G79" s="1294">
        <v>46017</v>
      </c>
      <c r="H79" s="1206">
        <v>0</v>
      </c>
      <c r="I79" s="1206">
        <v>0</v>
      </c>
      <c r="J79" s="1206">
        <v>0</v>
      </c>
      <c r="K79" s="1263"/>
      <c r="L79" s="1295" t="s">
        <v>2191</v>
      </c>
      <c r="M79" s="1280"/>
      <c r="N79" s="1263"/>
      <c r="O79" s="1263"/>
      <c r="P79" s="1280"/>
      <c r="Q79" s="1263"/>
      <c r="R79" s="1263"/>
      <c r="S79" s="1280"/>
      <c r="T79" s="1263"/>
      <c r="U79" s="1263"/>
      <c r="V79" s="1263"/>
    </row>
    <row r="80" spans="1:22" ht="54" customHeight="1">
      <c r="A80" s="1278">
        <v>26</v>
      </c>
      <c r="B80" s="681" t="s">
        <v>1238</v>
      </c>
      <c r="C80" s="1257" t="s">
        <v>1527</v>
      </c>
      <c r="D80" s="1294" t="s">
        <v>2176</v>
      </c>
      <c r="E80" s="1258" t="s">
        <v>2170</v>
      </c>
      <c r="F80" s="1273" t="s">
        <v>2112</v>
      </c>
      <c r="G80" s="1294">
        <v>51950</v>
      </c>
      <c r="H80" s="1206">
        <v>0</v>
      </c>
      <c r="I80" s="1206">
        <v>0</v>
      </c>
      <c r="J80" s="1206">
        <v>0</v>
      </c>
      <c r="K80" s="1263"/>
      <c r="L80" s="1295" t="s">
        <v>2148</v>
      </c>
      <c r="M80" s="1280"/>
      <c r="N80" s="1263"/>
      <c r="O80" s="1263"/>
      <c r="P80" s="1280"/>
      <c r="Q80" s="1263"/>
      <c r="R80" s="1263"/>
      <c r="S80" s="1280"/>
      <c r="T80" s="1263"/>
      <c r="U80" s="1263"/>
      <c r="V80" s="1263"/>
    </row>
    <row r="81" spans="1:22" ht="56.25" customHeight="1">
      <c r="A81" s="1278">
        <v>27</v>
      </c>
      <c r="B81" s="681" t="s">
        <v>1238</v>
      </c>
      <c r="C81" s="1257" t="s">
        <v>1527</v>
      </c>
      <c r="D81" s="1294" t="s">
        <v>2193</v>
      </c>
      <c r="E81" s="1258" t="s">
        <v>2170</v>
      </c>
      <c r="F81" s="1273" t="s">
        <v>2112</v>
      </c>
      <c r="G81" s="1294">
        <v>21180</v>
      </c>
      <c r="H81" s="1206">
        <v>0</v>
      </c>
      <c r="I81" s="1206">
        <v>0</v>
      </c>
      <c r="J81" s="1206">
        <v>0</v>
      </c>
      <c r="K81" s="1263"/>
      <c r="L81" s="1295" t="s">
        <v>2194</v>
      </c>
      <c r="M81" s="1280"/>
      <c r="N81" s="1263"/>
      <c r="O81" s="1263"/>
      <c r="P81" s="1280"/>
      <c r="Q81" s="1263"/>
      <c r="R81" s="1263"/>
      <c r="S81" s="1280"/>
      <c r="T81" s="1263"/>
      <c r="U81" s="1263"/>
      <c r="V81" s="1263"/>
    </row>
    <row r="82" spans="1:22" ht="57.75" customHeight="1">
      <c r="A82" s="1278">
        <v>28</v>
      </c>
      <c r="B82" s="681" t="s">
        <v>1238</v>
      </c>
      <c r="C82" s="1257" t="s">
        <v>1527</v>
      </c>
      <c r="D82" s="1294" t="s">
        <v>2195</v>
      </c>
      <c r="E82" s="1258" t="s">
        <v>2170</v>
      </c>
      <c r="F82" s="1273" t="s">
        <v>2112</v>
      </c>
      <c r="G82" s="1294">
        <v>10413.5</v>
      </c>
      <c r="H82" s="1206">
        <v>0</v>
      </c>
      <c r="I82" s="1206">
        <v>0</v>
      </c>
      <c r="J82" s="1206">
        <v>0</v>
      </c>
      <c r="K82" s="1288" t="s">
        <v>2196</v>
      </c>
      <c r="L82" s="1295" t="s">
        <v>2197</v>
      </c>
      <c r="M82" s="1280"/>
      <c r="N82" s="1263"/>
      <c r="O82" s="1263"/>
      <c r="P82" s="1280"/>
      <c r="Q82" s="1263"/>
      <c r="R82" s="1263"/>
      <c r="S82" s="1280"/>
      <c r="T82" s="1263"/>
      <c r="U82" s="1263"/>
      <c r="V82" s="1263"/>
    </row>
    <row r="83" spans="1:22" ht="57.75" customHeight="1">
      <c r="A83" s="1278">
        <v>29</v>
      </c>
      <c r="B83" s="681" t="s">
        <v>1238</v>
      </c>
      <c r="C83" s="1257" t="s">
        <v>1527</v>
      </c>
      <c r="D83" s="1294" t="s">
        <v>2198</v>
      </c>
      <c r="E83" s="1258" t="s">
        <v>2170</v>
      </c>
      <c r="F83" s="1273" t="s">
        <v>2112</v>
      </c>
      <c r="G83" s="1294">
        <v>20266.5</v>
      </c>
      <c r="H83" s="1206">
        <v>0</v>
      </c>
      <c r="I83" s="1206">
        <v>0</v>
      </c>
      <c r="J83" s="1206">
        <v>0</v>
      </c>
      <c r="K83" s="1263"/>
      <c r="L83" s="1295" t="s">
        <v>2185</v>
      </c>
      <c r="M83" s="1280"/>
      <c r="N83" s="1263"/>
      <c r="O83" s="1263"/>
      <c r="P83" s="1280"/>
      <c r="Q83" s="1263"/>
      <c r="R83" s="1263"/>
      <c r="S83" s="1280"/>
      <c r="T83" s="1263"/>
      <c r="U83" s="1263"/>
      <c r="V83" s="1263"/>
    </row>
    <row r="84" spans="1:22" ht="51.75" customHeight="1">
      <c r="A84" s="1278">
        <v>30</v>
      </c>
      <c r="B84" s="681" t="s">
        <v>1238</v>
      </c>
      <c r="C84" s="1257" t="s">
        <v>1527</v>
      </c>
      <c r="D84" s="1294" t="s">
        <v>2199</v>
      </c>
      <c r="E84" s="1258" t="s">
        <v>2170</v>
      </c>
      <c r="F84" s="1273" t="s">
        <v>2112</v>
      </c>
      <c r="G84" s="1297">
        <v>18074</v>
      </c>
      <c r="H84" s="1206">
        <v>0</v>
      </c>
      <c r="I84" s="1206">
        <v>0</v>
      </c>
      <c r="J84" s="1206">
        <v>0</v>
      </c>
      <c r="K84" s="1263"/>
      <c r="L84" s="1298"/>
      <c r="M84" s="1280"/>
      <c r="N84" s="1263"/>
      <c r="O84" s="1298" t="s">
        <v>2200</v>
      </c>
      <c r="P84" s="1280"/>
      <c r="Q84" s="1263"/>
      <c r="R84" s="1263"/>
      <c r="S84" s="1280"/>
      <c r="T84" s="1263"/>
      <c r="U84" s="1263"/>
      <c r="V84" s="1263"/>
    </row>
    <row r="85" spans="1:22" ht="54" customHeight="1">
      <c r="A85" s="1278">
        <v>31</v>
      </c>
      <c r="B85" s="681" t="s">
        <v>1238</v>
      </c>
      <c r="C85" s="1257" t="s">
        <v>1527</v>
      </c>
      <c r="D85" s="1294" t="s">
        <v>2201</v>
      </c>
      <c r="E85" s="1258" t="s">
        <v>2170</v>
      </c>
      <c r="F85" s="1273" t="s">
        <v>2112</v>
      </c>
      <c r="G85" s="1294">
        <v>11305</v>
      </c>
      <c r="H85" s="1206">
        <v>0</v>
      </c>
      <c r="I85" s="1206">
        <v>0</v>
      </c>
      <c r="J85" s="1206">
        <v>0</v>
      </c>
      <c r="K85" s="1263"/>
      <c r="L85" s="1295" t="s">
        <v>2202</v>
      </c>
      <c r="M85" s="1280"/>
      <c r="N85" s="1263"/>
      <c r="O85" s="1263"/>
      <c r="P85" s="1280"/>
      <c r="Q85" s="1263"/>
      <c r="R85" s="1263"/>
      <c r="S85" s="1280"/>
      <c r="T85" s="1263"/>
      <c r="U85" s="1263"/>
      <c r="V85" s="1197"/>
    </row>
    <row r="86" spans="1:22" ht="65.25" customHeight="1">
      <c r="A86" s="1278">
        <v>32</v>
      </c>
      <c r="B86" s="681" t="s">
        <v>1238</v>
      </c>
      <c r="C86" s="1257" t="s">
        <v>1527</v>
      </c>
      <c r="D86" s="1294" t="s">
        <v>2203</v>
      </c>
      <c r="E86" s="1258" t="s">
        <v>2170</v>
      </c>
      <c r="F86" s="1273" t="s">
        <v>2112</v>
      </c>
      <c r="G86" s="1299">
        <v>28014</v>
      </c>
      <c r="H86" s="1206">
        <v>0</v>
      </c>
      <c r="I86" s="1206">
        <v>0</v>
      </c>
      <c r="J86" s="1206">
        <v>0</v>
      </c>
      <c r="K86" s="1263"/>
      <c r="L86" s="1295"/>
      <c r="M86" s="1280"/>
      <c r="N86" s="1263"/>
      <c r="O86" s="1295" t="s">
        <v>2204</v>
      </c>
      <c r="P86" s="1280"/>
      <c r="Q86" s="1263"/>
      <c r="R86" s="1263"/>
      <c r="S86" s="1280"/>
      <c r="T86" s="1263"/>
      <c r="U86" s="1263"/>
      <c r="V86" s="1197"/>
    </row>
    <row r="87" spans="1:22" ht="75">
      <c r="A87" s="1278">
        <v>33</v>
      </c>
      <c r="B87" s="681" t="s">
        <v>1238</v>
      </c>
      <c r="C87" s="1257" t="s">
        <v>1527</v>
      </c>
      <c r="D87" s="1294" t="s">
        <v>2205</v>
      </c>
      <c r="E87" s="1258" t="s">
        <v>2170</v>
      </c>
      <c r="F87" s="1273" t="s">
        <v>2112</v>
      </c>
      <c r="G87" s="1299">
        <v>74637</v>
      </c>
      <c r="H87" s="1206">
        <v>0</v>
      </c>
      <c r="I87" s="1206">
        <v>0</v>
      </c>
      <c r="J87" s="1206">
        <v>0</v>
      </c>
      <c r="K87" s="1263"/>
      <c r="L87" s="1295"/>
      <c r="M87" s="1280"/>
      <c r="N87" s="1263"/>
      <c r="O87" s="1295" t="s">
        <v>2206</v>
      </c>
      <c r="P87" s="1280"/>
      <c r="Q87" s="1263"/>
      <c r="R87" s="1263"/>
      <c r="S87" s="1280"/>
      <c r="T87" s="1263"/>
      <c r="U87" s="1263"/>
      <c r="V87" s="1197"/>
    </row>
    <row r="88" spans="1:22" ht="75">
      <c r="A88" s="1278">
        <v>34</v>
      </c>
      <c r="B88" s="681" t="s">
        <v>1238</v>
      </c>
      <c r="C88" s="1257" t="s">
        <v>1527</v>
      </c>
      <c r="D88" s="1294" t="s">
        <v>2207</v>
      </c>
      <c r="E88" s="1258" t="s">
        <v>2170</v>
      </c>
      <c r="F88" s="1273" t="s">
        <v>2112</v>
      </c>
      <c r="G88" s="1299">
        <v>10219</v>
      </c>
      <c r="H88" s="1206">
        <v>0</v>
      </c>
      <c r="I88" s="1206">
        <v>0</v>
      </c>
      <c r="J88" s="1206">
        <v>0</v>
      </c>
      <c r="K88" s="1263"/>
      <c r="L88" s="1295" t="s">
        <v>2197</v>
      </c>
      <c r="M88" s="1280"/>
      <c r="N88" s="1263"/>
      <c r="O88" s="1263"/>
      <c r="P88" s="1280"/>
      <c r="Q88" s="1263"/>
      <c r="R88" s="1263"/>
      <c r="S88" s="1280"/>
      <c r="T88" s="1263"/>
      <c r="U88" s="1263"/>
      <c r="V88" s="1197"/>
    </row>
    <row r="89" spans="1:22" ht="75">
      <c r="A89" s="1278">
        <v>35</v>
      </c>
      <c r="B89" s="681" t="s">
        <v>1238</v>
      </c>
      <c r="C89" s="1257" t="s">
        <v>1527</v>
      </c>
      <c r="D89" s="1294" t="s">
        <v>2208</v>
      </c>
      <c r="E89" s="1258" t="s">
        <v>2170</v>
      </c>
      <c r="F89" s="1273" t="s">
        <v>2112</v>
      </c>
      <c r="G89" s="1300">
        <v>4587.84</v>
      </c>
      <c r="H89" s="1206">
        <v>0</v>
      </c>
      <c r="I89" s="1206">
        <v>0</v>
      </c>
      <c r="J89" s="1206">
        <v>0</v>
      </c>
      <c r="K89" s="1263"/>
      <c r="L89" s="1298"/>
      <c r="M89" s="1280"/>
      <c r="N89" s="1263"/>
      <c r="O89" s="1298" t="s">
        <v>2209</v>
      </c>
      <c r="P89" s="1280"/>
      <c r="Q89" s="1263"/>
      <c r="R89" s="1263"/>
      <c r="S89" s="1280"/>
      <c r="T89" s="1263"/>
      <c r="U89" s="1263"/>
      <c r="V89" s="1197"/>
    </row>
    <row r="90" spans="1:22" ht="75">
      <c r="A90" s="1278">
        <v>36</v>
      </c>
      <c r="B90" s="681" t="s">
        <v>1238</v>
      </c>
      <c r="C90" s="1257" t="s">
        <v>1527</v>
      </c>
      <c r="D90" s="1294" t="s">
        <v>2210</v>
      </c>
      <c r="E90" s="1258" t="s">
        <v>2170</v>
      </c>
      <c r="F90" s="1273" t="s">
        <v>2112</v>
      </c>
      <c r="G90" s="1299">
        <v>21288.28</v>
      </c>
      <c r="H90" s="1206">
        <v>0</v>
      </c>
      <c r="I90" s="1206">
        <v>0</v>
      </c>
      <c r="J90" s="1206">
        <v>0</v>
      </c>
      <c r="K90" s="1263"/>
      <c r="L90" s="1293" t="s">
        <v>2188</v>
      </c>
      <c r="M90" s="1280"/>
      <c r="N90" s="1263"/>
      <c r="O90" s="1263"/>
      <c r="P90" s="1280"/>
      <c r="Q90" s="1263"/>
      <c r="R90" s="1263"/>
      <c r="S90" s="1280"/>
      <c r="T90" s="1263"/>
      <c r="U90" s="1263"/>
      <c r="V90" s="1197"/>
    </row>
    <row r="91" spans="1:22" ht="75">
      <c r="A91" s="1278">
        <v>37</v>
      </c>
      <c r="B91" s="681" t="s">
        <v>1238</v>
      </c>
      <c r="C91" s="1257" t="s">
        <v>1527</v>
      </c>
      <c r="D91" s="1301" t="s">
        <v>2211</v>
      </c>
      <c r="E91" s="1258" t="s">
        <v>2170</v>
      </c>
      <c r="F91" s="1273" t="s">
        <v>2112</v>
      </c>
      <c r="G91" s="1299">
        <v>6792</v>
      </c>
      <c r="H91" s="1206">
        <v>0</v>
      </c>
      <c r="I91" s="1206">
        <v>0</v>
      </c>
      <c r="J91" s="1206">
        <v>0</v>
      </c>
      <c r="K91" s="1263"/>
      <c r="L91" s="1293"/>
      <c r="M91" s="1280"/>
      <c r="N91" s="1263"/>
      <c r="O91" s="1293" t="s">
        <v>2212</v>
      </c>
      <c r="P91" s="1280"/>
      <c r="Q91" s="1263"/>
      <c r="R91" s="1263"/>
      <c r="S91" s="1280"/>
      <c r="T91" s="1263"/>
      <c r="U91" s="1263"/>
      <c r="V91" s="1197"/>
    </row>
    <row r="92" spans="1:22" ht="73.5" customHeight="1">
      <c r="A92" s="1278">
        <v>38</v>
      </c>
      <c r="B92" s="681" t="s">
        <v>1238</v>
      </c>
      <c r="C92" s="1257" t="s">
        <v>1527</v>
      </c>
      <c r="D92" s="1301" t="s">
        <v>2213</v>
      </c>
      <c r="E92" s="1258" t="s">
        <v>2170</v>
      </c>
      <c r="F92" s="1273" t="s">
        <v>2112</v>
      </c>
      <c r="G92" s="1300">
        <v>7563.8</v>
      </c>
      <c r="H92" s="1206">
        <v>0</v>
      </c>
      <c r="I92" s="1206">
        <v>0</v>
      </c>
      <c r="J92" s="1206">
        <v>0</v>
      </c>
      <c r="K92" s="1263"/>
      <c r="L92" s="1298"/>
      <c r="M92" s="1280"/>
      <c r="N92" s="1263"/>
      <c r="O92" s="1298" t="s">
        <v>2214</v>
      </c>
      <c r="P92" s="1280"/>
      <c r="Q92" s="1263"/>
      <c r="R92" s="1263"/>
      <c r="S92" s="1280"/>
      <c r="T92" s="1263"/>
      <c r="U92" s="1263"/>
      <c r="V92" s="1197"/>
    </row>
    <row r="93" spans="1:22" ht="67.5" customHeight="1">
      <c r="A93" s="1278">
        <v>39</v>
      </c>
      <c r="B93" s="681" t="s">
        <v>1238</v>
      </c>
      <c r="C93" s="1257" t="s">
        <v>1527</v>
      </c>
      <c r="D93" s="1294" t="s">
        <v>2215</v>
      </c>
      <c r="E93" s="1258" t="s">
        <v>2170</v>
      </c>
      <c r="F93" s="1273" t="s">
        <v>2112</v>
      </c>
      <c r="G93" s="1299">
        <v>18963</v>
      </c>
      <c r="H93" s="1206">
        <v>0</v>
      </c>
      <c r="I93" s="1206">
        <v>0</v>
      </c>
      <c r="J93" s="1206">
        <v>0</v>
      </c>
      <c r="K93" s="1263"/>
      <c r="L93" s="1295" t="s">
        <v>2216</v>
      </c>
      <c r="M93" s="1280"/>
      <c r="N93" s="1263"/>
      <c r="O93" s="1263"/>
      <c r="P93" s="1280"/>
      <c r="Q93" s="1263"/>
      <c r="R93" s="1263"/>
      <c r="S93" s="1280"/>
      <c r="T93" s="1263"/>
      <c r="U93" s="1263"/>
      <c r="V93" s="1197"/>
    </row>
    <row r="94" spans="1:22" ht="75">
      <c r="B94" s="681" t="s">
        <v>1238</v>
      </c>
      <c r="C94" s="1257" t="s">
        <v>1527</v>
      </c>
      <c r="D94" s="1301" t="s">
        <v>2217</v>
      </c>
      <c r="E94" s="1258" t="s">
        <v>2170</v>
      </c>
      <c r="F94" s="1273" t="s">
        <v>2112</v>
      </c>
      <c r="G94" s="1299">
        <v>13326.92</v>
      </c>
      <c r="H94" s="1206">
        <v>0</v>
      </c>
      <c r="I94" s="1206">
        <v>0</v>
      </c>
      <c r="J94" s="1206">
        <v>0</v>
      </c>
      <c r="K94" s="1263"/>
      <c r="L94" s="1293"/>
      <c r="M94" s="1280"/>
      <c r="N94" s="1263"/>
      <c r="O94" s="1293" t="s">
        <v>2218</v>
      </c>
      <c r="P94" s="1280"/>
      <c r="Q94" s="1302"/>
      <c r="R94" s="1302"/>
      <c r="S94" s="1303"/>
      <c r="T94" s="1302"/>
      <c r="U94" s="1302"/>
      <c r="V94" s="1197"/>
    </row>
    <row r="95" spans="1:22" ht="75">
      <c r="B95" s="681" t="s">
        <v>1238</v>
      </c>
      <c r="C95" s="1257" t="s">
        <v>1527</v>
      </c>
      <c r="D95" s="1294" t="s">
        <v>2219</v>
      </c>
      <c r="E95" s="1258" t="s">
        <v>2170</v>
      </c>
      <c r="F95" s="1273" t="s">
        <v>2112</v>
      </c>
      <c r="G95" s="1299">
        <v>27884.5</v>
      </c>
      <c r="H95" s="1206">
        <v>0</v>
      </c>
      <c r="I95" s="1206">
        <v>0</v>
      </c>
      <c r="J95" s="1206">
        <v>0</v>
      </c>
      <c r="K95" s="1263"/>
      <c r="L95" s="1293"/>
      <c r="M95" s="1280"/>
      <c r="N95" s="1263"/>
      <c r="O95" s="1293" t="s">
        <v>2218</v>
      </c>
      <c r="P95" s="1280"/>
      <c r="Q95" s="1263"/>
      <c r="R95" s="1263"/>
      <c r="S95" s="1280"/>
      <c r="T95" s="1263"/>
      <c r="U95" s="1263"/>
      <c r="V95" s="1197"/>
    </row>
    <row r="96" spans="1:22" ht="75">
      <c r="B96" s="681" t="s">
        <v>1238</v>
      </c>
      <c r="C96" s="1257" t="s">
        <v>1527</v>
      </c>
      <c r="D96" s="1301" t="s">
        <v>2220</v>
      </c>
      <c r="E96" s="1258" t="s">
        <v>2170</v>
      </c>
      <c r="F96" s="1273" t="s">
        <v>2112</v>
      </c>
      <c r="G96" s="1304">
        <v>26601</v>
      </c>
      <c r="H96" s="1206">
        <v>0</v>
      </c>
      <c r="I96" s="1206">
        <v>0</v>
      </c>
      <c r="J96" s="1206">
        <v>0</v>
      </c>
      <c r="K96" s="1263"/>
      <c r="L96" s="1298"/>
      <c r="M96" s="1280"/>
      <c r="N96" s="1263"/>
      <c r="O96" s="1298" t="s">
        <v>2221</v>
      </c>
      <c r="P96" s="1280"/>
      <c r="Q96" s="1263"/>
      <c r="R96" s="1263"/>
      <c r="S96" s="1280"/>
      <c r="T96" s="1263"/>
      <c r="U96" s="1263"/>
      <c r="V96" s="1197"/>
    </row>
    <row r="97" spans="2:22" ht="76.5">
      <c r="B97" s="731" t="s">
        <v>1238</v>
      </c>
      <c r="C97" s="1400" t="s">
        <v>1527</v>
      </c>
      <c r="D97" s="1401" t="s">
        <v>2222</v>
      </c>
      <c r="E97" s="1402" t="s">
        <v>2170</v>
      </c>
      <c r="F97" s="1403" t="s">
        <v>2112</v>
      </c>
      <c r="G97" s="1404">
        <v>13216</v>
      </c>
      <c r="H97" s="1405">
        <v>0</v>
      </c>
      <c r="I97" s="1405">
        <v>0</v>
      </c>
      <c r="J97" s="1405">
        <v>0</v>
      </c>
      <c r="K97" s="1302"/>
      <c r="L97" s="1406" t="s">
        <v>2223</v>
      </c>
      <c r="M97" s="1303"/>
      <c r="N97" s="1302"/>
      <c r="O97" s="1302"/>
      <c r="P97" s="1303"/>
      <c r="Q97" s="1302"/>
      <c r="R97" s="1302"/>
      <c r="S97" s="1303"/>
      <c r="T97" s="1302"/>
      <c r="U97" s="1302"/>
      <c r="V97" s="1197"/>
    </row>
    <row r="98" spans="2:22" ht="40.5" customHeight="1">
      <c r="B98" s="1626" t="s">
        <v>2224</v>
      </c>
      <c r="C98" s="1627"/>
      <c r="D98" s="1627"/>
      <c r="E98" s="1627"/>
      <c r="F98" s="1627"/>
      <c r="G98" s="1627"/>
      <c r="H98" s="1627"/>
      <c r="I98" s="1627"/>
      <c r="J98" s="1627"/>
      <c r="K98" s="1627"/>
      <c r="L98" s="1627"/>
      <c r="M98" s="1627"/>
      <c r="N98" s="1627"/>
      <c r="O98" s="1627"/>
      <c r="P98" s="1627"/>
      <c r="Q98" s="1627"/>
      <c r="R98" s="1627"/>
      <c r="S98" s="1627"/>
      <c r="T98" s="1627"/>
      <c r="U98" s="1627"/>
      <c r="V98" s="1628"/>
    </row>
    <row r="99" spans="2:22" ht="45">
      <c r="B99" s="731" t="s">
        <v>1238</v>
      </c>
      <c r="C99" s="1263"/>
      <c r="D99" s="1335" t="s">
        <v>2818</v>
      </c>
      <c r="E99" s="923"/>
      <c r="F99" s="923"/>
      <c r="G99" s="923"/>
      <c r="H99" s="923"/>
      <c r="I99" s="923"/>
      <c r="J99" s="923"/>
      <c r="K99" s="923"/>
      <c r="L99" s="923"/>
      <c r="M99" s="1375">
        <v>14096</v>
      </c>
      <c r="N99" s="923"/>
      <c r="O99" s="923"/>
      <c r="P99" s="1407"/>
      <c r="Q99" s="923"/>
      <c r="R99" s="923"/>
      <c r="S99" s="1407"/>
      <c r="T99" s="923"/>
      <c r="U99" s="923"/>
      <c r="V99" s="923"/>
    </row>
    <row r="100" spans="2:22" ht="30">
      <c r="B100" s="731" t="s">
        <v>1238</v>
      </c>
      <c r="C100" s="1263"/>
      <c r="D100" s="1335" t="s">
        <v>2819</v>
      </c>
      <c r="E100" s="923"/>
      <c r="F100" s="923"/>
      <c r="G100" s="923"/>
      <c r="H100" s="923"/>
      <c r="I100" s="923"/>
      <c r="J100" s="923"/>
      <c r="K100" s="923"/>
      <c r="L100" s="923"/>
      <c r="M100" s="1375">
        <v>1604</v>
      </c>
      <c r="N100" s="923"/>
      <c r="O100" s="923"/>
      <c r="P100" s="1407"/>
      <c r="Q100" s="923"/>
      <c r="R100" s="923"/>
      <c r="S100" s="1407"/>
      <c r="T100" s="923"/>
      <c r="U100" s="923"/>
      <c r="V100" s="923"/>
    </row>
    <row r="101" spans="2:22" ht="30">
      <c r="B101" s="731" t="s">
        <v>1238</v>
      </c>
      <c r="C101" s="1263"/>
      <c r="D101" s="1335" t="s">
        <v>2820</v>
      </c>
      <c r="E101" s="923"/>
      <c r="F101" s="923"/>
      <c r="G101" s="923"/>
      <c r="H101" s="923"/>
      <c r="I101" s="923"/>
      <c r="J101" s="923"/>
      <c r="K101" s="923"/>
      <c r="L101" s="923"/>
      <c r="M101" s="1375">
        <v>11652.11</v>
      </c>
      <c r="N101" s="923"/>
      <c r="O101" s="923"/>
      <c r="P101" s="1407"/>
      <c r="Q101" s="923"/>
      <c r="R101" s="923"/>
      <c r="S101" s="1407"/>
      <c r="T101" s="923"/>
      <c r="U101" s="923"/>
      <c r="V101" s="923"/>
    </row>
    <row r="102" spans="2:22" ht="30">
      <c r="B102" s="731" t="s">
        <v>1238</v>
      </c>
      <c r="C102" s="1263"/>
      <c r="D102" s="1335" t="s">
        <v>2821</v>
      </c>
      <c r="E102" s="923"/>
      <c r="F102" s="923"/>
      <c r="G102" s="923"/>
      <c r="H102" s="923"/>
      <c r="I102" s="923"/>
      <c r="J102" s="923"/>
      <c r="K102" s="923"/>
      <c r="L102" s="923"/>
      <c r="M102" s="1375">
        <v>9809</v>
      </c>
      <c r="N102" s="923"/>
      <c r="O102" s="923"/>
      <c r="P102" s="1407"/>
      <c r="Q102" s="923"/>
      <c r="R102" s="923"/>
      <c r="S102" s="1407"/>
      <c r="T102" s="923"/>
      <c r="U102" s="923"/>
      <c r="V102" s="923"/>
    </row>
    <row r="103" spans="2:22" ht="45">
      <c r="B103" s="731" t="s">
        <v>1238</v>
      </c>
      <c r="C103" s="1263"/>
      <c r="D103" s="1335" t="s">
        <v>2822</v>
      </c>
      <c r="E103" s="923"/>
      <c r="F103" s="923"/>
      <c r="G103" s="923"/>
      <c r="H103" s="923"/>
      <c r="I103" s="923"/>
      <c r="J103" s="923"/>
      <c r="K103" s="923"/>
      <c r="L103" s="923"/>
      <c r="M103" s="1375">
        <v>6695</v>
      </c>
      <c r="N103" s="923"/>
      <c r="O103" s="923"/>
      <c r="P103" s="1407"/>
      <c r="Q103" s="923"/>
      <c r="R103" s="923"/>
      <c r="S103" s="1407"/>
      <c r="T103" s="923"/>
      <c r="U103" s="923"/>
      <c r="V103" s="923"/>
    </row>
    <row r="104" spans="2:22" ht="30">
      <c r="B104" s="731" t="s">
        <v>1238</v>
      </c>
      <c r="C104" s="1263"/>
      <c r="D104" s="1335" t="s">
        <v>2819</v>
      </c>
      <c r="E104" s="923"/>
      <c r="F104" s="923"/>
      <c r="G104" s="923"/>
      <c r="H104" s="923"/>
      <c r="I104" s="923"/>
      <c r="J104" s="923"/>
      <c r="K104" s="923"/>
      <c r="L104" s="923"/>
      <c r="M104" s="1375">
        <v>3046</v>
      </c>
      <c r="N104" s="923"/>
      <c r="O104" s="923"/>
      <c r="P104" s="1407"/>
      <c r="Q104" s="923"/>
      <c r="R104" s="923"/>
      <c r="S104" s="1407"/>
      <c r="T104" s="923"/>
      <c r="U104" s="923"/>
      <c r="V104" s="923"/>
    </row>
    <row r="105" spans="2:22" ht="45">
      <c r="B105" s="731" t="s">
        <v>1238</v>
      </c>
      <c r="C105" s="1263"/>
      <c r="D105" s="1335" t="s">
        <v>2823</v>
      </c>
      <c r="E105" s="923"/>
      <c r="F105" s="923"/>
      <c r="G105" s="923"/>
      <c r="H105" s="923"/>
      <c r="I105" s="923"/>
      <c r="J105" s="923"/>
      <c r="K105" s="923"/>
      <c r="L105" s="923"/>
      <c r="M105" s="1375">
        <v>1180</v>
      </c>
      <c r="N105" s="923"/>
      <c r="O105" s="923"/>
      <c r="P105" s="1407"/>
      <c r="Q105" s="923"/>
      <c r="R105" s="923"/>
      <c r="S105" s="1407"/>
      <c r="T105" s="923"/>
      <c r="U105" s="923"/>
      <c r="V105" s="923"/>
    </row>
    <row r="106" spans="2:22" ht="45">
      <c r="B106" s="731" t="s">
        <v>1238</v>
      </c>
      <c r="C106" s="1263"/>
      <c r="D106" s="1335" t="s">
        <v>2824</v>
      </c>
      <c r="E106" s="923"/>
      <c r="F106" s="923"/>
      <c r="G106" s="923"/>
      <c r="H106" s="923"/>
      <c r="I106" s="923"/>
      <c r="J106" s="923"/>
      <c r="K106" s="923"/>
      <c r="L106" s="923"/>
      <c r="M106" s="1375">
        <v>3252</v>
      </c>
      <c r="N106" s="923"/>
      <c r="O106" s="923"/>
      <c r="P106" s="1407"/>
      <c r="Q106" s="923"/>
      <c r="R106" s="923"/>
      <c r="S106" s="1407"/>
      <c r="T106" s="923"/>
      <c r="U106" s="923"/>
      <c r="V106" s="923"/>
    </row>
    <row r="107" spans="2:22" ht="30">
      <c r="B107" s="731" t="s">
        <v>1238</v>
      </c>
      <c r="C107" s="1263"/>
      <c r="D107" s="1335" t="s">
        <v>2820</v>
      </c>
      <c r="E107" s="923"/>
      <c r="F107" s="923"/>
      <c r="G107" s="923"/>
      <c r="H107" s="923"/>
      <c r="I107" s="923"/>
      <c r="J107" s="923"/>
      <c r="K107" s="923"/>
      <c r="L107" s="923"/>
      <c r="M107" s="1375">
        <v>3813</v>
      </c>
      <c r="N107" s="923"/>
      <c r="O107" s="923"/>
      <c r="P107" s="1407"/>
      <c r="Q107" s="923"/>
      <c r="R107" s="923"/>
      <c r="S107" s="1407"/>
      <c r="T107" s="923"/>
      <c r="U107" s="923"/>
      <c r="V107" s="923"/>
    </row>
    <row r="108" spans="2:22" ht="30">
      <c r="B108" s="731" t="s">
        <v>1238</v>
      </c>
      <c r="C108" s="1263"/>
      <c r="D108" s="1335" t="s">
        <v>2819</v>
      </c>
      <c r="E108" s="923"/>
      <c r="F108" s="923"/>
      <c r="G108" s="923"/>
      <c r="H108" s="923"/>
      <c r="I108" s="923"/>
      <c r="J108" s="923"/>
      <c r="K108" s="923"/>
      <c r="L108" s="923"/>
      <c r="M108" s="1375">
        <v>1545</v>
      </c>
      <c r="N108" s="923"/>
      <c r="O108" s="923"/>
      <c r="P108" s="1407"/>
      <c r="Q108" s="923"/>
      <c r="R108" s="923"/>
      <c r="S108" s="1407"/>
      <c r="T108" s="923"/>
      <c r="U108" s="923"/>
      <c r="V108" s="923"/>
    </row>
    <row r="109" spans="2:22" ht="30">
      <c r="B109" s="731" t="s">
        <v>1238</v>
      </c>
      <c r="C109" s="1263"/>
      <c r="D109" s="1335" t="s">
        <v>268</v>
      </c>
      <c r="E109" s="923"/>
      <c r="F109" s="923"/>
      <c r="G109" s="923"/>
      <c r="H109" s="923"/>
      <c r="I109" s="923"/>
      <c r="J109" s="923"/>
      <c r="K109" s="923"/>
      <c r="L109" s="923"/>
      <c r="M109" s="1375">
        <v>9700</v>
      </c>
      <c r="N109" s="923"/>
      <c r="O109" s="923"/>
      <c r="P109" s="1407"/>
      <c r="Q109" s="923"/>
      <c r="R109" s="923"/>
      <c r="S109" s="1407"/>
      <c r="T109" s="923"/>
      <c r="U109" s="923"/>
      <c r="V109" s="923"/>
    </row>
    <row r="110" spans="2:22" ht="30">
      <c r="B110" s="731" t="s">
        <v>1238</v>
      </c>
      <c r="C110" s="1263"/>
      <c r="D110" s="1335" t="s">
        <v>2825</v>
      </c>
      <c r="E110" s="923"/>
      <c r="F110" s="923"/>
      <c r="G110" s="923"/>
      <c r="H110" s="923"/>
      <c r="I110" s="923"/>
      <c r="J110" s="923"/>
      <c r="K110" s="923"/>
      <c r="L110" s="923"/>
      <c r="M110" s="1375">
        <v>257</v>
      </c>
      <c r="N110" s="923"/>
      <c r="O110" s="923"/>
      <c r="P110" s="1407"/>
      <c r="Q110" s="923"/>
      <c r="R110" s="923"/>
      <c r="S110" s="1407"/>
      <c r="T110" s="923"/>
      <c r="U110" s="923"/>
      <c r="V110" s="923"/>
    </row>
    <row r="111" spans="2:22" ht="30">
      <c r="B111" s="731" t="s">
        <v>1238</v>
      </c>
      <c r="C111" s="1263"/>
      <c r="D111" s="1335" t="s">
        <v>2826</v>
      </c>
      <c r="E111" s="923"/>
      <c r="F111" s="923"/>
      <c r="G111" s="923"/>
      <c r="H111" s="923"/>
      <c r="I111" s="923"/>
      <c r="J111" s="923"/>
      <c r="K111" s="923"/>
      <c r="L111" s="923"/>
      <c r="M111" s="1375">
        <v>2940.81</v>
      </c>
      <c r="N111" s="923"/>
      <c r="O111" s="923"/>
      <c r="P111" s="1407"/>
      <c r="Q111" s="923"/>
      <c r="R111" s="923"/>
      <c r="S111" s="1407"/>
      <c r="T111" s="923"/>
      <c r="U111" s="923"/>
      <c r="V111" s="923"/>
    </row>
    <row r="112" spans="2:22" ht="30">
      <c r="B112" s="731" t="s">
        <v>1238</v>
      </c>
      <c r="C112" s="1263"/>
      <c r="D112" s="1335" t="s">
        <v>2827</v>
      </c>
      <c r="E112" s="923"/>
      <c r="F112" s="923"/>
      <c r="G112" s="923"/>
      <c r="H112" s="923"/>
      <c r="I112" s="923"/>
      <c r="J112" s="923"/>
      <c r="K112" s="923"/>
      <c r="L112" s="923"/>
      <c r="M112" s="1375">
        <v>2722.27</v>
      </c>
      <c r="N112" s="923"/>
      <c r="O112" s="923"/>
      <c r="P112" s="1407"/>
      <c r="Q112" s="923"/>
      <c r="R112" s="923"/>
      <c r="S112" s="1407"/>
      <c r="T112" s="923"/>
      <c r="U112" s="923"/>
      <c r="V112" s="923"/>
    </row>
    <row r="113" spans="2:22" ht="30">
      <c r="B113" s="731" t="s">
        <v>1238</v>
      </c>
      <c r="C113" s="1263"/>
      <c r="D113" s="1335" t="s">
        <v>2828</v>
      </c>
      <c r="E113" s="923"/>
      <c r="F113" s="923"/>
      <c r="G113" s="923"/>
      <c r="H113" s="923"/>
      <c r="I113" s="923"/>
      <c r="J113" s="923"/>
      <c r="K113" s="923"/>
      <c r="L113" s="923"/>
      <c r="M113" s="1375">
        <v>5849.54</v>
      </c>
      <c r="N113" s="923"/>
      <c r="O113" s="923"/>
      <c r="P113" s="1407"/>
      <c r="Q113" s="923"/>
      <c r="R113" s="923"/>
      <c r="S113" s="1407"/>
      <c r="T113" s="923"/>
      <c r="U113" s="923"/>
      <c r="V113" s="923"/>
    </row>
    <row r="114" spans="2:22" ht="30">
      <c r="B114" s="731" t="s">
        <v>1238</v>
      </c>
      <c r="C114" s="1263"/>
      <c r="D114" s="1335" t="s">
        <v>2829</v>
      </c>
      <c r="E114" s="923"/>
      <c r="F114" s="923"/>
      <c r="G114" s="923"/>
      <c r="H114" s="923"/>
      <c r="I114" s="923"/>
      <c r="J114" s="923"/>
      <c r="K114" s="923"/>
      <c r="L114" s="923"/>
      <c r="M114" s="1375">
        <v>1134.17</v>
      </c>
      <c r="N114" s="923"/>
      <c r="O114" s="923"/>
      <c r="P114" s="1407"/>
      <c r="Q114" s="923"/>
      <c r="R114" s="923"/>
      <c r="S114" s="1407"/>
      <c r="T114" s="923"/>
      <c r="U114" s="923"/>
      <c r="V114" s="923"/>
    </row>
    <row r="115" spans="2:22" ht="30">
      <c r="B115" s="731" t="s">
        <v>1238</v>
      </c>
      <c r="C115" s="1263"/>
      <c r="D115" s="1335" t="s">
        <v>2830</v>
      </c>
      <c r="E115" s="923"/>
      <c r="F115" s="923"/>
      <c r="G115" s="923"/>
      <c r="H115" s="923"/>
      <c r="I115" s="923"/>
      <c r="J115" s="923"/>
      <c r="K115" s="923"/>
      <c r="L115" s="923"/>
      <c r="M115" s="1375">
        <v>4836.29</v>
      </c>
      <c r="N115" s="923"/>
      <c r="O115" s="923"/>
      <c r="P115" s="1407"/>
      <c r="Q115" s="923"/>
      <c r="R115" s="923"/>
      <c r="S115" s="1407"/>
      <c r="T115" s="923"/>
      <c r="U115" s="923"/>
      <c r="V115" s="923"/>
    </row>
    <row r="116" spans="2:22" ht="30">
      <c r="B116" s="731" t="s">
        <v>1238</v>
      </c>
      <c r="C116" s="1263"/>
      <c r="D116" s="1335" t="s">
        <v>2831</v>
      </c>
      <c r="E116" s="923"/>
      <c r="F116" s="923"/>
      <c r="G116" s="923"/>
      <c r="H116" s="923"/>
      <c r="I116" s="923"/>
      <c r="J116" s="923"/>
      <c r="K116" s="923"/>
      <c r="L116" s="923"/>
      <c r="M116" s="1375">
        <v>15333</v>
      </c>
      <c r="N116" s="923"/>
      <c r="O116" s="923"/>
      <c r="P116" s="1407"/>
      <c r="Q116" s="923"/>
      <c r="R116" s="923"/>
      <c r="S116" s="1407"/>
      <c r="T116" s="923"/>
      <c r="U116" s="923"/>
      <c r="V116" s="923"/>
    </row>
    <row r="117" spans="2:22" ht="30">
      <c r="B117" s="731" t="s">
        <v>1238</v>
      </c>
      <c r="C117" s="1263"/>
      <c r="D117" s="1335" t="s">
        <v>2832</v>
      </c>
      <c r="E117" s="923"/>
      <c r="F117" s="923"/>
      <c r="G117" s="923"/>
      <c r="H117" s="923"/>
      <c r="I117" s="923"/>
      <c r="J117" s="923"/>
      <c r="K117" s="923"/>
      <c r="L117" s="923"/>
      <c r="M117" s="1375">
        <v>970</v>
      </c>
      <c r="N117" s="923"/>
      <c r="O117" s="923"/>
      <c r="P117" s="1407"/>
      <c r="Q117" s="923"/>
      <c r="R117" s="923"/>
      <c r="S117" s="1407"/>
      <c r="T117" s="923"/>
      <c r="U117" s="923"/>
      <c r="V117" s="923"/>
    </row>
    <row r="118" spans="2:22" ht="30">
      <c r="B118" s="731" t="s">
        <v>1238</v>
      </c>
      <c r="C118" s="1263"/>
      <c r="D118" s="1335" t="s">
        <v>2833</v>
      </c>
      <c r="E118" s="923"/>
      <c r="F118" s="923"/>
      <c r="G118" s="923"/>
      <c r="H118" s="923"/>
      <c r="I118" s="923"/>
      <c r="J118" s="923"/>
      <c r="K118" s="923"/>
      <c r="L118" s="923"/>
      <c r="M118" s="1375">
        <v>3067</v>
      </c>
      <c r="N118" s="923"/>
      <c r="O118" s="923"/>
      <c r="P118" s="1407"/>
      <c r="Q118" s="923"/>
      <c r="R118" s="923"/>
      <c r="S118" s="1407"/>
      <c r="T118" s="923"/>
      <c r="U118" s="923"/>
      <c r="V118" s="923"/>
    </row>
    <row r="119" spans="2:22" ht="30">
      <c r="B119" s="731" t="s">
        <v>1238</v>
      </c>
      <c r="C119" s="1263"/>
      <c r="D119" s="1335" t="s">
        <v>2834</v>
      </c>
      <c r="E119" s="923"/>
      <c r="F119" s="923"/>
      <c r="G119" s="923"/>
      <c r="H119" s="923"/>
      <c r="I119" s="923"/>
      <c r="J119" s="923"/>
      <c r="K119" s="923"/>
      <c r="L119" s="923"/>
      <c r="M119" s="1375">
        <v>7732</v>
      </c>
      <c r="N119" s="923"/>
      <c r="O119" s="923"/>
      <c r="P119" s="1407"/>
      <c r="Q119" s="923"/>
      <c r="R119" s="923"/>
      <c r="S119" s="1407"/>
      <c r="T119" s="923"/>
      <c r="U119" s="923"/>
      <c r="V119" s="923"/>
    </row>
    <row r="120" spans="2:22" ht="45">
      <c r="B120" s="731" t="s">
        <v>1238</v>
      </c>
      <c r="C120" s="1263"/>
      <c r="D120" s="1335" t="s">
        <v>2835</v>
      </c>
      <c r="E120" s="923"/>
      <c r="F120" s="923"/>
      <c r="G120" s="923"/>
      <c r="H120" s="923"/>
      <c r="I120" s="923"/>
      <c r="J120" s="923"/>
      <c r="K120" s="923"/>
      <c r="L120" s="923"/>
      <c r="M120" s="1375">
        <v>7788</v>
      </c>
      <c r="N120" s="923"/>
      <c r="O120" s="923"/>
      <c r="P120" s="1407"/>
      <c r="Q120" s="923"/>
      <c r="R120" s="923"/>
      <c r="S120" s="1407"/>
      <c r="T120" s="923"/>
      <c r="U120" s="923"/>
      <c r="V120" s="923"/>
    </row>
    <row r="121" spans="2:22" ht="45">
      <c r="B121" s="731" t="s">
        <v>1238</v>
      </c>
      <c r="C121" s="1263"/>
      <c r="D121" s="1335" t="s">
        <v>2836</v>
      </c>
      <c r="E121" s="923"/>
      <c r="F121" s="923"/>
      <c r="G121" s="923"/>
      <c r="H121" s="923"/>
      <c r="I121" s="923"/>
      <c r="J121" s="923"/>
      <c r="K121" s="923"/>
      <c r="L121" s="923"/>
      <c r="M121" s="1375">
        <v>9762</v>
      </c>
      <c r="N121" s="923"/>
      <c r="O121" s="923"/>
      <c r="P121" s="1407"/>
      <c r="Q121" s="923"/>
      <c r="R121" s="923"/>
      <c r="S121" s="1407"/>
      <c r="T121" s="923"/>
      <c r="U121" s="923"/>
      <c r="V121" s="923"/>
    </row>
    <row r="122" spans="2:22" ht="30">
      <c r="B122" s="731" t="s">
        <v>1238</v>
      </c>
      <c r="C122" s="1263"/>
      <c r="D122" s="1335" t="s">
        <v>2837</v>
      </c>
      <c r="E122" s="923"/>
      <c r="F122" s="923"/>
      <c r="G122" s="923"/>
      <c r="H122" s="923"/>
      <c r="I122" s="923"/>
      <c r="J122" s="923"/>
      <c r="K122" s="923"/>
      <c r="L122" s="923"/>
      <c r="M122" s="1375">
        <v>1517</v>
      </c>
      <c r="N122" s="923"/>
      <c r="O122" s="923"/>
      <c r="P122" s="1407"/>
      <c r="Q122" s="923"/>
      <c r="R122" s="923"/>
      <c r="S122" s="1407"/>
      <c r="T122" s="923"/>
      <c r="U122" s="923"/>
      <c r="V122" s="923"/>
    </row>
    <row r="123" spans="2:22" ht="30">
      <c r="B123" s="731" t="s">
        <v>1238</v>
      </c>
      <c r="C123" s="1263"/>
      <c r="D123" s="1335" t="s">
        <v>2838</v>
      </c>
      <c r="E123" s="923"/>
      <c r="F123" s="923"/>
      <c r="G123" s="923"/>
      <c r="H123" s="923"/>
      <c r="I123" s="923"/>
      <c r="J123" s="923"/>
      <c r="K123" s="923"/>
      <c r="L123" s="923"/>
      <c r="M123" s="1375">
        <v>1681</v>
      </c>
      <c r="N123" s="923"/>
      <c r="O123" s="923"/>
      <c r="P123" s="1407"/>
      <c r="Q123" s="923"/>
      <c r="R123" s="923"/>
      <c r="S123" s="1407"/>
      <c r="T123" s="923"/>
      <c r="U123" s="923"/>
      <c r="V123" s="923"/>
    </row>
    <row r="124" spans="2:22" ht="30">
      <c r="B124" s="731" t="s">
        <v>1238</v>
      </c>
      <c r="C124" s="1263"/>
      <c r="D124" s="1335" t="s">
        <v>2839</v>
      </c>
      <c r="E124" s="923"/>
      <c r="F124" s="923"/>
      <c r="G124" s="923"/>
      <c r="H124" s="923"/>
      <c r="I124" s="923"/>
      <c r="J124" s="923"/>
      <c r="K124" s="923"/>
      <c r="L124" s="923"/>
      <c r="M124" s="1375">
        <v>2560</v>
      </c>
      <c r="N124" s="923"/>
      <c r="O124" s="923"/>
      <c r="P124" s="1407"/>
      <c r="Q124" s="923"/>
      <c r="R124" s="923"/>
      <c r="S124" s="1407"/>
      <c r="T124" s="923"/>
      <c r="U124" s="923"/>
      <c r="V124" s="923"/>
    </row>
    <row r="125" spans="2:22" ht="30">
      <c r="B125" s="731" t="s">
        <v>1238</v>
      </c>
      <c r="C125" s="1263"/>
      <c r="D125" s="1335" t="s">
        <v>2840</v>
      </c>
      <c r="E125" s="923"/>
      <c r="F125" s="923"/>
      <c r="G125" s="923"/>
      <c r="H125" s="923"/>
      <c r="I125" s="923"/>
      <c r="J125" s="923"/>
      <c r="K125" s="923"/>
      <c r="L125" s="923"/>
      <c r="M125" s="1375">
        <v>9901</v>
      </c>
      <c r="N125" s="923"/>
      <c r="O125" s="923"/>
      <c r="P125" s="1407"/>
      <c r="Q125" s="923"/>
      <c r="R125" s="923"/>
      <c r="S125" s="1407"/>
      <c r="T125" s="923"/>
      <c r="U125" s="923"/>
      <c r="V125" s="923"/>
    </row>
    <row r="126" spans="2:22" ht="45">
      <c r="B126" s="731" t="s">
        <v>1238</v>
      </c>
      <c r="C126" s="1263"/>
      <c r="D126" s="1335" t="s">
        <v>2841</v>
      </c>
      <c r="E126" s="923"/>
      <c r="F126" s="923"/>
      <c r="G126" s="923"/>
      <c r="H126" s="923"/>
      <c r="I126" s="923"/>
      <c r="J126" s="923"/>
      <c r="K126" s="923"/>
      <c r="L126" s="923"/>
      <c r="M126" s="1375">
        <v>1739</v>
      </c>
      <c r="N126" s="923"/>
      <c r="O126" s="923"/>
      <c r="P126" s="1407"/>
      <c r="Q126" s="923"/>
      <c r="R126" s="923"/>
      <c r="S126" s="1407"/>
      <c r="T126" s="923"/>
      <c r="U126" s="923"/>
      <c r="V126" s="923"/>
    </row>
    <row r="127" spans="2:22" ht="30">
      <c r="B127" s="731" t="s">
        <v>1238</v>
      </c>
      <c r="C127" s="1263"/>
      <c r="D127" s="1335" t="s">
        <v>2820</v>
      </c>
      <c r="E127" s="923"/>
      <c r="F127" s="923"/>
      <c r="G127" s="923"/>
      <c r="H127" s="923"/>
      <c r="I127" s="923"/>
      <c r="J127" s="923"/>
      <c r="K127" s="923"/>
      <c r="L127" s="923"/>
      <c r="M127" s="1375">
        <v>11640</v>
      </c>
      <c r="N127" s="923"/>
      <c r="O127" s="923"/>
      <c r="P127" s="1407"/>
      <c r="Q127" s="923"/>
      <c r="R127" s="923"/>
      <c r="S127" s="1407"/>
      <c r="T127" s="923"/>
      <c r="U127" s="923"/>
      <c r="V127" s="923"/>
    </row>
    <row r="128" spans="2:22" ht="30">
      <c r="B128" s="731" t="s">
        <v>1238</v>
      </c>
      <c r="C128" s="1263"/>
      <c r="D128" s="1335" t="s">
        <v>2820</v>
      </c>
      <c r="E128" s="923"/>
      <c r="F128" s="923"/>
      <c r="G128" s="923"/>
      <c r="H128" s="923"/>
      <c r="I128" s="923"/>
      <c r="J128" s="923"/>
      <c r="K128" s="923"/>
      <c r="L128" s="923"/>
      <c r="M128" s="1375">
        <v>9700</v>
      </c>
      <c r="N128" s="923"/>
      <c r="O128" s="923"/>
      <c r="P128" s="1407"/>
      <c r="Q128" s="923"/>
      <c r="R128" s="923"/>
      <c r="S128" s="1407"/>
      <c r="T128" s="923"/>
      <c r="U128" s="923"/>
      <c r="V128" s="923"/>
    </row>
    <row r="129" spans="2:22" ht="30">
      <c r="B129" s="731" t="s">
        <v>1238</v>
      </c>
      <c r="C129" s="1263"/>
      <c r="D129" s="1335" t="s">
        <v>2820</v>
      </c>
      <c r="E129" s="923"/>
      <c r="F129" s="923"/>
      <c r="G129" s="923"/>
      <c r="H129" s="923"/>
      <c r="I129" s="923"/>
      <c r="J129" s="923"/>
      <c r="K129" s="923"/>
      <c r="L129" s="923"/>
      <c r="M129" s="1375">
        <v>9700</v>
      </c>
      <c r="N129" s="923"/>
      <c r="O129" s="923"/>
      <c r="P129" s="1407"/>
      <c r="Q129" s="923"/>
      <c r="R129" s="923"/>
      <c r="S129" s="1407"/>
      <c r="T129" s="923"/>
      <c r="U129" s="923"/>
      <c r="V129" s="923"/>
    </row>
    <row r="130" spans="2:22" ht="30">
      <c r="B130" s="731" t="s">
        <v>1238</v>
      </c>
      <c r="C130" s="1263"/>
      <c r="D130" s="1335" t="s">
        <v>2842</v>
      </c>
      <c r="E130" s="923"/>
      <c r="F130" s="923"/>
      <c r="G130" s="923"/>
      <c r="H130" s="923"/>
      <c r="I130" s="923"/>
      <c r="J130" s="923"/>
      <c r="K130" s="923"/>
      <c r="L130" s="923"/>
      <c r="M130" s="1375">
        <v>8738</v>
      </c>
      <c r="N130" s="923"/>
      <c r="O130" s="923"/>
      <c r="P130" s="1407"/>
      <c r="Q130" s="923"/>
      <c r="R130" s="923"/>
      <c r="S130" s="1407"/>
      <c r="T130" s="923"/>
      <c r="U130" s="923"/>
      <c r="V130" s="923"/>
    </row>
    <row r="131" spans="2:22" ht="30">
      <c r="B131" s="731" t="s">
        <v>1238</v>
      </c>
      <c r="C131" s="1263"/>
      <c r="D131" s="1335" t="s">
        <v>2843</v>
      </c>
      <c r="E131" s="923"/>
      <c r="F131" s="923"/>
      <c r="G131" s="923"/>
      <c r="H131" s="923"/>
      <c r="I131" s="923"/>
      <c r="J131" s="923"/>
      <c r="K131" s="923"/>
      <c r="L131" s="923"/>
      <c r="M131" s="1375">
        <v>6732</v>
      </c>
      <c r="N131" s="923"/>
      <c r="O131" s="923"/>
      <c r="P131" s="1407"/>
      <c r="Q131" s="923"/>
      <c r="R131" s="923"/>
      <c r="S131" s="1407"/>
      <c r="T131" s="923"/>
      <c r="U131" s="923"/>
      <c r="V131" s="923"/>
    </row>
    <row r="132" spans="2:22" ht="30">
      <c r="B132" s="731" t="s">
        <v>1238</v>
      </c>
      <c r="C132" s="1263"/>
      <c r="D132" s="1335" t="s">
        <v>2844</v>
      </c>
      <c r="E132" s="923"/>
      <c r="F132" s="923"/>
      <c r="G132" s="923"/>
      <c r="H132" s="923"/>
      <c r="I132" s="923"/>
      <c r="J132" s="923"/>
      <c r="K132" s="923"/>
      <c r="L132" s="923"/>
      <c r="M132" s="1375">
        <v>3873</v>
      </c>
      <c r="N132" s="923"/>
      <c r="O132" s="923"/>
      <c r="P132" s="1407"/>
      <c r="Q132" s="923"/>
      <c r="R132" s="923"/>
      <c r="S132" s="1407"/>
      <c r="T132" s="923"/>
      <c r="U132" s="923"/>
      <c r="V132" s="923"/>
    </row>
    <row r="133" spans="2:22" ht="30">
      <c r="B133" s="731" t="s">
        <v>1238</v>
      </c>
      <c r="C133" s="1263"/>
      <c r="D133" s="1335" t="s">
        <v>2845</v>
      </c>
      <c r="E133" s="923"/>
      <c r="F133" s="923"/>
      <c r="G133" s="923"/>
      <c r="H133" s="923"/>
      <c r="I133" s="923"/>
      <c r="J133" s="923"/>
      <c r="K133" s="923"/>
      <c r="L133" s="923"/>
      <c r="M133" s="1375">
        <v>7767</v>
      </c>
      <c r="N133" s="923"/>
      <c r="O133" s="923"/>
      <c r="P133" s="1407"/>
      <c r="Q133" s="923"/>
      <c r="R133" s="923"/>
      <c r="S133" s="1407"/>
      <c r="T133" s="923"/>
      <c r="U133" s="923"/>
      <c r="V133" s="923"/>
    </row>
    <row r="134" spans="2:22" ht="30">
      <c r="B134" s="731" t="s">
        <v>1238</v>
      </c>
      <c r="C134" s="1263"/>
      <c r="D134" s="1335" t="s">
        <v>2846</v>
      </c>
      <c r="E134" s="923"/>
      <c r="F134" s="923"/>
      <c r="G134" s="923"/>
      <c r="H134" s="923"/>
      <c r="I134" s="923"/>
      <c r="J134" s="923"/>
      <c r="K134" s="923"/>
      <c r="L134" s="923"/>
      <c r="M134" s="1375">
        <v>3578</v>
      </c>
      <c r="N134" s="923"/>
      <c r="O134" s="923"/>
      <c r="P134" s="1407"/>
      <c r="Q134" s="923"/>
      <c r="R134" s="923"/>
      <c r="S134" s="1407"/>
      <c r="T134" s="923"/>
      <c r="U134" s="923"/>
      <c r="V134" s="923"/>
    </row>
    <row r="135" spans="2:22" ht="30">
      <c r="B135" s="731" t="s">
        <v>1238</v>
      </c>
      <c r="C135" s="1263"/>
      <c r="D135" s="1335" t="s">
        <v>2847</v>
      </c>
      <c r="E135" s="923"/>
      <c r="F135" s="923"/>
      <c r="G135" s="923"/>
      <c r="H135" s="923"/>
      <c r="I135" s="923"/>
      <c r="J135" s="923"/>
      <c r="K135" s="923"/>
      <c r="L135" s="923"/>
      <c r="M135" s="1375">
        <v>5733</v>
      </c>
      <c r="N135" s="923"/>
      <c r="O135" s="923"/>
      <c r="P135" s="1407"/>
      <c r="Q135" s="923"/>
      <c r="R135" s="923"/>
      <c r="S135" s="1407"/>
      <c r="T135" s="923"/>
      <c r="U135" s="923"/>
      <c r="V135" s="923"/>
    </row>
    <row r="136" spans="2:22" ht="30">
      <c r="B136" s="731" t="s">
        <v>1238</v>
      </c>
      <c r="C136" s="1263"/>
      <c r="D136" s="1335" t="s">
        <v>2848</v>
      </c>
      <c r="E136" s="923"/>
      <c r="F136" s="923"/>
      <c r="G136" s="923"/>
      <c r="H136" s="923"/>
      <c r="I136" s="923"/>
      <c r="J136" s="923"/>
      <c r="K136" s="923"/>
      <c r="L136" s="923"/>
      <c r="M136" s="1408">
        <v>1500</v>
      </c>
      <c r="N136" s="923"/>
      <c r="O136" s="923"/>
      <c r="P136" s="1407"/>
      <c r="Q136" s="923"/>
      <c r="R136" s="923"/>
      <c r="S136" s="1407"/>
      <c r="T136" s="923"/>
      <c r="U136" s="923"/>
      <c r="V136" s="923"/>
    </row>
    <row r="137" spans="2:22" ht="30">
      <c r="B137" s="731" t="s">
        <v>1238</v>
      </c>
      <c r="C137" s="1263"/>
      <c r="D137" s="1335" t="s">
        <v>2849</v>
      </c>
      <c r="E137" s="923"/>
      <c r="F137" s="923"/>
      <c r="G137" s="923"/>
      <c r="H137" s="923"/>
      <c r="I137" s="923"/>
      <c r="J137" s="923"/>
      <c r="K137" s="923"/>
      <c r="L137" s="923"/>
      <c r="M137" s="1375">
        <v>500</v>
      </c>
      <c r="N137" s="923"/>
      <c r="O137" s="923"/>
      <c r="P137" s="1407"/>
      <c r="Q137" s="923"/>
      <c r="R137" s="923"/>
      <c r="S137" s="1407"/>
      <c r="T137" s="923"/>
      <c r="U137" s="923"/>
      <c r="V137" s="923"/>
    </row>
    <row r="138" spans="2:22" ht="30">
      <c r="B138" s="731" t="s">
        <v>1238</v>
      </c>
      <c r="C138" s="1263"/>
      <c r="D138" s="1335" t="s">
        <v>2850</v>
      </c>
      <c r="E138" s="923"/>
      <c r="F138" s="923"/>
      <c r="G138" s="923"/>
      <c r="H138" s="923"/>
      <c r="I138" s="923"/>
      <c r="J138" s="923"/>
      <c r="K138" s="923"/>
      <c r="L138" s="923"/>
      <c r="M138" s="1408">
        <v>509</v>
      </c>
      <c r="N138" s="923"/>
      <c r="O138" s="923"/>
      <c r="P138" s="1407"/>
      <c r="Q138" s="923"/>
      <c r="R138" s="923"/>
      <c r="S138" s="1407"/>
      <c r="T138" s="923"/>
      <c r="U138" s="923"/>
      <c r="V138" s="923"/>
    </row>
    <row r="139" spans="2:22" ht="30">
      <c r="B139" s="731" t="s">
        <v>1238</v>
      </c>
      <c r="C139" s="1263"/>
      <c r="D139" s="1335" t="s">
        <v>2851</v>
      </c>
      <c r="E139" s="923"/>
      <c r="F139" s="923"/>
      <c r="G139" s="923"/>
      <c r="H139" s="923"/>
      <c r="I139" s="923"/>
      <c r="J139" s="923"/>
      <c r="K139" s="923"/>
      <c r="L139" s="923"/>
      <c r="M139" s="1375">
        <v>3887</v>
      </c>
      <c r="N139" s="923"/>
      <c r="O139" s="923"/>
      <c r="P139" s="1407"/>
      <c r="Q139" s="923"/>
      <c r="R139" s="923"/>
      <c r="S139" s="1407"/>
      <c r="T139" s="923"/>
      <c r="U139" s="923"/>
      <c r="V139" s="923"/>
    </row>
    <row r="140" spans="2:22" ht="30">
      <c r="B140" s="731" t="s">
        <v>1238</v>
      </c>
      <c r="C140" s="1263"/>
      <c r="D140" s="1335" t="s">
        <v>2228</v>
      </c>
      <c r="E140" s="923"/>
      <c r="F140" s="923"/>
      <c r="G140" s="923"/>
      <c r="H140" s="923"/>
      <c r="I140" s="923"/>
      <c r="J140" s="923"/>
      <c r="K140" s="923"/>
      <c r="L140" s="923"/>
      <c r="M140" s="1375">
        <v>1593.96</v>
      </c>
      <c r="N140" s="923"/>
      <c r="O140" s="923"/>
      <c r="P140" s="1407"/>
      <c r="Q140" s="923"/>
      <c r="R140" s="923"/>
      <c r="S140" s="1407"/>
      <c r="T140" s="923"/>
      <c r="U140" s="923"/>
      <c r="V140" s="923"/>
    </row>
    <row r="141" spans="2:22" ht="30">
      <c r="B141" s="731" t="s">
        <v>1238</v>
      </c>
      <c r="C141" s="1263"/>
      <c r="D141" s="1335" t="s">
        <v>2848</v>
      </c>
      <c r="E141" s="923"/>
      <c r="F141" s="923"/>
      <c r="G141" s="923"/>
      <c r="H141" s="923"/>
      <c r="I141" s="923"/>
      <c r="J141" s="923"/>
      <c r="K141" s="923"/>
      <c r="L141" s="923"/>
      <c r="M141" s="1408">
        <v>2551</v>
      </c>
      <c r="N141" s="923"/>
      <c r="O141" s="923"/>
      <c r="P141" s="1407"/>
      <c r="Q141" s="923"/>
      <c r="R141" s="923"/>
      <c r="S141" s="1407"/>
      <c r="T141" s="923"/>
      <c r="U141" s="923"/>
      <c r="V141" s="923"/>
    </row>
    <row r="142" spans="2:22" ht="45">
      <c r="B142" s="731" t="s">
        <v>1238</v>
      </c>
      <c r="C142" s="1263"/>
      <c r="D142" s="1335" t="s">
        <v>2852</v>
      </c>
      <c r="E142" s="923"/>
      <c r="F142" s="923"/>
      <c r="G142" s="923"/>
      <c r="H142" s="923"/>
      <c r="I142" s="923"/>
      <c r="J142" s="923"/>
      <c r="K142" s="923"/>
      <c r="L142" s="923"/>
      <c r="M142" s="1375">
        <v>4322.9799999999996</v>
      </c>
      <c r="N142" s="923"/>
      <c r="O142" s="923"/>
      <c r="P142" s="1407"/>
      <c r="Q142" s="923"/>
      <c r="R142" s="923"/>
      <c r="S142" s="1407"/>
      <c r="T142" s="923"/>
      <c r="U142" s="923"/>
      <c r="V142" s="923"/>
    </row>
    <row r="143" spans="2:22" ht="30">
      <c r="B143" s="731" t="s">
        <v>1238</v>
      </c>
      <c r="C143" s="1263"/>
      <c r="D143" s="1335" t="s">
        <v>2820</v>
      </c>
      <c r="E143" s="923"/>
      <c r="F143" s="923"/>
      <c r="G143" s="923"/>
      <c r="H143" s="923"/>
      <c r="I143" s="923"/>
      <c r="J143" s="923"/>
      <c r="K143" s="923"/>
      <c r="L143" s="923"/>
      <c r="M143" s="1375">
        <v>3253</v>
      </c>
      <c r="N143" s="923"/>
      <c r="O143" s="923"/>
      <c r="P143" s="1407"/>
      <c r="Q143" s="923"/>
      <c r="R143" s="923"/>
      <c r="S143" s="1407"/>
      <c r="T143" s="923"/>
      <c r="U143" s="923"/>
      <c r="V143" s="923"/>
    </row>
    <row r="144" spans="2:22" ht="30">
      <c r="B144" s="731" t="s">
        <v>1238</v>
      </c>
      <c r="C144" s="1263"/>
      <c r="D144" s="1335" t="s">
        <v>2853</v>
      </c>
      <c r="E144" s="923"/>
      <c r="F144" s="923"/>
      <c r="G144" s="923"/>
      <c r="H144" s="923"/>
      <c r="I144" s="923"/>
      <c r="J144" s="923"/>
      <c r="K144" s="923"/>
      <c r="L144" s="923"/>
      <c r="M144" s="1375">
        <v>2195</v>
      </c>
      <c r="N144" s="923"/>
      <c r="O144" s="923"/>
      <c r="P144" s="1407"/>
      <c r="Q144" s="923"/>
      <c r="R144" s="923"/>
      <c r="S144" s="1407"/>
      <c r="T144" s="923"/>
      <c r="U144" s="923"/>
      <c r="V144" s="923"/>
    </row>
    <row r="145" spans="2:22" ht="30">
      <c r="B145" s="731" t="s">
        <v>1238</v>
      </c>
      <c r="C145" s="1263"/>
      <c r="D145" s="1335" t="s">
        <v>2820</v>
      </c>
      <c r="E145" s="923"/>
      <c r="F145" s="923"/>
      <c r="G145" s="923"/>
      <c r="H145" s="923"/>
      <c r="I145" s="923"/>
      <c r="J145" s="923"/>
      <c r="K145" s="923"/>
      <c r="L145" s="923"/>
      <c r="M145" s="1375">
        <v>2328</v>
      </c>
      <c r="N145" s="923"/>
      <c r="O145" s="923"/>
      <c r="P145" s="1407"/>
      <c r="Q145" s="923"/>
      <c r="R145" s="923"/>
      <c r="S145" s="1407"/>
      <c r="T145" s="923"/>
      <c r="U145" s="923"/>
      <c r="V145" s="923"/>
    </row>
    <row r="146" spans="2:22" ht="30">
      <c r="B146" s="731" t="s">
        <v>1238</v>
      </c>
      <c r="C146" s="1263"/>
      <c r="D146" s="1335" t="s">
        <v>2854</v>
      </c>
      <c r="E146" s="923"/>
      <c r="F146" s="923"/>
      <c r="G146" s="923"/>
      <c r="H146" s="923"/>
      <c r="I146" s="923"/>
      <c r="J146" s="923"/>
      <c r="K146" s="923"/>
      <c r="L146" s="923"/>
      <c r="M146" s="1375">
        <v>4354</v>
      </c>
      <c r="N146" s="923"/>
      <c r="O146" s="923"/>
      <c r="P146" s="1407"/>
      <c r="Q146" s="923"/>
      <c r="R146" s="923"/>
      <c r="S146" s="1407"/>
      <c r="T146" s="923"/>
      <c r="U146" s="923"/>
      <c r="V146" s="923"/>
    </row>
    <row r="147" spans="2:22" ht="30">
      <c r="B147" s="731" t="s">
        <v>1238</v>
      </c>
      <c r="C147" s="1263"/>
      <c r="D147" s="1335" t="s">
        <v>2855</v>
      </c>
      <c r="E147" s="923"/>
      <c r="F147" s="923"/>
      <c r="G147" s="923"/>
      <c r="H147" s="923"/>
      <c r="I147" s="923"/>
      <c r="J147" s="923"/>
      <c r="K147" s="923"/>
      <c r="L147" s="923"/>
      <c r="M147" s="1375">
        <v>1869</v>
      </c>
      <c r="N147" s="923"/>
      <c r="O147" s="923"/>
      <c r="P147" s="1407"/>
      <c r="Q147" s="923"/>
      <c r="R147" s="923"/>
      <c r="S147" s="1407"/>
      <c r="T147" s="923"/>
      <c r="U147" s="923"/>
      <c r="V147" s="923"/>
    </row>
    <row r="148" spans="2:22" ht="30">
      <c r="B148" s="731" t="s">
        <v>1238</v>
      </c>
      <c r="C148" s="1263"/>
      <c r="D148" s="1335" t="s">
        <v>2266</v>
      </c>
      <c r="E148" s="923"/>
      <c r="F148" s="923"/>
      <c r="G148" s="923"/>
      <c r="H148" s="923"/>
      <c r="I148" s="923"/>
      <c r="J148" s="923"/>
      <c r="K148" s="923"/>
      <c r="L148" s="923"/>
      <c r="M148" s="1375">
        <v>933</v>
      </c>
      <c r="N148" s="923"/>
      <c r="O148" s="923"/>
      <c r="P148" s="1407"/>
      <c r="Q148" s="923"/>
      <c r="R148" s="923"/>
      <c r="S148" s="1407"/>
      <c r="T148" s="923"/>
      <c r="U148" s="923"/>
      <c r="V148" s="923"/>
    </row>
    <row r="149" spans="2:22" ht="30">
      <c r="B149" s="731" t="s">
        <v>1238</v>
      </c>
      <c r="C149" s="1263"/>
      <c r="D149" s="1335" t="s">
        <v>2854</v>
      </c>
      <c r="E149" s="923"/>
      <c r="F149" s="923"/>
      <c r="G149" s="923"/>
      <c r="H149" s="923"/>
      <c r="I149" s="923"/>
      <c r="J149" s="923"/>
      <c r="K149" s="923"/>
      <c r="L149" s="923"/>
      <c r="M149" s="1375">
        <v>1362</v>
      </c>
      <c r="N149" s="923"/>
      <c r="O149" s="923"/>
      <c r="P149" s="1407"/>
      <c r="Q149" s="923"/>
      <c r="R149" s="923"/>
      <c r="S149" s="1407"/>
      <c r="T149" s="923"/>
      <c r="U149" s="923"/>
      <c r="V149" s="923"/>
    </row>
    <row r="150" spans="2:22" ht="30">
      <c r="B150" s="731" t="s">
        <v>1238</v>
      </c>
      <c r="C150" s="1263"/>
      <c r="D150" s="1335" t="s">
        <v>2266</v>
      </c>
      <c r="E150" s="923"/>
      <c r="F150" s="923"/>
      <c r="G150" s="923"/>
      <c r="H150" s="923"/>
      <c r="I150" s="923"/>
      <c r="J150" s="923"/>
      <c r="K150" s="923"/>
      <c r="L150" s="923"/>
      <c r="M150" s="1375">
        <v>5050</v>
      </c>
      <c r="N150" s="923"/>
      <c r="O150" s="923"/>
      <c r="P150" s="1407"/>
      <c r="Q150" s="923"/>
      <c r="R150" s="923"/>
      <c r="S150" s="1407"/>
      <c r="T150" s="923"/>
      <c r="U150" s="923"/>
      <c r="V150" s="923"/>
    </row>
    <row r="151" spans="2:22" ht="30">
      <c r="B151" s="731" t="s">
        <v>1238</v>
      </c>
      <c r="C151" s="1263"/>
      <c r="D151" s="1335" t="s">
        <v>2856</v>
      </c>
      <c r="E151" s="923"/>
      <c r="F151" s="923"/>
      <c r="G151" s="923"/>
      <c r="H151" s="923"/>
      <c r="I151" s="923"/>
      <c r="J151" s="923"/>
      <c r="K151" s="923"/>
      <c r="L151" s="923"/>
      <c r="M151" s="1375">
        <v>5408</v>
      </c>
      <c r="N151" s="923"/>
      <c r="O151" s="923"/>
      <c r="P151" s="1407"/>
      <c r="Q151" s="923"/>
      <c r="R151" s="923"/>
      <c r="S151" s="1407"/>
      <c r="T151" s="923"/>
      <c r="U151" s="923"/>
      <c r="V151" s="923"/>
    </row>
    <row r="152" spans="2:22" ht="30">
      <c r="B152" s="731" t="s">
        <v>1238</v>
      </c>
      <c r="C152" s="1263"/>
      <c r="D152" s="1335" t="s">
        <v>2857</v>
      </c>
      <c r="E152" s="923"/>
      <c r="F152" s="923"/>
      <c r="G152" s="923"/>
      <c r="H152" s="923"/>
      <c r="I152" s="923"/>
      <c r="J152" s="923"/>
      <c r="K152" s="923"/>
      <c r="L152" s="923"/>
      <c r="M152" s="1375">
        <v>4375</v>
      </c>
      <c r="N152" s="923"/>
      <c r="O152" s="923"/>
      <c r="P152" s="1407"/>
      <c r="Q152" s="923"/>
      <c r="R152" s="923"/>
      <c r="S152" s="1407"/>
      <c r="T152" s="923"/>
      <c r="U152" s="923"/>
      <c r="V152" s="923"/>
    </row>
    <row r="153" spans="2:22" ht="30">
      <c r="B153" s="731" t="s">
        <v>1238</v>
      </c>
      <c r="C153" s="1263"/>
      <c r="D153" s="1335" t="s">
        <v>2858</v>
      </c>
      <c r="E153" s="923"/>
      <c r="F153" s="923"/>
      <c r="G153" s="923"/>
      <c r="H153" s="923"/>
      <c r="I153" s="923"/>
      <c r="J153" s="923"/>
      <c r="K153" s="923"/>
      <c r="L153" s="923"/>
      <c r="M153" s="1375">
        <v>4995.95</v>
      </c>
      <c r="N153" s="923"/>
      <c r="O153" s="923"/>
      <c r="P153" s="1407"/>
      <c r="Q153" s="923"/>
      <c r="R153" s="923"/>
      <c r="S153" s="1407"/>
      <c r="T153" s="923"/>
      <c r="U153" s="923"/>
      <c r="V153" s="923"/>
    </row>
    <row r="154" spans="2:22" ht="30">
      <c r="B154" s="731" t="s">
        <v>1238</v>
      </c>
      <c r="C154" s="1263"/>
      <c r="D154" s="1335" t="s">
        <v>2859</v>
      </c>
      <c r="E154" s="923"/>
      <c r="F154" s="923"/>
      <c r="G154" s="923"/>
      <c r="H154" s="923"/>
      <c r="I154" s="923"/>
      <c r="J154" s="923"/>
      <c r="K154" s="923"/>
      <c r="L154" s="923"/>
      <c r="M154" s="1375">
        <v>2285</v>
      </c>
      <c r="N154" s="923"/>
      <c r="O154" s="923"/>
      <c r="P154" s="1407"/>
      <c r="Q154" s="923"/>
      <c r="R154" s="923"/>
      <c r="S154" s="1407"/>
      <c r="T154" s="923"/>
      <c r="U154" s="923"/>
      <c r="V154" s="923"/>
    </row>
    <row r="155" spans="2:22" ht="30">
      <c r="B155" s="731" t="s">
        <v>1238</v>
      </c>
      <c r="C155" s="1263"/>
      <c r="D155" s="1335" t="s">
        <v>2860</v>
      </c>
      <c r="E155" s="923"/>
      <c r="F155" s="923"/>
      <c r="G155" s="923"/>
      <c r="H155" s="923"/>
      <c r="I155" s="923"/>
      <c r="J155" s="923"/>
      <c r="K155" s="923"/>
      <c r="L155" s="923"/>
      <c r="M155" s="1375">
        <v>4929.2</v>
      </c>
      <c r="N155" s="923"/>
      <c r="O155" s="923"/>
      <c r="P155" s="1407"/>
      <c r="Q155" s="923"/>
      <c r="R155" s="923"/>
      <c r="S155" s="1407"/>
      <c r="T155" s="923"/>
      <c r="U155" s="923"/>
      <c r="V155" s="923"/>
    </row>
    <row r="156" spans="2:22" ht="30">
      <c r="B156" s="731" t="s">
        <v>1238</v>
      </c>
      <c r="C156" s="1263"/>
      <c r="D156" s="1335" t="s">
        <v>268</v>
      </c>
      <c r="E156" s="923"/>
      <c r="F156" s="923"/>
      <c r="G156" s="923"/>
      <c r="H156" s="923"/>
      <c r="I156" s="923"/>
      <c r="J156" s="923"/>
      <c r="K156" s="923"/>
      <c r="L156" s="923"/>
      <c r="M156" s="1375">
        <v>736.3</v>
      </c>
      <c r="N156" s="923"/>
      <c r="O156" s="923"/>
      <c r="P156" s="1407"/>
      <c r="Q156" s="923"/>
      <c r="R156" s="923"/>
      <c r="S156" s="1407"/>
      <c r="T156" s="923"/>
      <c r="U156" s="923"/>
      <c r="V156" s="923"/>
    </row>
    <row r="157" spans="2:22" ht="45">
      <c r="B157" s="731" t="s">
        <v>1238</v>
      </c>
      <c r="C157" s="1263"/>
      <c r="D157" s="1335" t="s">
        <v>2861</v>
      </c>
      <c r="E157" s="923"/>
      <c r="F157" s="923"/>
      <c r="G157" s="923"/>
      <c r="H157" s="923"/>
      <c r="I157" s="923"/>
      <c r="J157" s="923"/>
      <c r="K157" s="923"/>
      <c r="L157" s="923"/>
      <c r="M157" s="1375">
        <v>5889.13</v>
      </c>
      <c r="N157" s="923"/>
      <c r="O157" s="923"/>
      <c r="P157" s="1407"/>
      <c r="Q157" s="923"/>
      <c r="R157" s="923"/>
      <c r="S157" s="1407"/>
      <c r="T157" s="923"/>
      <c r="U157" s="923"/>
      <c r="V157" s="923"/>
    </row>
    <row r="158" spans="2:22" ht="30">
      <c r="B158" s="731" t="s">
        <v>1238</v>
      </c>
      <c r="C158" s="1263"/>
      <c r="D158" s="1335" t="s">
        <v>2854</v>
      </c>
      <c r="E158" s="923"/>
      <c r="F158" s="923"/>
      <c r="G158" s="923"/>
      <c r="H158" s="923"/>
      <c r="I158" s="923"/>
      <c r="J158" s="923"/>
      <c r="K158" s="923"/>
      <c r="L158" s="923"/>
      <c r="M158" s="1375">
        <v>536.39</v>
      </c>
      <c r="N158" s="923"/>
      <c r="O158" s="923"/>
      <c r="P158" s="1407"/>
      <c r="Q158" s="923"/>
      <c r="R158" s="923"/>
      <c r="S158" s="1407"/>
      <c r="T158" s="923"/>
      <c r="U158" s="923"/>
      <c r="V158" s="923"/>
    </row>
    <row r="159" spans="2:22" ht="30">
      <c r="B159" s="731" t="s">
        <v>1238</v>
      </c>
      <c r="C159" s="1263"/>
      <c r="D159" s="1335" t="s">
        <v>2862</v>
      </c>
      <c r="E159" s="923"/>
      <c r="F159" s="923"/>
      <c r="G159" s="923"/>
      <c r="H159" s="923"/>
      <c r="I159" s="923"/>
      <c r="J159" s="923"/>
      <c r="K159" s="923"/>
      <c r="L159" s="923"/>
      <c r="M159" s="1375">
        <v>9172.17</v>
      </c>
      <c r="N159" s="923"/>
      <c r="O159" s="923"/>
      <c r="P159" s="1407"/>
      <c r="Q159" s="923"/>
      <c r="R159" s="923"/>
      <c r="S159" s="1407"/>
      <c r="T159" s="923"/>
      <c r="U159" s="923"/>
      <c r="V159" s="923"/>
    </row>
    <row r="160" spans="2:22" ht="30">
      <c r="B160" s="731" t="s">
        <v>1238</v>
      </c>
      <c r="C160" s="1263"/>
      <c r="D160" s="1335" t="s">
        <v>2863</v>
      </c>
      <c r="E160" s="923"/>
      <c r="F160" s="923"/>
      <c r="G160" s="923"/>
      <c r="H160" s="923"/>
      <c r="I160" s="923"/>
      <c r="J160" s="923"/>
      <c r="K160" s="923"/>
      <c r="L160" s="923"/>
      <c r="M160" s="1375">
        <v>12698.11</v>
      </c>
      <c r="N160" s="923"/>
      <c r="O160" s="923"/>
      <c r="P160" s="1407"/>
      <c r="Q160" s="923"/>
      <c r="R160" s="923"/>
      <c r="S160" s="1407"/>
      <c r="T160" s="923"/>
      <c r="U160" s="923"/>
      <c r="V160" s="923"/>
    </row>
    <row r="161" spans="2:22" ht="30">
      <c r="B161" s="731" t="s">
        <v>1238</v>
      </c>
      <c r="C161" s="1263"/>
      <c r="D161" s="1335" t="s">
        <v>2864</v>
      </c>
      <c r="E161" s="923"/>
      <c r="F161" s="923"/>
      <c r="G161" s="923"/>
      <c r="H161" s="923"/>
      <c r="I161" s="923"/>
      <c r="J161" s="923"/>
      <c r="K161" s="923"/>
      <c r="L161" s="923"/>
      <c r="M161" s="1375">
        <v>252.45</v>
      </c>
      <c r="N161" s="923"/>
      <c r="O161" s="923"/>
      <c r="P161" s="1407"/>
      <c r="Q161" s="923"/>
      <c r="R161" s="923"/>
      <c r="S161" s="1407"/>
      <c r="T161" s="923"/>
      <c r="U161" s="923"/>
      <c r="V161" s="923"/>
    </row>
    <row r="162" spans="2:22" ht="30">
      <c r="B162" s="731" t="s">
        <v>1238</v>
      </c>
      <c r="C162" s="1263"/>
      <c r="D162" s="1335" t="s">
        <v>2825</v>
      </c>
      <c r="E162" s="923"/>
      <c r="F162" s="923"/>
      <c r="G162" s="923"/>
      <c r="H162" s="923"/>
      <c r="I162" s="923"/>
      <c r="J162" s="923"/>
      <c r="K162" s="923"/>
      <c r="L162" s="923"/>
      <c r="M162" s="1375">
        <v>2825</v>
      </c>
      <c r="N162" s="923"/>
      <c r="O162" s="923"/>
      <c r="P162" s="1407"/>
      <c r="Q162" s="923"/>
      <c r="R162" s="923"/>
      <c r="S162" s="1407"/>
      <c r="T162" s="923"/>
      <c r="U162" s="923"/>
      <c r="V162" s="923"/>
    </row>
    <row r="163" spans="2:22" ht="30">
      <c r="B163" s="731" t="s">
        <v>1238</v>
      </c>
      <c r="C163" s="1263"/>
      <c r="D163" s="1335" t="s">
        <v>2865</v>
      </c>
      <c r="E163" s="923"/>
      <c r="F163" s="923"/>
      <c r="G163" s="923"/>
      <c r="H163" s="923"/>
      <c r="I163" s="923"/>
      <c r="J163" s="923"/>
      <c r="K163" s="923"/>
      <c r="L163" s="923"/>
      <c r="M163" s="1375">
        <v>493</v>
      </c>
      <c r="N163" s="923"/>
      <c r="O163" s="923"/>
      <c r="P163" s="1407"/>
      <c r="Q163" s="923"/>
      <c r="R163" s="923"/>
      <c r="S163" s="1407"/>
      <c r="T163" s="923"/>
      <c r="U163" s="923"/>
      <c r="V163" s="923"/>
    </row>
    <row r="164" spans="2:22" ht="30">
      <c r="B164" s="731" t="s">
        <v>1238</v>
      </c>
      <c r="C164" s="1263"/>
      <c r="D164" s="1335" t="s">
        <v>2825</v>
      </c>
      <c r="E164" s="923"/>
      <c r="F164" s="923"/>
      <c r="G164" s="923"/>
      <c r="H164" s="923"/>
      <c r="I164" s="923"/>
      <c r="J164" s="923"/>
      <c r="K164" s="923"/>
      <c r="L164" s="923"/>
      <c r="M164" s="1375">
        <v>1594</v>
      </c>
      <c r="N164" s="923"/>
      <c r="O164" s="923"/>
      <c r="P164" s="1407"/>
      <c r="Q164" s="923"/>
      <c r="R164" s="923"/>
      <c r="S164" s="1407"/>
      <c r="T164" s="923"/>
      <c r="U164" s="923"/>
      <c r="V164" s="923"/>
    </row>
    <row r="165" spans="2:22" ht="30">
      <c r="B165" s="731" t="s">
        <v>1238</v>
      </c>
      <c r="C165" s="1263"/>
      <c r="D165" s="1335" t="s">
        <v>2866</v>
      </c>
      <c r="E165" s="923"/>
      <c r="F165" s="923"/>
      <c r="G165" s="923"/>
      <c r="H165" s="923"/>
      <c r="I165" s="923"/>
      <c r="J165" s="923"/>
      <c r="K165" s="923"/>
      <c r="L165" s="923"/>
      <c r="M165" s="1375">
        <v>953</v>
      </c>
      <c r="N165" s="923"/>
      <c r="O165" s="923"/>
      <c r="P165" s="1407"/>
      <c r="Q165" s="923"/>
      <c r="R165" s="923"/>
      <c r="S165" s="1407"/>
      <c r="T165" s="923"/>
      <c r="U165" s="923"/>
      <c r="V165" s="923"/>
    </row>
    <row r="166" spans="2:22" ht="45">
      <c r="B166" s="731" t="s">
        <v>1238</v>
      </c>
      <c r="C166" s="1263"/>
      <c r="D166" s="1335" t="s">
        <v>2867</v>
      </c>
      <c r="E166" s="923"/>
      <c r="F166" s="923"/>
      <c r="G166" s="923"/>
      <c r="H166" s="923"/>
      <c r="I166" s="923"/>
      <c r="J166" s="923"/>
      <c r="K166" s="923"/>
      <c r="L166" s="923"/>
      <c r="M166" s="1375">
        <v>2931.63</v>
      </c>
      <c r="N166" s="923"/>
      <c r="O166" s="923"/>
      <c r="P166" s="1407"/>
      <c r="Q166" s="923"/>
      <c r="R166" s="923"/>
      <c r="S166" s="1407"/>
      <c r="T166" s="923"/>
      <c r="U166" s="923"/>
      <c r="V166" s="923"/>
    </row>
    <row r="167" spans="2:22" ht="30">
      <c r="B167" s="731" t="s">
        <v>1238</v>
      </c>
      <c r="C167" s="1263"/>
      <c r="D167" s="1335" t="s">
        <v>2868</v>
      </c>
      <c r="E167" s="923"/>
      <c r="F167" s="923"/>
      <c r="G167" s="923"/>
      <c r="H167" s="923"/>
      <c r="I167" s="923"/>
      <c r="J167" s="923"/>
      <c r="K167" s="923"/>
      <c r="L167" s="923"/>
      <c r="M167" s="1375">
        <v>2754.45</v>
      </c>
      <c r="N167" s="923"/>
      <c r="O167" s="923"/>
      <c r="P167" s="1407"/>
      <c r="Q167" s="923"/>
      <c r="R167" s="923"/>
      <c r="S167" s="1407"/>
      <c r="T167" s="923"/>
      <c r="U167" s="923"/>
      <c r="V167" s="923"/>
    </row>
    <row r="168" spans="2:22" ht="30">
      <c r="B168" s="731" t="s">
        <v>1238</v>
      </c>
      <c r="C168" s="1263"/>
      <c r="D168" s="1335" t="s">
        <v>2869</v>
      </c>
      <c r="E168" s="923"/>
      <c r="F168" s="923"/>
      <c r="G168" s="923"/>
      <c r="H168" s="923"/>
      <c r="I168" s="923"/>
      <c r="J168" s="923"/>
      <c r="K168" s="923"/>
      <c r="L168" s="923"/>
      <c r="M168" s="1375">
        <v>2984</v>
      </c>
      <c r="N168" s="923"/>
      <c r="O168" s="923"/>
      <c r="P168" s="1407"/>
      <c r="Q168" s="923"/>
      <c r="R168" s="923"/>
      <c r="S168" s="1407"/>
      <c r="T168" s="923"/>
      <c r="U168" s="923"/>
      <c r="V168" s="923"/>
    </row>
    <row r="169" spans="2:22" ht="30">
      <c r="B169" s="731" t="s">
        <v>1238</v>
      </c>
      <c r="C169" s="1263"/>
      <c r="D169" s="1335" t="s">
        <v>2820</v>
      </c>
      <c r="E169" s="923"/>
      <c r="F169" s="923"/>
      <c r="G169" s="923"/>
      <c r="H169" s="923"/>
      <c r="I169" s="923"/>
      <c r="J169" s="923"/>
      <c r="K169" s="923"/>
      <c r="L169" s="923"/>
      <c r="M169" s="1375">
        <v>9590</v>
      </c>
      <c r="N169" s="923"/>
      <c r="O169" s="923"/>
      <c r="P169" s="1407"/>
      <c r="Q169" s="923"/>
      <c r="R169" s="923"/>
      <c r="S169" s="1407"/>
      <c r="T169" s="923"/>
      <c r="U169" s="923"/>
      <c r="V169" s="923"/>
    </row>
    <row r="170" spans="2:22" ht="30">
      <c r="B170" s="731" t="s">
        <v>1238</v>
      </c>
      <c r="C170" s="1263"/>
      <c r="D170" s="1335" t="s">
        <v>1316</v>
      </c>
      <c r="E170" s="923"/>
      <c r="F170" s="923"/>
      <c r="G170" s="923"/>
      <c r="H170" s="923"/>
      <c r="I170" s="923"/>
      <c r="J170" s="923"/>
      <c r="K170" s="923"/>
      <c r="L170" s="923"/>
      <c r="M170" s="1375">
        <v>575</v>
      </c>
      <c r="N170" s="923"/>
      <c r="O170" s="923"/>
      <c r="P170" s="1407"/>
      <c r="Q170" s="923"/>
      <c r="R170" s="923"/>
      <c r="S170" s="1407"/>
      <c r="T170" s="923"/>
      <c r="U170" s="923"/>
      <c r="V170" s="923"/>
    </row>
    <row r="171" spans="2:22" ht="30">
      <c r="B171" s="731" t="s">
        <v>1238</v>
      </c>
      <c r="C171" s="1263"/>
      <c r="D171" s="1341" t="s">
        <v>2870</v>
      </c>
      <c r="E171" s="923"/>
      <c r="F171" s="923"/>
      <c r="G171" s="923"/>
      <c r="H171" s="923"/>
      <c r="I171" s="923"/>
      <c r="J171" s="923"/>
      <c r="K171" s="923"/>
      <c r="L171" s="923"/>
      <c r="M171" s="1375">
        <v>1000</v>
      </c>
      <c r="N171" s="923"/>
      <c r="O171" s="923"/>
      <c r="P171" s="1407"/>
      <c r="Q171" s="923"/>
      <c r="R171" s="923"/>
      <c r="S171" s="1407"/>
      <c r="T171" s="923"/>
      <c r="U171" s="923"/>
      <c r="V171" s="923"/>
    </row>
    <row r="172" spans="2:22" ht="30">
      <c r="B172" s="731" t="s">
        <v>1238</v>
      </c>
      <c r="C172" s="1263"/>
      <c r="D172" s="1335" t="s">
        <v>2819</v>
      </c>
      <c r="E172" s="923"/>
      <c r="F172" s="923"/>
      <c r="G172" s="923"/>
      <c r="H172" s="923"/>
      <c r="I172" s="923"/>
      <c r="J172" s="923"/>
      <c r="K172" s="923"/>
      <c r="L172" s="923"/>
      <c r="M172" s="1375">
        <v>615</v>
      </c>
      <c r="N172" s="923"/>
      <c r="O172" s="923"/>
      <c r="P172" s="1407"/>
      <c r="Q172" s="923"/>
      <c r="R172" s="923"/>
      <c r="S172" s="1407"/>
      <c r="T172" s="923"/>
      <c r="U172" s="923"/>
      <c r="V172" s="923"/>
    </row>
    <row r="173" spans="2:22" ht="30">
      <c r="B173" s="731" t="s">
        <v>1238</v>
      </c>
      <c r="C173" s="1263"/>
      <c r="D173" s="1335" t="s">
        <v>2871</v>
      </c>
      <c r="E173" s="923"/>
      <c r="F173" s="923"/>
      <c r="G173" s="923"/>
      <c r="H173" s="923"/>
      <c r="I173" s="923"/>
      <c r="J173" s="923"/>
      <c r="K173" s="923"/>
      <c r="L173" s="923"/>
      <c r="M173" s="1375">
        <v>12571</v>
      </c>
      <c r="N173" s="923"/>
      <c r="O173" s="923"/>
      <c r="P173" s="1407"/>
      <c r="Q173" s="923"/>
      <c r="R173" s="923"/>
      <c r="S173" s="1407"/>
      <c r="T173" s="923"/>
      <c r="U173" s="923"/>
      <c r="V173" s="923"/>
    </row>
    <row r="174" spans="2:22" ht="30">
      <c r="B174" s="731" t="s">
        <v>1238</v>
      </c>
      <c r="C174" s="1263"/>
      <c r="D174" s="1335" t="s">
        <v>2872</v>
      </c>
      <c r="E174" s="923"/>
      <c r="F174" s="923"/>
      <c r="G174" s="923"/>
      <c r="H174" s="923"/>
      <c r="I174" s="923"/>
      <c r="J174" s="923"/>
      <c r="K174" s="923"/>
      <c r="L174" s="923"/>
      <c r="M174" s="1375">
        <v>1169</v>
      </c>
      <c r="N174" s="923"/>
      <c r="O174" s="923"/>
      <c r="P174" s="1407"/>
      <c r="Q174" s="923"/>
      <c r="R174" s="923"/>
      <c r="S174" s="1407"/>
      <c r="T174" s="923"/>
      <c r="U174" s="923"/>
      <c r="V174" s="923"/>
    </row>
    <row r="175" spans="2:22" ht="30">
      <c r="B175" s="731" t="s">
        <v>1238</v>
      </c>
      <c r="C175" s="1263"/>
      <c r="D175" s="1335" t="s">
        <v>2873</v>
      </c>
      <c r="E175" s="923"/>
      <c r="F175" s="923"/>
      <c r="G175" s="923"/>
      <c r="H175" s="923"/>
      <c r="I175" s="923"/>
      <c r="J175" s="923"/>
      <c r="K175" s="923"/>
      <c r="L175" s="923"/>
      <c r="M175" s="1375">
        <v>600</v>
      </c>
      <c r="N175" s="923"/>
      <c r="O175" s="923"/>
      <c r="P175" s="1407"/>
      <c r="Q175" s="923"/>
      <c r="R175" s="923"/>
      <c r="S175" s="1407"/>
      <c r="T175" s="923"/>
      <c r="U175" s="923"/>
      <c r="V175" s="923"/>
    </row>
    <row r="176" spans="2:22" ht="30">
      <c r="B176" s="731" t="s">
        <v>1238</v>
      </c>
      <c r="C176" s="1263"/>
      <c r="D176" s="1335" t="s">
        <v>2820</v>
      </c>
      <c r="E176" s="923"/>
      <c r="F176" s="923"/>
      <c r="G176" s="923"/>
      <c r="H176" s="923"/>
      <c r="I176" s="923"/>
      <c r="J176" s="923"/>
      <c r="K176" s="923"/>
      <c r="L176" s="923"/>
      <c r="M176" s="1375">
        <v>1300</v>
      </c>
      <c r="N176" s="923"/>
      <c r="O176" s="923"/>
      <c r="P176" s="1407"/>
      <c r="Q176" s="923"/>
      <c r="R176" s="923"/>
      <c r="S176" s="1407"/>
      <c r="T176" s="923"/>
      <c r="U176" s="923"/>
      <c r="V176" s="923"/>
    </row>
    <row r="177" spans="2:22" ht="30">
      <c r="B177" s="731" t="s">
        <v>1238</v>
      </c>
      <c r="C177" s="1263"/>
      <c r="D177" s="1335" t="s">
        <v>2874</v>
      </c>
      <c r="E177" s="923"/>
      <c r="F177" s="923"/>
      <c r="G177" s="923"/>
      <c r="H177" s="923"/>
      <c r="I177" s="923"/>
      <c r="J177" s="923"/>
      <c r="K177" s="923"/>
      <c r="L177" s="923"/>
      <c r="M177" s="1375">
        <v>6579</v>
      </c>
      <c r="N177" s="923"/>
      <c r="O177" s="923"/>
      <c r="P177" s="1407"/>
      <c r="Q177" s="923"/>
      <c r="R177" s="923"/>
      <c r="S177" s="1407"/>
      <c r="T177" s="923"/>
      <c r="U177" s="923"/>
      <c r="V177" s="923"/>
    </row>
    <row r="178" spans="2:22" ht="30">
      <c r="B178" s="731" t="s">
        <v>1238</v>
      </c>
      <c r="C178" s="1263"/>
      <c r="D178" s="1335" t="s">
        <v>2875</v>
      </c>
      <c r="E178" s="923"/>
      <c r="F178" s="923"/>
      <c r="G178" s="923"/>
      <c r="H178" s="923"/>
      <c r="I178" s="923"/>
      <c r="J178" s="923"/>
      <c r="K178" s="923"/>
      <c r="L178" s="923"/>
      <c r="M178" s="1375">
        <v>1115</v>
      </c>
      <c r="N178" s="923"/>
      <c r="O178" s="923"/>
      <c r="P178" s="1407"/>
      <c r="Q178" s="923"/>
      <c r="R178" s="923"/>
      <c r="S178" s="1407"/>
      <c r="T178" s="923"/>
      <c r="U178" s="923"/>
      <c r="V178" s="923"/>
    </row>
    <row r="179" spans="2:22" ht="30">
      <c r="B179" s="731" t="s">
        <v>1238</v>
      </c>
      <c r="C179" s="1263"/>
      <c r="D179" s="1335" t="s">
        <v>2876</v>
      </c>
      <c r="E179" s="923"/>
      <c r="F179" s="923"/>
      <c r="G179" s="923"/>
      <c r="H179" s="923"/>
      <c r="I179" s="923"/>
      <c r="J179" s="923"/>
      <c r="K179" s="923"/>
      <c r="L179" s="923"/>
      <c r="M179" s="1375">
        <v>3946</v>
      </c>
      <c r="N179" s="923"/>
      <c r="O179" s="923"/>
      <c r="P179" s="1407"/>
      <c r="Q179" s="923"/>
      <c r="R179" s="923"/>
      <c r="S179" s="1407"/>
      <c r="T179" s="923"/>
      <c r="U179" s="923"/>
      <c r="V179" s="923"/>
    </row>
    <row r="180" spans="2:22" ht="30">
      <c r="B180" s="731" t="s">
        <v>1238</v>
      </c>
      <c r="C180" s="1263"/>
      <c r="D180" s="1335" t="s">
        <v>2877</v>
      </c>
      <c r="E180" s="923"/>
      <c r="F180" s="923"/>
      <c r="G180" s="923"/>
      <c r="H180" s="923"/>
      <c r="I180" s="923"/>
      <c r="J180" s="923"/>
      <c r="K180" s="923"/>
      <c r="L180" s="923"/>
      <c r="M180" s="1375">
        <v>603</v>
      </c>
      <c r="N180" s="923"/>
      <c r="O180" s="923"/>
      <c r="P180" s="1407"/>
      <c r="Q180" s="923"/>
      <c r="R180" s="923"/>
      <c r="S180" s="1407"/>
      <c r="T180" s="923"/>
      <c r="U180" s="923"/>
      <c r="V180" s="923"/>
    </row>
    <row r="181" spans="2:22" ht="30">
      <c r="B181" s="731" t="s">
        <v>1238</v>
      </c>
      <c r="C181" s="1263"/>
      <c r="D181" s="1335" t="s">
        <v>2266</v>
      </c>
      <c r="E181" s="923"/>
      <c r="F181" s="923"/>
      <c r="G181" s="923"/>
      <c r="H181" s="923"/>
      <c r="I181" s="923"/>
      <c r="J181" s="923"/>
      <c r="K181" s="923"/>
      <c r="L181" s="923"/>
      <c r="M181" s="1375">
        <v>2837</v>
      </c>
      <c r="N181" s="923"/>
      <c r="O181" s="923"/>
      <c r="P181" s="1407"/>
      <c r="Q181" s="923"/>
      <c r="R181" s="923"/>
      <c r="S181" s="1407"/>
      <c r="T181" s="923"/>
      <c r="U181" s="923"/>
      <c r="V181" s="923"/>
    </row>
    <row r="182" spans="2:22" ht="30">
      <c r="B182" s="731" t="s">
        <v>1238</v>
      </c>
      <c r="C182" s="1263"/>
      <c r="D182" s="1335" t="s">
        <v>2878</v>
      </c>
      <c r="E182" s="923"/>
      <c r="F182" s="923"/>
      <c r="G182" s="923"/>
      <c r="H182" s="923"/>
      <c r="I182" s="923"/>
      <c r="J182" s="923"/>
      <c r="K182" s="923"/>
      <c r="L182" s="923"/>
      <c r="M182" s="1375">
        <v>6220</v>
      </c>
      <c r="N182" s="923"/>
      <c r="O182" s="923"/>
      <c r="P182" s="1407"/>
      <c r="Q182" s="923"/>
      <c r="R182" s="923"/>
      <c r="S182" s="1407"/>
      <c r="T182" s="923"/>
      <c r="U182" s="923"/>
      <c r="V182" s="923"/>
    </row>
    <row r="183" spans="2:22" ht="30">
      <c r="B183" s="731" t="s">
        <v>1238</v>
      </c>
      <c r="C183" s="1263"/>
      <c r="D183" s="1335" t="s">
        <v>2266</v>
      </c>
      <c r="E183" s="923"/>
      <c r="F183" s="923"/>
      <c r="G183" s="923"/>
      <c r="H183" s="923"/>
      <c r="I183" s="923"/>
      <c r="J183" s="923"/>
      <c r="K183" s="923"/>
      <c r="L183" s="923"/>
      <c r="M183" s="1375">
        <v>5400</v>
      </c>
      <c r="N183" s="923"/>
      <c r="O183" s="923"/>
      <c r="P183" s="1407"/>
      <c r="Q183" s="923"/>
      <c r="R183" s="923"/>
      <c r="S183" s="1407"/>
      <c r="T183" s="923"/>
      <c r="U183" s="923"/>
      <c r="V183" s="923"/>
    </row>
    <row r="184" spans="2:22" ht="30">
      <c r="B184" s="731" t="s">
        <v>1238</v>
      </c>
      <c r="C184" s="1263"/>
      <c r="D184" s="1335" t="s">
        <v>2879</v>
      </c>
      <c r="E184" s="923"/>
      <c r="F184" s="923"/>
      <c r="G184" s="923"/>
      <c r="H184" s="923"/>
      <c r="I184" s="923"/>
      <c r="J184" s="923"/>
      <c r="K184" s="923"/>
      <c r="L184" s="923"/>
      <c r="M184" s="1375">
        <v>3626</v>
      </c>
      <c r="N184" s="923"/>
      <c r="O184" s="923"/>
      <c r="P184" s="1407"/>
      <c r="Q184" s="923"/>
      <c r="R184" s="923"/>
      <c r="S184" s="1407"/>
      <c r="T184" s="923"/>
      <c r="U184" s="923"/>
      <c r="V184" s="923"/>
    </row>
    <row r="185" spans="2:22" ht="30">
      <c r="B185" s="731" t="s">
        <v>1238</v>
      </c>
      <c r="C185" s="1263"/>
      <c r="D185" s="1335" t="s">
        <v>2880</v>
      </c>
      <c r="E185" s="923"/>
      <c r="F185" s="923"/>
      <c r="G185" s="923"/>
      <c r="H185" s="923"/>
      <c r="I185" s="923"/>
      <c r="J185" s="923"/>
      <c r="K185" s="923"/>
      <c r="L185" s="923"/>
      <c r="M185" s="1375">
        <v>674</v>
      </c>
      <c r="N185" s="923"/>
      <c r="O185" s="923"/>
      <c r="P185" s="1407"/>
      <c r="Q185" s="923"/>
      <c r="R185" s="923"/>
      <c r="S185" s="1407"/>
      <c r="T185" s="923"/>
      <c r="U185" s="923"/>
      <c r="V185" s="923"/>
    </row>
    <row r="186" spans="2:22" ht="30">
      <c r="B186" s="731" t="s">
        <v>1238</v>
      </c>
      <c r="C186" s="1263"/>
      <c r="D186" s="1335" t="s">
        <v>2266</v>
      </c>
      <c r="E186" s="923"/>
      <c r="F186" s="923"/>
      <c r="G186" s="923"/>
      <c r="H186" s="923"/>
      <c r="I186" s="923"/>
      <c r="J186" s="923"/>
      <c r="K186" s="923"/>
      <c r="L186" s="923"/>
      <c r="M186" s="1375">
        <v>9725</v>
      </c>
      <c r="N186" s="923"/>
      <c r="O186" s="923"/>
      <c r="P186" s="1407"/>
      <c r="Q186" s="923"/>
      <c r="R186" s="923"/>
      <c r="S186" s="1407"/>
      <c r="T186" s="923"/>
      <c r="U186" s="923"/>
      <c r="V186" s="923"/>
    </row>
    <row r="187" spans="2:22" ht="30">
      <c r="B187" s="731" t="s">
        <v>1238</v>
      </c>
      <c r="C187" s="1263"/>
      <c r="D187" s="1335" t="s">
        <v>2881</v>
      </c>
      <c r="E187" s="923"/>
      <c r="F187" s="923"/>
      <c r="G187" s="923"/>
      <c r="H187" s="923"/>
      <c r="I187" s="923"/>
      <c r="J187" s="923"/>
      <c r="K187" s="923"/>
      <c r="L187" s="923"/>
      <c r="M187" s="1375">
        <v>1915</v>
      </c>
      <c r="N187" s="923"/>
      <c r="O187" s="923"/>
      <c r="P187" s="1407"/>
      <c r="Q187" s="923"/>
      <c r="R187" s="923"/>
      <c r="S187" s="1407"/>
      <c r="T187" s="923"/>
      <c r="U187" s="923"/>
      <c r="V187" s="923"/>
    </row>
    <row r="188" spans="2:22" ht="30">
      <c r="B188" s="731" t="s">
        <v>1238</v>
      </c>
      <c r="C188" s="1263"/>
      <c r="D188" s="1335" t="s">
        <v>2266</v>
      </c>
      <c r="E188" s="923"/>
      <c r="F188" s="923"/>
      <c r="G188" s="923"/>
      <c r="H188" s="923"/>
      <c r="I188" s="923"/>
      <c r="J188" s="923"/>
      <c r="K188" s="923"/>
      <c r="L188" s="923"/>
      <c r="M188" s="1375">
        <v>9246</v>
      </c>
      <c r="N188" s="923"/>
      <c r="O188" s="923"/>
      <c r="P188" s="1407"/>
      <c r="Q188" s="923"/>
      <c r="R188" s="923"/>
      <c r="S188" s="1407"/>
      <c r="T188" s="923"/>
      <c r="U188" s="923"/>
      <c r="V188" s="923"/>
    </row>
    <row r="189" spans="2:22" ht="30">
      <c r="B189" s="731" t="s">
        <v>1238</v>
      </c>
      <c r="C189" s="1263"/>
      <c r="D189" s="1335" t="s">
        <v>2882</v>
      </c>
      <c r="E189" s="923"/>
      <c r="F189" s="923"/>
      <c r="G189" s="923"/>
      <c r="H189" s="923"/>
      <c r="I189" s="923"/>
      <c r="J189" s="923"/>
      <c r="K189" s="923"/>
      <c r="L189" s="923"/>
      <c r="M189" s="1375">
        <v>1650</v>
      </c>
      <c r="N189" s="923"/>
      <c r="O189" s="923"/>
      <c r="P189" s="1407"/>
      <c r="Q189" s="923"/>
      <c r="R189" s="923"/>
      <c r="S189" s="1407"/>
      <c r="T189" s="923"/>
      <c r="U189" s="923"/>
      <c r="V189" s="923"/>
    </row>
    <row r="190" spans="2:22" ht="30">
      <c r="B190" s="731" t="s">
        <v>1238</v>
      </c>
      <c r="C190" s="1263"/>
      <c r="D190" s="1335" t="s">
        <v>2883</v>
      </c>
      <c r="E190" s="923"/>
      <c r="F190" s="923"/>
      <c r="G190" s="923"/>
      <c r="H190" s="923"/>
      <c r="I190" s="923"/>
      <c r="J190" s="923"/>
      <c r="K190" s="923"/>
      <c r="L190" s="923"/>
      <c r="M190" s="1375">
        <v>744</v>
      </c>
      <c r="N190" s="923"/>
      <c r="O190" s="923"/>
      <c r="P190" s="1407"/>
      <c r="Q190" s="923"/>
      <c r="R190" s="923"/>
      <c r="S190" s="1407"/>
      <c r="T190" s="923"/>
      <c r="U190" s="923"/>
      <c r="V190" s="923"/>
    </row>
    <row r="191" spans="2:22" ht="30">
      <c r="B191" s="731" t="s">
        <v>1238</v>
      </c>
      <c r="C191" s="1263"/>
      <c r="D191" s="1335" t="s">
        <v>2266</v>
      </c>
      <c r="E191" s="923"/>
      <c r="F191" s="923"/>
      <c r="G191" s="923"/>
      <c r="H191" s="923"/>
      <c r="I191" s="923"/>
      <c r="J191" s="923"/>
      <c r="K191" s="923"/>
      <c r="L191" s="923"/>
      <c r="M191" s="1375">
        <v>8355</v>
      </c>
      <c r="N191" s="923"/>
      <c r="O191" s="923"/>
      <c r="P191" s="1407"/>
      <c r="Q191" s="923"/>
      <c r="R191" s="923"/>
      <c r="S191" s="1407"/>
      <c r="T191" s="923"/>
      <c r="U191" s="923"/>
      <c r="V191" s="923"/>
    </row>
    <row r="192" spans="2:22" ht="30">
      <c r="B192" s="731" t="s">
        <v>1238</v>
      </c>
      <c r="C192" s="1263"/>
      <c r="D192" s="1335" t="s">
        <v>1316</v>
      </c>
      <c r="E192" s="923"/>
      <c r="F192" s="923"/>
      <c r="G192" s="923"/>
      <c r="H192" s="923"/>
      <c r="I192" s="923"/>
      <c r="J192" s="923"/>
      <c r="K192" s="923"/>
      <c r="L192" s="923"/>
      <c r="M192" s="1375">
        <v>1345</v>
      </c>
      <c r="N192" s="923"/>
      <c r="O192" s="923"/>
      <c r="P192" s="1407"/>
      <c r="Q192" s="923"/>
      <c r="R192" s="923"/>
      <c r="S192" s="1407"/>
      <c r="T192" s="923"/>
      <c r="U192" s="923"/>
      <c r="V192" s="923"/>
    </row>
    <row r="193" spans="2:22" ht="45">
      <c r="B193" s="731" t="s">
        <v>1238</v>
      </c>
      <c r="C193" s="1263"/>
      <c r="D193" s="1335" t="s">
        <v>2884</v>
      </c>
      <c r="E193" s="923"/>
      <c r="F193" s="923"/>
      <c r="G193" s="923"/>
      <c r="H193" s="923"/>
      <c r="I193" s="923"/>
      <c r="J193" s="923"/>
      <c r="K193" s="923"/>
      <c r="L193" s="923"/>
      <c r="M193" s="1375">
        <v>6111</v>
      </c>
      <c r="N193" s="923"/>
      <c r="O193" s="923"/>
      <c r="P193" s="1407"/>
      <c r="Q193" s="923"/>
      <c r="R193" s="923"/>
      <c r="S193" s="1407"/>
      <c r="T193" s="923"/>
      <c r="U193" s="923"/>
      <c r="V193" s="923"/>
    </row>
    <row r="194" spans="2:22" ht="30">
      <c r="B194" s="731" t="s">
        <v>1238</v>
      </c>
      <c r="C194" s="1263"/>
      <c r="D194" s="1335" t="s">
        <v>2885</v>
      </c>
      <c r="E194" s="923"/>
      <c r="F194" s="923"/>
      <c r="G194" s="923"/>
      <c r="H194" s="923"/>
      <c r="I194" s="923"/>
      <c r="J194" s="923"/>
      <c r="K194" s="923"/>
      <c r="L194" s="923"/>
      <c r="M194" s="1375">
        <v>2266</v>
      </c>
      <c r="N194" s="923"/>
      <c r="O194" s="923"/>
      <c r="P194" s="1407"/>
      <c r="Q194" s="923"/>
      <c r="R194" s="923"/>
      <c r="S194" s="1407"/>
      <c r="T194" s="923"/>
      <c r="U194" s="923"/>
      <c r="V194" s="923"/>
    </row>
    <row r="195" spans="2:22" ht="30">
      <c r="B195" s="731" t="s">
        <v>1238</v>
      </c>
      <c r="C195" s="1263"/>
      <c r="D195" s="1335" t="s">
        <v>1338</v>
      </c>
      <c r="E195" s="923"/>
      <c r="F195" s="923"/>
      <c r="G195" s="923"/>
      <c r="H195" s="923"/>
      <c r="I195" s="923"/>
      <c r="J195" s="923"/>
      <c r="K195" s="923"/>
      <c r="L195" s="923"/>
      <c r="M195" s="1375">
        <v>5678</v>
      </c>
      <c r="N195" s="923"/>
      <c r="O195" s="923"/>
      <c r="P195" s="1407"/>
      <c r="Q195" s="923"/>
      <c r="R195" s="923"/>
      <c r="S195" s="1407"/>
      <c r="T195" s="923"/>
      <c r="U195" s="923"/>
      <c r="V195" s="923"/>
    </row>
    <row r="196" spans="2:22" ht="30">
      <c r="B196" s="731" t="s">
        <v>1238</v>
      </c>
      <c r="C196" s="1263"/>
      <c r="D196" s="1335" t="s">
        <v>2886</v>
      </c>
      <c r="E196" s="923"/>
      <c r="F196" s="923"/>
      <c r="G196" s="923"/>
      <c r="H196" s="923"/>
      <c r="I196" s="923"/>
      <c r="J196" s="923"/>
      <c r="K196" s="923"/>
      <c r="L196" s="923"/>
      <c r="M196" s="1375">
        <v>1565</v>
      </c>
      <c r="N196" s="923"/>
      <c r="O196" s="923"/>
      <c r="P196" s="1407"/>
      <c r="Q196" s="923"/>
      <c r="R196" s="923"/>
      <c r="S196" s="1407"/>
      <c r="T196" s="923"/>
      <c r="U196" s="923"/>
      <c r="V196" s="923"/>
    </row>
    <row r="197" spans="2:22" ht="30">
      <c r="B197" s="731" t="s">
        <v>1238</v>
      </c>
      <c r="C197" s="1263"/>
      <c r="D197" s="1335" t="s">
        <v>2820</v>
      </c>
      <c r="E197" s="923"/>
      <c r="F197" s="923"/>
      <c r="G197" s="923"/>
      <c r="H197" s="923"/>
      <c r="I197" s="923"/>
      <c r="J197" s="923"/>
      <c r="K197" s="923"/>
      <c r="L197" s="923"/>
      <c r="M197" s="1375">
        <v>11640</v>
      </c>
      <c r="N197" s="923"/>
      <c r="O197" s="923"/>
      <c r="P197" s="1407"/>
      <c r="Q197" s="923"/>
      <c r="R197" s="923"/>
      <c r="S197" s="1407"/>
      <c r="T197" s="923"/>
      <c r="U197" s="923"/>
      <c r="V197" s="923"/>
    </row>
    <row r="198" spans="2:22" ht="30">
      <c r="B198" s="731" t="s">
        <v>1238</v>
      </c>
      <c r="C198" s="1263"/>
      <c r="D198" s="1335" t="s">
        <v>2887</v>
      </c>
      <c r="E198" s="923"/>
      <c r="F198" s="923"/>
      <c r="G198" s="923"/>
      <c r="H198" s="923"/>
      <c r="I198" s="923"/>
      <c r="J198" s="923"/>
      <c r="K198" s="923"/>
      <c r="L198" s="923"/>
      <c r="M198" s="1375">
        <v>4110</v>
      </c>
      <c r="N198" s="923"/>
      <c r="O198" s="923"/>
      <c r="P198" s="1407"/>
      <c r="Q198" s="923"/>
      <c r="R198" s="923"/>
      <c r="S198" s="1407"/>
      <c r="T198" s="923"/>
      <c r="U198" s="923"/>
      <c r="V198" s="923"/>
    </row>
    <row r="199" spans="2:22" ht="45">
      <c r="B199" s="731" t="s">
        <v>1238</v>
      </c>
      <c r="C199" s="1263"/>
      <c r="D199" s="1335" t="s">
        <v>2888</v>
      </c>
      <c r="E199" s="923"/>
      <c r="F199" s="923"/>
      <c r="G199" s="923"/>
      <c r="H199" s="923"/>
      <c r="I199" s="923"/>
      <c r="J199" s="923"/>
      <c r="K199" s="923"/>
      <c r="L199" s="923"/>
      <c r="M199" s="1375">
        <v>4763</v>
      </c>
      <c r="N199" s="923"/>
      <c r="O199" s="923"/>
      <c r="P199" s="1407"/>
      <c r="Q199" s="923"/>
      <c r="R199" s="923"/>
      <c r="S199" s="1407"/>
      <c r="T199" s="923"/>
      <c r="U199" s="923"/>
      <c r="V199" s="923"/>
    </row>
    <row r="200" spans="2:22" ht="45">
      <c r="B200" s="731" t="s">
        <v>1238</v>
      </c>
      <c r="C200" s="1263"/>
      <c r="D200" s="1335" t="s">
        <v>2889</v>
      </c>
      <c r="E200" s="923"/>
      <c r="F200" s="923"/>
      <c r="G200" s="923"/>
      <c r="H200" s="923"/>
      <c r="I200" s="923"/>
      <c r="J200" s="923"/>
      <c r="K200" s="923"/>
      <c r="L200" s="923"/>
      <c r="M200" s="1375">
        <v>2767</v>
      </c>
      <c r="N200" s="923"/>
      <c r="O200" s="923"/>
      <c r="P200" s="1407"/>
      <c r="Q200" s="923"/>
      <c r="R200" s="923"/>
      <c r="S200" s="1407"/>
      <c r="T200" s="923"/>
      <c r="U200" s="923"/>
      <c r="V200" s="923"/>
    </row>
    <row r="201" spans="2:22" ht="30">
      <c r="B201" s="731" t="s">
        <v>1238</v>
      </c>
      <c r="C201" s="1263"/>
      <c r="D201" s="1335" t="s">
        <v>2890</v>
      </c>
      <c r="E201" s="923"/>
      <c r="F201" s="923"/>
      <c r="G201" s="923"/>
      <c r="H201" s="923"/>
      <c r="I201" s="923"/>
      <c r="J201" s="923"/>
      <c r="K201" s="923"/>
      <c r="L201" s="923"/>
      <c r="M201" s="1375">
        <v>11640</v>
      </c>
      <c r="N201" s="923"/>
      <c r="O201" s="923"/>
      <c r="P201" s="1407"/>
      <c r="Q201" s="923"/>
      <c r="R201" s="923"/>
      <c r="S201" s="1407"/>
      <c r="T201" s="923"/>
      <c r="U201" s="923"/>
      <c r="V201" s="923"/>
    </row>
    <row r="202" spans="2:22" ht="30">
      <c r="B202" s="731" t="s">
        <v>1238</v>
      </c>
      <c r="C202" s="1263"/>
      <c r="D202" s="1335" t="s">
        <v>2891</v>
      </c>
      <c r="E202" s="923"/>
      <c r="F202" s="923"/>
      <c r="G202" s="923"/>
      <c r="H202" s="923"/>
      <c r="I202" s="923"/>
      <c r="J202" s="923"/>
      <c r="K202" s="923"/>
      <c r="L202" s="923"/>
      <c r="M202" s="1375">
        <v>15520</v>
      </c>
      <c r="N202" s="923"/>
      <c r="O202" s="923"/>
      <c r="P202" s="1407"/>
      <c r="Q202" s="923"/>
      <c r="R202" s="923"/>
      <c r="S202" s="1407"/>
      <c r="T202" s="923"/>
      <c r="U202" s="923"/>
      <c r="V202" s="923"/>
    </row>
    <row r="203" spans="2:22" ht="30">
      <c r="B203" s="731" t="s">
        <v>1238</v>
      </c>
      <c r="C203" s="1263"/>
      <c r="D203" s="1409" t="s">
        <v>2820</v>
      </c>
      <c r="E203" s="923"/>
      <c r="F203" s="923"/>
      <c r="G203" s="923"/>
      <c r="H203" s="923"/>
      <c r="I203" s="923"/>
      <c r="J203" s="923"/>
      <c r="K203" s="923"/>
      <c r="L203" s="923"/>
      <c r="M203" s="1375">
        <v>13580</v>
      </c>
      <c r="N203" s="923"/>
      <c r="O203" s="923"/>
      <c r="P203" s="1407"/>
      <c r="Q203" s="923"/>
      <c r="R203" s="923"/>
      <c r="S203" s="1407"/>
      <c r="T203" s="923"/>
      <c r="U203" s="923"/>
      <c r="V203" s="923"/>
    </row>
    <row r="204" spans="2:22" ht="30">
      <c r="B204" s="731" t="s">
        <v>1238</v>
      </c>
      <c r="C204" s="1263"/>
      <c r="D204" s="1335" t="s">
        <v>2819</v>
      </c>
      <c r="E204" s="923"/>
      <c r="F204" s="923"/>
      <c r="G204" s="923"/>
      <c r="H204" s="923"/>
      <c r="I204" s="923"/>
      <c r="J204" s="923"/>
      <c r="K204" s="923"/>
      <c r="L204" s="923"/>
      <c r="M204" s="1375">
        <v>2000</v>
      </c>
      <c r="N204" s="923"/>
      <c r="O204" s="923"/>
      <c r="P204" s="1407"/>
      <c r="Q204" s="923"/>
      <c r="R204" s="923"/>
      <c r="S204" s="1407"/>
      <c r="T204" s="923"/>
      <c r="U204" s="923"/>
      <c r="V204" s="923"/>
    </row>
    <row r="205" spans="2:22" ht="30">
      <c r="B205" s="731" t="s">
        <v>1238</v>
      </c>
      <c r="C205" s="1263"/>
      <c r="D205" s="1335" t="s">
        <v>2892</v>
      </c>
      <c r="E205" s="923"/>
      <c r="F205" s="923"/>
      <c r="G205" s="923"/>
      <c r="H205" s="923"/>
      <c r="I205" s="923"/>
      <c r="J205" s="923"/>
      <c r="K205" s="923"/>
      <c r="L205" s="923"/>
      <c r="M205" s="1375">
        <v>1259</v>
      </c>
      <c r="N205" s="923"/>
      <c r="O205" s="923"/>
      <c r="P205" s="1407"/>
      <c r="Q205" s="923"/>
      <c r="R205" s="923"/>
      <c r="S205" s="1407"/>
      <c r="T205" s="923"/>
      <c r="U205" s="923"/>
      <c r="V205" s="923"/>
    </row>
    <row r="206" spans="2:22" ht="30">
      <c r="B206" s="731" t="s">
        <v>1238</v>
      </c>
      <c r="C206" s="1263"/>
      <c r="D206" s="1335" t="s">
        <v>2893</v>
      </c>
      <c r="E206" s="923"/>
      <c r="F206" s="923"/>
      <c r="G206" s="923"/>
      <c r="H206" s="923"/>
      <c r="I206" s="923"/>
      <c r="J206" s="923"/>
      <c r="K206" s="923"/>
      <c r="L206" s="923"/>
      <c r="M206" s="1375">
        <v>5061</v>
      </c>
      <c r="N206" s="923"/>
      <c r="O206" s="923"/>
      <c r="P206" s="1407"/>
      <c r="Q206" s="923"/>
      <c r="R206" s="923"/>
      <c r="S206" s="1407"/>
      <c r="T206" s="923"/>
      <c r="U206" s="923"/>
      <c r="V206" s="923"/>
    </row>
    <row r="207" spans="2:22" ht="30">
      <c r="B207" s="731" t="s">
        <v>1238</v>
      </c>
      <c r="C207" s="1263"/>
      <c r="D207" s="1335" t="s">
        <v>2894</v>
      </c>
      <c r="E207" s="923"/>
      <c r="F207" s="923"/>
      <c r="G207" s="923"/>
      <c r="H207" s="923"/>
      <c r="I207" s="923"/>
      <c r="J207" s="923"/>
      <c r="K207" s="923"/>
      <c r="L207" s="923"/>
      <c r="M207" s="1375">
        <v>3093</v>
      </c>
      <c r="N207" s="923"/>
      <c r="O207" s="923"/>
      <c r="P207" s="1407"/>
      <c r="Q207" s="923"/>
      <c r="R207" s="923"/>
      <c r="S207" s="1407"/>
      <c r="T207" s="923"/>
      <c r="U207" s="923"/>
      <c r="V207" s="923"/>
    </row>
    <row r="208" spans="2:22" ht="30">
      <c r="B208" s="731" t="s">
        <v>1238</v>
      </c>
      <c r="C208" s="1263"/>
      <c r="D208" s="1335" t="s">
        <v>2895</v>
      </c>
      <c r="E208" s="923"/>
      <c r="F208" s="923"/>
      <c r="G208" s="923"/>
      <c r="H208" s="923"/>
      <c r="I208" s="923"/>
      <c r="J208" s="923"/>
      <c r="K208" s="923"/>
      <c r="L208" s="923"/>
      <c r="M208" s="1375">
        <v>796</v>
      </c>
      <c r="N208" s="923"/>
      <c r="O208" s="923"/>
      <c r="P208" s="1407"/>
      <c r="Q208" s="923"/>
      <c r="R208" s="923"/>
      <c r="S208" s="1407"/>
      <c r="T208" s="923"/>
      <c r="U208" s="923"/>
      <c r="V208" s="923"/>
    </row>
    <row r="209" spans="2:22" ht="60">
      <c r="B209" s="731" t="s">
        <v>1238</v>
      </c>
      <c r="C209" s="1263"/>
      <c r="D209" s="1335" t="s">
        <v>2896</v>
      </c>
      <c r="E209" s="923"/>
      <c r="F209" s="923"/>
      <c r="G209" s="923"/>
      <c r="H209" s="923"/>
      <c r="I209" s="923"/>
      <c r="J209" s="923"/>
      <c r="K209" s="923"/>
      <c r="L209" s="923"/>
      <c r="M209" s="1375">
        <v>1789</v>
      </c>
      <c r="N209" s="923"/>
      <c r="O209" s="923"/>
      <c r="P209" s="1407"/>
      <c r="Q209" s="923"/>
      <c r="R209" s="923"/>
      <c r="S209" s="1407"/>
      <c r="T209" s="923"/>
      <c r="U209" s="923"/>
      <c r="V209" s="923"/>
    </row>
    <row r="210" spans="2:22" ht="45">
      <c r="B210" s="731" t="s">
        <v>1238</v>
      </c>
      <c r="C210" s="1263"/>
      <c r="D210" s="1335" t="s">
        <v>2897</v>
      </c>
      <c r="E210" s="923"/>
      <c r="F210" s="923"/>
      <c r="G210" s="923"/>
      <c r="H210" s="923"/>
      <c r="I210" s="923"/>
      <c r="J210" s="923"/>
      <c r="K210" s="923"/>
      <c r="L210" s="923"/>
      <c r="M210" s="1375">
        <v>2068</v>
      </c>
      <c r="N210" s="923"/>
      <c r="O210" s="923"/>
      <c r="P210" s="1407"/>
      <c r="Q210" s="923"/>
      <c r="R210" s="923"/>
      <c r="S210" s="1407"/>
      <c r="T210" s="923"/>
      <c r="U210" s="923"/>
      <c r="V210" s="923"/>
    </row>
    <row r="211" spans="2:22" ht="30">
      <c r="B211" s="731" t="s">
        <v>1238</v>
      </c>
      <c r="C211" s="1263"/>
      <c r="D211" s="1335" t="s">
        <v>2898</v>
      </c>
      <c r="E211" s="923"/>
      <c r="F211" s="923"/>
      <c r="G211" s="923"/>
      <c r="H211" s="923"/>
      <c r="I211" s="923"/>
      <c r="J211" s="923"/>
      <c r="K211" s="923"/>
      <c r="L211" s="923"/>
      <c r="M211" s="1375">
        <v>1642</v>
      </c>
      <c r="N211" s="923"/>
      <c r="O211" s="923"/>
      <c r="P211" s="1407"/>
      <c r="Q211" s="923"/>
      <c r="R211" s="923"/>
      <c r="S211" s="1407"/>
      <c r="T211" s="923"/>
      <c r="U211" s="923"/>
      <c r="V211" s="923"/>
    </row>
    <row r="212" spans="2:22" ht="30">
      <c r="B212" s="731" t="s">
        <v>1238</v>
      </c>
      <c r="C212" s="1263"/>
      <c r="D212" s="1335" t="s">
        <v>2899</v>
      </c>
      <c r="E212" s="923"/>
      <c r="F212" s="923"/>
      <c r="G212" s="923"/>
      <c r="H212" s="923"/>
      <c r="I212" s="923"/>
      <c r="J212" s="923"/>
      <c r="K212" s="923"/>
      <c r="L212" s="923"/>
      <c r="M212" s="1375">
        <v>4373</v>
      </c>
      <c r="N212" s="923"/>
      <c r="O212" s="923"/>
      <c r="P212" s="1407"/>
      <c r="Q212" s="923"/>
      <c r="R212" s="923"/>
      <c r="S212" s="1407"/>
      <c r="T212" s="923"/>
      <c r="U212" s="923"/>
      <c r="V212" s="923"/>
    </row>
    <row r="213" spans="2:22" ht="30">
      <c r="B213" s="731" t="s">
        <v>1238</v>
      </c>
      <c r="C213" s="1263"/>
      <c r="D213" s="1335" t="s">
        <v>2900</v>
      </c>
      <c r="E213" s="923"/>
      <c r="F213" s="923"/>
      <c r="G213" s="923"/>
      <c r="H213" s="923"/>
      <c r="I213" s="923"/>
      <c r="J213" s="923"/>
      <c r="K213" s="923"/>
      <c r="L213" s="923"/>
      <c r="M213" s="1375">
        <v>1877</v>
      </c>
      <c r="N213" s="923"/>
      <c r="O213" s="923"/>
      <c r="P213" s="1407"/>
      <c r="Q213" s="923"/>
      <c r="R213" s="923"/>
      <c r="S213" s="1407"/>
      <c r="T213" s="923"/>
      <c r="U213" s="923"/>
      <c r="V213" s="923"/>
    </row>
    <row r="214" spans="2:22" ht="30">
      <c r="B214" s="731" t="s">
        <v>1238</v>
      </c>
      <c r="C214" s="1263"/>
      <c r="D214" s="1335" t="s">
        <v>2901</v>
      </c>
      <c r="E214" s="923"/>
      <c r="F214" s="923"/>
      <c r="G214" s="923"/>
      <c r="H214" s="923"/>
      <c r="I214" s="923"/>
      <c r="J214" s="923"/>
      <c r="K214" s="923"/>
      <c r="L214" s="923"/>
      <c r="M214" s="1375">
        <v>3440</v>
      </c>
      <c r="N214" s="923"/>
      <c r="O214" s="923"/>
      <c r="P214" s="1407"/>
      <c r="Q214" s="923"/>
      <c r="R214" s="923"/>
      <c r="S214" s="1407"/>
      <c r="T214" s="923"/>
      <c r="U214" s="923"/>
      <c r="V214" s="923"/>
    </row>
    <row r="215" spans="2:22" ht="30">
      <c r="B215" s="731" t="s">
        <v>1238</v>
      </c>
      <c r="C215" s="1263"/>
      <c r="D215" s="1335" t="s">
        <v>2902</v>
      </c>
      <c r="E215" s="923"/>
      <c r="F215" s="923"/>
      <c r="G215" s="923"/>
      <c r="H215" s="923"/>
      <c r="I215" s="923"/>
      <c r="J215" s="923"/>
      <c r="K215" s="923"/>
      <c r="L215" s="923"/>
      <c r="M215" s="1375">
        <v>3374</v>
      </c>
      <c r="N215" s="923"/>
      <c r="O215" s="923"/>
      <c r="P215" s="1407"/>
      <c r="Q215" s="923"/>
      <c r="R215" s="923"/>
      <c r="S215" s="1407"/>
      <c r="T215" s="923"/>
      <c r="U215" s="923"/>
      <c r="V215" s="923"/>
    </row>
    <row r="216" spans="2:22" ht="30">
      <c r="B216" s="731" t="s">
        <v>1238</v>
      </c>
      <c r="C216" s="1263"/>
      <c r="D216" s="1335" t="s">
        <v>2903</v>
      </c>
      <c r="E216" s="923"/>
      <c r="F216" s="923"/>
      <c r="G216" s="923"/>
      <c r="H216" s="923"/>
      <c r="I216" s="923"/>
      <c r="J216" s="923"/>
      <c r="K216" s="923"/>
      <c r="L216" s="923"/>
      <c r="M216" s="1375">
        <v>4561</v>
      </c>
      <c r="N216" s="923"/>
      <c r="O216" s="923"/>
      <c r="P216" s="1407"/>
      <c r="Q216" s="923"/>
      <c r="R216" s="923"/>
      <c r="S216" s="1407"/>
      <c r="T216" s="923"/>
      <c r="U216" s="923"/>
      <c r="V216" s="923"/>
    </row>
    <row r="217" spans="2:22" ht="30">
      <c r="B217" s="731" t="s">
        <v>1238</v>
      </c>
      <c r="C217" s="1263"/>
      <c r="D217" s="1335" t="s">
        <v>2904</v>
      </c>
      <c r="E217" s="923"/>
      <c r="F217" s="923"/>
      <c r="G217" s="923"/>
      <c r="H217" s="923"/>
      <c r="I217" s="923"/>
      <c r="J217" s="923"/>
      <c r="K217" s="923"/>
      <c r="L217" s="923"/>
      <c r="M217" s="1375">
        <v>1807</v>
      </c>
      <c r="N217" s="923"/>
      <c r="O217" s="923"/>
      <c r="P217" s="1407"/>
      <c r="Q217" s="923"/>
      <c r="R217" s="923"/>
      <c r="S217" s="1407"/>
      <c r="T217" s="923"/>
      <c r="U217" s="923"/>
      <c r="V217" s="923"/>
    </row>
    <row r="218" spans="2:22" ht="30">
      <c r="B218" s="731" t="s">
        <v>1238</v>
      </c>
      <c r="C218" s="1263"/>
      <c r="D218" s="1335" t="s">
        <v>2905</v>
      </c>
      <c r="E218" s="923"/>
      <c r="F218" s="923"/>
      <c r="G218" s="923"/>
      <c r="H218" s="923"/>
      <c r="I218" s="923"/>
      <c r="J218" s="923"/>
      <c r="K218" s="923"/>
      <c r="L218" s="923"/>
      <c r="M218" s="1375">
        <v>1897</v>
      </c>
      <c r="N218" s="923"/>
      <c r="O218" s="923"/>
      <c r="P218" s="1407"/>
      <c r="Q218" s="923"/>
      <c r="R218" s="923"/>
      <c r="S218" s="1407"/>
      <c r="T218" s="923"/>
      <c r="U218" s="923"/>
      <c r="V218" s="923"/>
    </row>
    <row r="219" spans="2:22" ht="30">
      <c r="B219" s="731" t="s">
        <v>1238</v>
      </c>
      <c r="C219" s="1263"/>
      <c r="D219" s="1335" t="s">
        <v>2266</v>
      </c>
      <c r="E219" s="923"/>
      <c r="F219" s="923"/>
      <c r="G219" s="923"/>
      <c r="H219" s="923"/>
      <c r="I219" s="923"/>
      <c r="J219" s="923"/>
      <c r="K219" s="923"/>
      <c r="L219" s="923"/>
      <c r="M219" s="1375">
        <v>10155</v>
      </c>
      <c r="N219" s="923"/>
      <c r="O219" s="923"/>
      <c r="P219" s="1407"/>
      <c r="Q219" s="923"/>
      <c r="R219" s="923"/>
      <c r="S219" s="1407"/>
      <c r="T219" s="923"/>
      <c r="U219" s="923"/>
      <c r="V219" s="923"/>
    </row>
    <row r="220" spans="2:22" ht="30">
      <c r="B220" s="731" t="s">
        <v>1238</v>
      </c>
      <c r="C220" s="1263"/>
      <c r="D220" s="1335" t="s">
        <v>2906</v>
      </c>
      <c r="E220" s="923"/>
      <c r="F220" s="923"/>
      <c r="G220" s="923"/>
      <c r="H220" s="923"/>
      <c r="I220" s="923"/>
      <c r="J220" s="923"/>
      <c r="K220" s="923"/>
      <c r="L220" s="923"/>
      <c r="M220" s="1375">
        <v>1645</v>
      </c>
      <c r="N220" s="923"/>
      <c r="O220" s="923"/>
      <c r="P220" s="1407"/>
      <c r="Q220" s="923"/>
      <c r="R220" s="923"/>
      <c r="S220" s="1407"/>
      <c r="T220" s="923"/>
      <c r="U220" s="923"/>
      <c r="V220" s="923"/>
    </row>
    <row r="221" spans="2:22" ht="30">
      <c r="B221" s="731" t="s">
        <v>1238</v>
      </c>
      <c r="C221" s="1263"/>
      <c r="D221" s="1335" t="s">
        <v>2907</v>
      </c>
      <c r="E221" s="923"/>
      <c r="F221" s="923"/>
      <c r="G221" s="923"/>
      <c r="H221" s="923"/>
      <c r="I221" s="923"/>
      <c r="J221" s="923"/>
      <c r="K221" s="923"/>
      <c r="L221" s="923"/>
      <c r="M221" s="1375">
        <v>13470</v>
      </c>
      <c r="N221" s="923"/>
      <c r="O221" s="923"/>
      <c r="P221" s="1407"/>
      <c r="Q221" s="923"/>
      <c r="R221" s="923"/>
      <c r="S221" s="1407"/>
      <c r="T221" s="923"/>
      <c r="U221" s="923"/>
      <c r="V221" s="923"/>
    </row>
    <row r="222" spans="2:22" ht="30">
      <c r="B222" s="731" t="s">
        <v>1238</v>
      </c>
      <c r="C222" s="1263"/>
      <c r="D222" s="1335" t="s">
        <v>2908</v>
      </c>
      <c r="E222" s="923"/>
      <c r="F222" s="923"/>
      <c r="G222" s="923"/>
      <c r="H222" s="923"/>
      <c r="I222" s="923"/>
      <c r="J222" s="923"/>
      <c r="K222" s="923"/>
      <c r="L222" s="923"/>
      <c r="M222" s="1375">
        <v>4278</v>
      </c>
      <c r="N222" s="923"/>
      <c r="O222" s="923"/>
      <c r="P222" s="1407"/>
      <c r="Q222" s="923"/>
      <c r="R222" s="923"/>
      <c r="S222" s="1407"/>
      <c r="T222" s="923"/>
      <c r="U222" s="923"/>
      <c r="V222" s="923"/>
    </row>
    <row r="223" spans="2:22" ht="30">
      <c r="B223" s="731" t="s">
        <v>1238</v>
      </c>
      <c r="C223" s="1263"/>
      <c r="D223" s="1335" t="s">
        <v>2909</v>
      </c>
      <c r="E223" s="923"/>
      <c r="F223" s="923"/>
      <c r="G223" s="923"/>
      <c r="H223" s="923"/>
      <c r="I223" s="923"/>
      <c r="J223" s="923"/>
      <c r="K223" s="923"/>
      <c r="L223" s="923"/>
      <c r="M223" s="1375">
        <v>1602</v>
      </c>
      <c r="N223" s="923"/>
      <c r="O223" s="923"/>
      <c r="P223" s="1407"/>
      <c r="Q223" s="923"/>
      <c r="R223" s="923"/>
      <c r="S223" s="1407"/>
      <c r="T223" s="923"/>
      <c r="U223" s="923"/>
      <c r="V223" s="923"/>
    </row>
    <row r="224" spans="2:22" ht="30">
      <c r="B224" s="731" t="s">
        <v>1238</v>
      </c>
      <c r="C224" s="1263"/>
      <c r="D224" s="1335" t="s">
        <v>2910</v>
      </c>
      <c r="E224" s="923"/>
      <c r="F224" s="923"/>
      <c r="G224" s="923"/>
      <c r="H224" s="923"/>
      <c r="I224" s="923"/>
      <c r="J224" s="923"/>
      <c r="K224" s="923"/>
      <c r="L224" s="923"/>
      <c r="M224" s="1375">
        <v>4656</v>
      </c>
      <c r="N224" s="923"/>
      <c r="O224" s="923"/>
      <c r="P224" s="1407"/>
      <c r="Q224" s="923"/>
      <c r="R224" s="923"/>
      <c r="S224" s="1407"/>
      <c r="T224" s="923"/>
      <c r="U224" s="923"/>
      <c r="V224" s="923"/>
    </row>
    <row r="225" spans="2:22" ht="30">
      <c r="B225" s="731" t="s">
        <v>1238</v>
      </c>
      <c r="C225" s="1263"/>
      <c r="D225" s="1335" t="s">
        <v>1316</v>
      </c>
      <c r="E225" s="923"/>
      <c r="F225" s="923"/>
      <c r="G225" s="923"/>
      <c r="H225" s="923"/>
      <c r="I225" s="923"/>
      <c r="J225" s="923"/>
      <c r="K225" s="923"/>
      <c r="L225" s="923"/>
      <c r="M225" s="1375">
        <v>1005</v>
      </c>
      <c r="N225" s="923"/>
      <c r="O225" s="923"/>
      <c r="P225" s="1407"/>
      <c r="Q225" s="923"/>
      <c r="R225" s="923"/>
      <c r="S225" s="1407"/>
      <c r="T225" s="923"/>
      <c r="U225" s="923"/>
      <c r="V225" s="923"/>
    </row>
    <row r="226" spans="2:22" ht="30">
      <c r="B226" s="731" t="s">
        <v>1238</v>
      </c>
      <c r="C226" s="1263"/>
      <c r="D226" s="1335" t="s">
        <v>2911</v>
      </c>
      <c r="E226" s="923"/>
      <c r="F226" s="923"/>
      <c r="G226" s="923"/>
      <c r="H226" s="923"/>
      <c r="I226" s="923"/>
      <c r="J226" s="923"/>
      <c r="K226" s="923"/>
      <c r="L226" s="923"/>
      <c r="M226" s="1375">
        <v>4249</v>
      </c>
      <c r="N226" s="923"/>
      <c r="O226" s="923"/>
      <c r="P226" s="1407"/>
      <c r="Q226" s="923"/>
      <c r="R226" s="923"/>
      <c r="S226" s="1407"/>
      <c r="T226" s="923"/>
      <c r="U226" s="923"/>
      <c r="V226" s="923"/>
    </row>
    <row r="227" spans="2:22" ht="30">
      <c r="B227" s="731" t="s">
        <v>1238</v>
      </c>
      <c r="C227" s="1263"/>
      <c r="D227" s="1335" t="s">
        <v>2912</v>
      </c>
      <c r="E227" s="923"/>
      <c r="F227" s="923"/>
      <c r="G227" s="923"/>
      <c r="H227" s="923"/>
      <c r="I227" s="923"/>
      <c r="J227" s="923"/>
      <c r="K227" s="923"/>
      <c r="L227" s="923"/>
      <c r="M227" s="1375">
        <v>1730</v>
      </c>
      <c r="N227" s="923"/>
      <c r="O227" s="923"/>
      <c r="P227" s="1407"/>
      <c r="Q227" s="923"/>
      <c r="R227" s="923"/>
      <c r="S227" s="1407"/>
      <c r="T227" s="923"/>
      <c r="U227" s="923"/>
      <c r="V227" s="923"/>
    </row>
    <row r="228" spans="2:22" ht="30">
      <c r="B228" s="731" t="s">
        <v>1238</v>
      </c>
      <c r="C228" s="1263"/>
      <c r="D228" s="1335" t="s">
        <v>2913</v>
      </c>
      <c r="E228" s="923"/>
      <c r="F228" s="923"/>
      <c r="G228" s="923"/>
      <c r="H228" s="923"/>
      <c r="I228" s="923"/>
      <c r="J228" s="923"/>
      <c r="K228" s="923"/>
      <c r="L228" s="923"/>
      <c r="M228" s="1375">
        <v>12334</v>
      </c>
      <c r="N228" s="923"/>
      <c r="O228" s="923"/>
      <c r="P228" s="1407"/>
      <c r="Q228" s="923"/>
      <c r="R228" s="923"/>
      <c r="S228" s="1407"/>
      <c r="T228" s="923"/>
      <c r="U228" s="923"/>
      <c r="V228" s="923"/>
    </row>
    <row r="229" spans="2:22" ht="30">
      <c r="B229" s="731" t="s">
        <v>1238</v>
      </c>
      <c r="C229" s="1263"/>
      <c r="D229" s="1335" t="s">
        <v>2914</v>
      </c>
      <c r="E229" s="923"/>
      <c r="F229" s="923"/>
      <c r="G229" s="923"/>
      <c r="H229" s="923"/>
      <c r="I229" s="923"/>
      <c r="J229" s="923"/>
      <c r="K229" s="923"/>
      <c r="L229" s="923"/>
      <c r="M229" s="1375">
        <v>3466</v>
      </c>
      <c r="N229" s="923"/>
      <c r="O229" s="923"/>
      <c r="P229" s="1407"/>
      <c r="Q229" s="923"/>
      <c r="R229" s="923"/>
      <c r="S229" s="1407"/>
      <c r="T229" s="923"/>
      <c r="U229" s="923"/>
      <c r="V229" s="923"/>
    </row>
    <row r="230" spans="2:22" ht="30">
      <c r="B230" s="731" t="s">
        <v>1238</v>
      </c>
      <c r="C230" s="1263"/>
      <c r="D230" s="1335" t="s">
        <v>2266</v>
      </c>
      <c r="E230" s="923"/>
      <c r="F230" s="923"/>
      <c r="G230" s="923"/>
      <c r="H230" s="923"/>
      <c r="I230" s="923"/>
      <c r="J230" s="923"/>
      <c r="K230" s="923"/>
      <c r="L230" s="923"/>
      <c r="M230" s="1375">
        <v>9700</v>
      </c>
      <c r="N230" s="923"/>
      <c r="O230" s="923"/>
      <c r="P230" s="1407"/>
      <c r="Q230" s="923"/>
      <c r="R230" s="923"/>
      <c r="S230" s="1407"/>
      <c r="T230" s="923"/>
      <c r="U230" s="923"/>
      <c r="V230" s="923"/>
    </row>
    <row r="231" spans="2:22" ht="30">
      <c r="B231" s="731" t="s">
        <v>1238</v>
      </c>
      <c r="C231" s="1263"/>
      <c r="D231" s="1335" t="s">
        <v>2854</v>
      </c>
      <c r="E231" s="923"/>
      <c r="F231" s="923"/>
      <c r="G231" s="923"/>
      <c r="H231" s="923"/>
      <c r="I231" s="923"/>
      <c r="J231" s="923"/>
      <c r="K231" s="923"/>
      <c r="L231" s="923"/>
      <c r="M231" s="1375">
        <v>4855</v>
      </c>
      <c r="N231" s="923"/>
      <c r="O231" s="923"/>
      <c r="P231" s="1407"/>
      <c r="Q231" s="923"/>
      <c r="R231" s="923"/>
      <c r="S231" s="1407"/>
      <c r="T231" s="923"/>
      <c r="U231" s="923"/>
      <c r="V231" s="923"/>
    </row>
    <row r="232" spans="2:22" ht="30">
      <c r="B232" s="731" t="s">
        <v>1238</v>
      </c>
      <c r="C232" s="1263"/>
      <c r="D232" s="1335" t="s">
        <v>2915</v>
      </c>
      <c r="E232" s="923"/>
      <c r="F232" s="923"/>
      <c r="G232" s="923"/>
      <c r="H232" s="923"/>
      <c r="I232" s="923"/>
      <c r="J232" s="923"/>
      <c r="K232" s="923"/>
      <c r="L232" s="923"/>
      <c r="M232" s="1375">
        <v>4835</v>
      </c>
      <c r="N232" s="923"/>
      <c r="O232" s="923"/>
      <c r="P232" s="1407"/>
      <c r="Q232" s="923"/>
      <c r="R232" s="923"/>
      <c r="S232" s="1407"/>
      <c r="T232" s="923"/>
      <c r="U232" s="923"/>
      <c r="V232" s="923"/>
    </row>
    <row r="233" spans="2:22" ht="30">
      <c r="B233" s="731" t="s">
        <v>1238</v>
      </c>
      <c r="C233" s="1263"/>
      <c r="D233" s="1335" t="s">
        <v>2266</v>
      </c>
      <c r="E233" s="923"/>
      <c r="F233" s="923"/>
      <c r="G233" s="923"/>
      <c r="H233" s="923"/>
      <c r="I233" s="923"/>
      <c r="J233" s="923"/>
      <c r="K233" s="923"/>
      <c r="L233" s="923"/>
      <c r="M233" s="1375">
        <v>6572</v>
      </c>
      <c r="N233" s="923"/>
      <c r="O233" s="923"/>
      <c r="P233" s="1407"/>
      <c r="Q233" s="923"/>
      <c r="R233" s="923"/>
      <c r="S233" s="1407"/>
      <c r="T233" s="923"/>
      <c r="U233" s="923"/>
      <c r="V233" s="923"/>
    </row>
    <row r="234" spans="2:22" ht="30">
      <c r="B234" s="731" t="s">
        <v>1238</v>
      </c>
      <c r="C234" s="1263"/>
      <c r="D234" s="1335" t="s">
        <v>2820</v>
      </c>
      <c r="E234" s="923"/>
      <c r="F234" s="923"/>
      <c r="G234" s="923"/>
      <c r="H234" s="923"/>
      <c r="I234" s="923"/>
      <c r="J234" s="923"/>
      <c r="K234" s="923"/>
      <c r="L234" s="923"/>
      <c r="M234" s="1375">
        <v>3720</v>
      </c>
      <c r="N234" s="923"/>
      <c r="O234" s="923"/>
      <c r="P234" s="1407"/>
      <c r="Q234" s="923"/>
      <c r="R234" s="923"/>
      <c r="S234" s="1407"/>
      <c r="T234" s="923"/>
      <c r="U234" s="923"/>
      <c r="V234" s="923"/>
    </row>
    <row r="235" spans="2:22" ht="30">
      <c r="B235" s="731" t="s">
        <v>1238</v>
      </c>
      <c r="C235" s="1263"/>
      <c r="D235" s="1335" t="s">
        <v>2916</v>
      </c>
      <c r="E235" s="923"/>
      <c r="F235" s="923"/>
      <c r="G235" s="923"/>
      <c r="H235" s="923"/>
      <c r="I235" s="923"/>
      <c r="J235" s="923"/>
      <c r="K235" s="923"/>
      <c r="L235" s="923"/>
      <c r="M235" s="1375">
        <v>1347</v>
      </c>
      <c r="N235" s="923"/>
      <c r="O235" s="923"/>
      <c r="P235" s="1407"/>
      <c r="Q235" s="923"/>
      <c r="R235" s="923"/>
      <c r="S235" s="1407"/>
      <c r="T235" s="923"/>
      <c r="U235" s="923"/>
      <c r="V235" s="923"/>
    </row>
    <row r="236" spans="2:22" ht="30">
      <c r="B236" s="731" t="s">
        <v>1238</v>
      </c>
      <c r="C236" s="1263"/>
      <c r="D236" s="1335" t="s">
        <v>2266</v>
      </c>
      <c r="E236" s="923"/>
      <c r="F236" s="923"/>
      <c r="G236" s="923"/>
      <c r="H236" s="923"/>
      <c r="I236" s="923"/>
      <c r="J236" s="923"/>
      <c r="K236" s="923"/>
      <c r="L236" s="923"/>
      <c r="M236" s="1375">
        <v>9263</v>
      </c>
      <c r="N236" s="923"/>
      <c r="O236" s="923"/>
      <c r="P236" s="1407"/>
      <c r="Q236" s="923"/>
      <c r="R236" s="923"/>
      <c r="S236" s="1407"/>
      <c r="T236" s="923"/>
      <c r="U236" s="923"/>
      <c r="V236" s="923"/>
    </row>
    <row r="237" spans="2:22" ht="30">
      <c r="B237" s="731" t="s">
        <v>1238</v>
      </c>
      <c r="C237" s="1263"/>
      <c r="D237" s="1335" t="s">
        <v>2917</v>
      </c>
      <c r="E237" s="923"/>
      <c r="F237" s="923"/>
      <c r="G237" s="923"/>
      <c r="H237" s="923"/>
      <c r="I237" s="923"/>
      <c r="J237" s="923"/>
      <c r="K237" s="923"/>
      <c r="L237" s="923"/>
      <c r="M237" s="1375">
        <v>2377</v>
      </c>
      <c r="N237" s="923"/>
      <c r="O237" s="923"/>
      <c r="P237" s="1407"/>
      <c r="Q237" s="923"/>
      <c r="R237" s="923"/>
      <c r="S237" s="1407"/>
      <c r="T237" s="923"/>
      <c r="U237" s="923"/>
      <c r="V237" s="923"/>
    </row>
  </sheetData>
  <mergeCells count="26">
    <mergeCell ref="A3:V3"/>
    <mergeCell ref="A4:A7"/>
    <mergeCell ref="B4:B7"/>
    <mergeCell ref="C4:C7"/>
    <mergeCell ref="D4:D7"/>
    <mergeCell ref="E4:E7"/>
    <mergeCell ref="F4:F7"/>
    <mergeCell ref="G4:J4"/>
    <mergeCell ref="K4:S5"/>
    <mergeCell ref="T4:T7"/>
    <mergeCell ref="U4:U7"/>
    <mergeCell ref="G5:J5"/>
    <mergeCell ref="V5:V7"/>
    <mergeCell ref="G6:G7"/>
    <mergeCell ref="H6:H7"/>
    <mergeCell ref="I6:I7"/>
    <mergeCell ref="J6:J7"/>
    <mergeCell ref="K6:M6"/>
    <mergeCell ref="N6:P6"/>
    <mergeCell ref="Q6:S6"/>
    <mergeCell ref="B29:V29"/>
    <mergeCell ref="B98:V98"/>
    <mergeCell ref="A36:V36"/>
    <mergeCell ref="B48:V48"/>
    <mergeCell ref="C62:V62"/>
    <mergeCell ref="C65:V65"/>
  </mergeCells>
  <conditionalFormatting sqref="D11">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ზუგდიდი</vt:lpstr>
      <vt:lpstr>მარტვილი</vt:lpstr>
      <vt:lpstr>მესტია</vt:lpstr>
      <vt:lpstr>სენაკი</vt:lpstr>
      <vt:lpstr>ჩხოროწყუ</vt:lpstr>
      <vt:lpstr>ხობი</vt:lpstr>
      <vt:lpstr>ფოთი</vt:lpstr>
      <vt:lpstr>აბაშა</vt:lpstr>
      <vt:lpstr>წალენჯიხა</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Nona Nadaraia</dc:creator>
  <cp:lastModifiedBy>Nona Nadaraia</cp:lastModifiedBy>
  <dcterms:created xsi:type="dcterms:W3CDTF">2019-12-27T08:13:50Z</dcterms:created>
  <dcterms:modified xsi:type="dcterms:W3CDTF">2019-12-30T05:31:47Z</dcterms:modified>
</cp:coreProperties>
</file>