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8800" windowHeight="12435" activeTab="8"/>
  </bookViews>
  <sheets>
    <sheet name="აბაშა" sheetId="2" r:id="rId1"/>
    <sheet name="ზუგდიდი" sheetId="5" r:id="rId2"/>
    <sheet name="მარტვილი" sheetId="6" r:id="rId3"/>
    <sheet name="მესტია" sheetId="7" r:id="rId4"/>
    <sheet name="სენაკი" sheetId="8" r:id="rId5"/>
    <sheet name="ჩხოროწყუ" sheetId="10" r:id="rId6"/>
    <sheet name="წალენჯიხა" sheetId="11" r:id="rId7"/>
    <sheet name="ხობი" sheetId="12" r:id="rId8"/>
    <sheet name="ფოთი" sheetId="13" r:id="rId9"/>
  </sheets>
  <externalReferences>
    <externalReference r:id="rId10"/>
  </externalReferences>
  <definedNames>
    <definedName name="_xlnm.Print_Area" localSheetId="6">წალენჯიხა!$C$4:$V$100</definedName>
  </definedNames>
  <calcPr calcId="152511"/>
</workbook>
</file>

<file path=xl/calcChain.xml><?xml version="1.0" encoding="utf-8"?>
<calcChain xmlns="http://schemas.openxmlformats.org/spreadsheetml/2006/main">
  <c r="S52" i="13" l="1"/>
  <c r="H51" i="13"/>
  <c r="H50" i="13"/>
  <c r="H49" i="13"/>
  <c r="H48" i="13"/>
  <c r="H47" i="13"/>
  <c r="H46" i="13"/>
  <c r="H45" i="13"/>
  <c r="H44" i="13"/>
  <c r="H43" i="13"/>
  <c r="H42" i="13"/>
  <c r="H41" i="13"/>
  <c r="H40" i="13"/>
  <c r="H39" i="13"/>
  <c r="H38" i="13"/>
  <c r="H37" i="13"/>
  <c r="H36" i="13"/>
  <c r="H35" i="13"/>
  <c r="H34" i="13"/>
  <c r="H33" i="13"/>
  <c r="H32" i="13"/>
  <c r="H31" i="13"/>
  <c r="H30" i="13"/>
  <c r="H29" i="13"/>
  <c r="H28" i="13"/>
  <c r="S25" i="13"/>
  <c r="S20" i="13"/>
  <c r="P20" i="13"/>
  <c r="M20" i="13"/>
  <c r="H19" i="13"/>
  <c r="G18" i="13"/>
  <c r="G15" i="13"/>
  <c r="G14" i="13"/>
  <c r="G13" i="13"/>
  <c r="G10" i="13"/>
  <c r="G20" i="13" s="1"/>
  <c r="G8" i="13"/>
  <c r="P112" i="12" l="1"/>
  <c r="M112" i="12"/>
  <c r="G112" i="12"/>
  <c r="G110" i="12"/>
  <c r="G109" i="12"/>
  <c r="G108" i="12"/>
  <c r="G107" i="12"/>
  <c r="G106" i="12"/>
  <c r="G105" i="12"/>
  <c r="G104" i="12"/>
  <c r="G103" i="12"/>
  <c r="S101" i="12"/>
  <c r="P101" i="12"/>
  <c r="M101" i="12"/>
  <c r="H50" i="12"/>
  <c r="H101" i="12" s="1"/>
  <c r="H38" i="12"/>
  <c r="V35" i="12"/>
  <c r="S35" i="12"/>
  <c r="P35" i="12"/>
  <c r="M35" i="12"/>
  <c r="H15" i="12"/>
  <c r="G15" i="12" s="1"/>
  <c r="H14" i="12"/>
  <c r="H35" i="12" s="1"/>
  <c r="G14" i="12"/>
  <c r="G35" i="12" s="1"/>
  <c r="G53" i="10" l="1"/>
  <c r="G51" i="10"/>
  <c r="G44" i="10"/>
  <c r="G43" i="10"/>
  <c r="G42" i="10"/>
  <c r="S30" i="10"/>
  <c r="P30" i="10"/>
  <c r="M30" i="10"/>
  <c r="G29" i="10"/>
  <c r="H15" i="10"/>
  <c r="G15" i="10"/>
  <c r="H14" i="10"/>
  <c r="G14" i="10"/>
  <c r="H13" i="10"/>
  <c r="G13" i="10"/>
  <c r="H12" i="10"/>
  <c r="H30" i="10" s="1"/>
  <c r="G12" i="10"/>
  <c r="V115" i="8" l="1"/>
  <c r="H115" i="8"/>
  <c r="G115" i="8"/>
  <c r="V68" i="8"/>
  <c r="S68" i="8"/>
  <c r="P68" i="8"/>
  <c r="M68" i="8"/>
  <c r="H68" i="8"/>
  <c r="H16" i="8"/>
  <c r="G16" i="8"/>
  <c r="G15" i="8"/>
  <c r="G14" i="8"/>
  <c r="G12" i="8"/>
  <c r="H11" i="8"/>
  <c r="G11" i="8"/>
  <c r="H8" i="8"/>
  <c r="G8" i="8" s="1"/>
  <c r="G23" i="8" l="1"/>
  <c r="H23" i="8"/>
  <c r="H55" i="7" l="1"/>
  <c r="H54" i="7"/>
  <c r="H53" i="7"/>
  <c r="S51" i="7"/>
  <c r="P51" i="7"/>
  <c r="M51" i="7"/>
  <c r="H51" i="7"/>
  <c r="X23" i="7"/>
  <c r="S23" i="7"/>
  <c r="P23" i="7"/>
  <c r="M23" i="7"/>
  <c r="H20" i="7"/>
  <c r="H19" i="7"/>
  <c r="H8" i="7"/>
  <c r="G8" i="7" s="1"/>
  <c r="H7" i="7"/>
  <c r="G7" i="7"/>
  <c r="G23" i="7" s="1"/>
  <c r="H23" i="7" l="1"/>
  <c r="S28" i="6" l="1"/>
  <c r="Q28" i="6"/>
  <c r="P28" i="6"/>
  <c r="O28" i="6"/>
  <c r="N28" i="6"/>
  <c r="M28" i="6"/>
  <c r="L28" i="6"/>
  <c r="K28" i="6"/>
  <c r="J28" i="6"/>
  <c r="I28" i="6"/>
  <c r="H27" i="6"/>
  <c r="G27" i="6"/>
  <c r="H26" i="6"/>
  <c r="G26" i="6"/>
  <c r="H25" i="6"/>
  <c r="G25" i="6"/>
  <c r="H24" i="6"/>
  <c r="H28" i="6" s="1"/>
  <c r="G24" i="6"/>
  <c r="G28" i="6" s="1"/>
  <c r="H23" i="6"/>
  <c r="G23" i="6"/>
  <c r="S18" i="6"/>
  <c r="P18" i="6"/>
  <c r="M18" i="6"/>
  <c r="H12" i="6"/>
  <c r="G12" i="6"/>
  <c r="H11" i="6"/>
  <c r="G11" i="6"/>
  <c r="H10" i="6"/>
  <c r="G10" i="6"/>
  <c r="H9" i="6"/>
  <c r="G9" i="6"/>
  <c r="H8" i="6"/>
  <c r="G8" i="6"/>
  <c r="H7" i="6"/>
  <c r="H18" i="6" s="1"/>
  <c r="G7" i="6"/>
  <c r="G18" i="6" s="1"/>
  <c r="U18" i="6" s="1"/>
  <c r="H6" i="6"/>
  <c r="G6" i="6"/>
  <c r="S79" i="5" l="1"/>
  <c r="P79" i="5"/>
  <c r="M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79" i="5" s="1"/>
  <c r="H46" i="5"/>
  <c r="H45" i="5"/>
  <c r="H44" i="5"/>
  <c r="H41" i="5"/>
  <c r="G41" i="5"/>
  <c r="M40" i="5"/>
  <c r="M39" i="5"/>
  <c r="M38" i="5"/>
  <c r="M37" i="5"/>
  <c r="M36" i="5"/>
  <c r="M35" i="5"/>
  <c r="M34" i="5"/>
  <c r="M33" i="5"/>
  <c r="M32" i="5"/>
  <c r="M31" i="5"/>
  <c r="M30" i="5"/>
  <c r="M29" i="5"/>
  <c r="M28" i="5"/>
  <c r="M27" i="5"/>
  <c r="M41" i="5" s="1"/>
  <c r="S25" i="5"/>
  <c r="P25" i="5"/>
  <c r="H25" i="5"/>
  <c r="G25" i="5"/>
  <c r="M24" i="5"/>
  <c r="M23" i="5"/>
  <c r="M22" i="5"/>
  <c r="M21" i="5"/>
  <c r="M20" i="5"/>
  <c r="M19" i="5"/>
  <c r="M18" i="5"/>
  <c r="M17" i="5"/>
  <c r="M16" i="5"/>
  <c r="M15" i="5"/>
  <c r="M14" i="5"/>
  <c r="M13" i="5"/>
  <c r="M12" i="5"/>
  <c r="M11" i="5"/>
  <c r="M10" i="5"/>
  <c r="M9" i="5"/>
  <c r="M8" i="5"/>
  <c r="M7" i="5"/>
  <c r="M6" i="5"/>
  <c r="M25" i="5" s="1"/>
  <c r="V146" i="2" l="1"/>
  <c r="V147" i="2"/>
  <c r="V148" i="2"/>
  <c r="V149" i="2"/>
  <c r="V150" i="2"/>
  <c r="V151" i="2"/>
  <c r="V152" i="2"/>
  <c r="V153" i="2"/>
  <c r="V154" i="2"/>
  <c r="V155" i="2"/>
  <c r="V156" i="2"/>
  <c r="V157" i="2"/>
  <c r="V158" i="2"/>
  <c r="V145" i="2"/>
  <c r="V159" i="2" s="1"/>
  <c r="H159" i="2"/>
  <c r="G158" i="2"/>
  <c r="V33" i="2" l="1"/>
  <c r="V34" i="2"/>
  <c r="V35" i="2"/>
  <c r="V36" i="2"/>
  <c r="V37" i="2"/>
  <c r="V38" i="2"/>
  <c r="V39" i="2"/>
  <c r="V40" i="2"/>
  <c r="V41" i="2"/>
  <c r="V42" i="2"/>
  <c r="V43" i="2"/>
  <c r="V44" i="2"/>
  <c r="V45" i="2"/>
  <c r="V46" i="2"/>
  <c r="V47" i="2"/>
  <c r="V48" i="2"/>
  <c r="V49" i="2"/>
  <c r="V50" i="2"/>
  <c r="V51" i="2"/>
  <c r="V32" i="2"/>
  <c r="V53" i="2" l="1"/>
  <c r="S53" i="2"/>
  <c r="S31" i="2" l="1"/>
  <c r="S15" i="2" l="1"/>
  <c r="S16" i="2"/>
  <c r="S17" i="2"/>
  <c r="S18" i="2"/>
  <c r="S19" i="2"/>
  <c r="S20" i="2"/>
  <c r="S21" i="2"/>
  <c r="S22" i="2"/>
  <c r="S23" i="2"/>
  <c r="S24" i="2"/>
  <c r="S25" i="2"/>
  <c r="S26" i="2"/>
  <c r="S27" i="2"/>
  <c r="S28" i="2"/>
  <c r="S30" i="2"/>
  <c r="G13" i="2" l="1"/>
  <c r="H14" i="2" l="1"/>
  <c r="G159" i="2" l="1"/>
  <c r="S29" i="2"/>
  <c r="S159" i="2"/>
  <c r="M53" i="2" l="1"/>
  <c r="G14" i="2" l="1"/>
  <c r="H12" i="2"/>
  <c r="G12" i="2" s="1"/>
  <c r="H11" i="2"/>
  <c r="H53" i="2" l="1"/>
  <c r="G11" i="2"/>
  <c r="H58" i="2"/>
  <c r="H59" i="2"/>
  <c r="H60" i="2"/>
  <c r="H61" i="2"/>
  <c r="H62" i="2"/>
  <c r="H63" i="2"/>
  <c r="H64" i="2"/>
  <c r="H57" i="2"/>
  <c r="M143" i="2" l="1"/>
  <c r="S130" i="2"/>
  <c r="P130" i="2"/>
  <c r="M130"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l="1"/>
  <c r="G53" i="2"/>
  <c r="P53" i="2"/>
</calcChain>
</file>

<file path=xl/comments1.xml><?xml version="1.0" encoding="utf-8"?>
<comments xmlns="http://schemas.openxmlformats.org/spreadsheetml/2006/main">
  <authors>
    <author>Автор</author>
  </authors>
  <commentList>
    <comment ref="E16" authorId="0" shapeId="0">
      <text>
        <r>
          <rPr>
            <b/>
            <sz val="9"/>
            <color indexed="81"/>
            <rFont val="Tahoma"/>
            <family val="2"/>
            <charset val="204"/>
          </rPr>
          <t xml:space="preserve">Автор:
</t>
        </r>
      </text>
    </comment>
    <comment ref="E21" authorId="0" shapeId="0">
      <text>
        <r>
          <rPr>
            <b/>
            <sz val="9"/>
            <color indexed="81"/>
            <rFont val="Tahoma"/>
            <family val="2"/>
            <charset val="204"/>
          </rPr>
          <t xml:space="preserve">Автор:
</t>
        </r>
      </text>
    </comment>
    <comment ref="E22" authorId="0" shapeId="0">
      <text>
        <r>
          <rPr>
            <b/>
            <sz val="9"/>
            <color indexed="81"/>
            <rFont val="Tahoma"/>
            <family val="2"/>
            <charset val="204"/>
          </rPr>
          <t xml:space="preserve">Автор:
</t>
        </r>
      </text>
    </comment>
    <comment ref="E24" authorId="0" shapeId="0">
      <text>
        <r>
          <rPr>
            <b/>
            <sz val="9"/>
            <color indexed="81"/>
            <rFont val="Tahoma"/>
            <family val="2"/>
            <charset val="204"/>
          </rPr>
          <t xml:space="preserve">Автор:
</t>
        </r>
      </text>
    </comment>
    <comment ref="E25" authorId="0" shapeId="0">
      <text>
        <r>
          <rPr>
            <b/>
            <sz val="9"/>
            <color indexed="81"/>
            <rFont val="Tahoma"/>
            <family val="2"/>
            <charset val="204"/>
          </rPr>
          <t xml:space="preserve">Автор:
</t>
        </r>
      </text>
    </comment>
    <comment ref="E26" authorId="0" shapeId="0">
      <text>
        <r>
          <rPr>
            <b/>
            <sz val="9"/>
            <color indexed="81"/>
            <rFont val="Tahoma"/>
            <family val="2"/>
            <charset val="204"/>
          </rPr>
          <t xml:space="preserve">Автор:
</t>
        </r>
      </text>
    </comment>
    <comment ref="E27" authorId="0" shapeId="0">
      <text>
        <r>
          <rPr>
            <b/>
            <sz val="9"/>
            <color indexed="81"/>
            <rFont val="Tahoma"/>
            <family val="2"/>
            <charset val="204"/>
          </rPr>
          <t xml:space="preserve">Автор:
</t>
        </r>
      </text>
    </comment>
    <comment ref="E76" authorId="0" shapeId="0">
      <text>
        <r>
          <rPr>
            <b/>
            <sz val="9"/>
            <color indexed="81"/>
            <rFont val="Tahoma"/>
            <family val="2"/>
            <charset val="204"/>
          </rPr>
          <t xml:space="preserve">Автор:
</t>
        </r>
      </text>
    </comment>
    <comment ref="E78" authorId="0" shapeId="0">
      <text>
        <r>
          <rPr>
            <b/>
            <sz val="9"/>
            <color indexed="81"/>
            <rFont val="Tahoma"/>
            <family val="2"/>
            <charset val="204"/>
          </rPr>
          <t xml:space="preserve">Автор:
</t>
        </r>
      </text>
    </comment>
    <comment ref="E79" authorId="0" shapeId="0">
      <text>
        <r>
          <rPr>
            <b/>
            <sz val="9"/>
            <color indexed="81"/>
            <rFont val="Tahoma"/>
            <family val="2"/>
            <charset val="204"/>
          </rPr>
          <t xml:space="preserve">Автор:
</t>
        </r>
      </text>
    </comment>
  </commentList>
</comments>
</file>

<file path=xl/comments2.xml><?xml version="1.0" encoding="utf-8"?>
<comments xmlns="http://schemas.openxmlformats.org/spreadsheetml/2006/main">
  <authors>
    <author>Автор</author>
  </authors>
  <commentList>
    <comment ref="A14"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<sst xmlns="http://schemas.openxmlformats.org/spreadsheetml/2006/main" count="5294" uniqueCount="1699">
  <si>
    <t>1. რეგიონული სტრატეგიის მიზანი</t>
  </si>
  <si>
    <t>2. რეგიონული სტრატეგიის ამოცანა</t>
  </si>
  <si>
    <t>4. მოსალოდნელი შედეგი</t>
  </si>
  <si>
    <t>კერძო სექტორის დაფინანსება</t>
  </si>
  <si>
    <t>დაწყება</t>
  </si>
  <si>
    <t>დასრულება</t>
  </si>
  <si>
    <t>სავარაუდო ბიუჯეტი</t>
  </si>
  <si>
    <t>#</t>
  </si>
  <si>
    <t>3. პროექტის/აქტივობის დასახელება</t>
  </si>
  <si>
    <t>5. პროექტის/აქტივობის განხორციელების ადგილი</t>
  </si>
  <si>
    <t>7. პროექტის/აქტივობის ხანგრძლივობა და პროგრესი</t>
  </si>
  <si>
    <t>9. პარტნიორი ორგანიზაცია</t>
  </si>
  <si>
    <t>სახელმწიფო ბიუჯეტი</t>
  </si>
  <si>
    <t>მუნიციპალიტეტის ბიუჯეტი</t>
  </si>
  <si>
    <t>დონორების დაფინანსება</t>
  </si>
  <si>
    <t>7.1.1</t>
  </si>
  <si>
    <t>7.1.2</t>
  </si>
  <si>
    <t>7.1.3</t>
  </si>
  <si>
    <t>7.2.1</t>
  </si>
  <si>
    <t>7.2.2</t>
  </si>
  <si>
    <t>7.2.3</t>
  </si>
  <si>
    <t>7.3.1</t>
  </si>
  <si>
    <t>7.3.2</t>
  </si>
  <si>
    <t>7.3.3</t>
  </si>
  <si>
    <t xml:space="preserve"> </t>
  </si>
  <si>
    <t>6. პროექტის/აქტივობის ბიუჯეტი და დაფინანსების წყარ(ებ)ო</t>
  </si>
  <si>
    <t>2015 წელი</t>
  </si>
  <si>
    <t>2016 წელი</t>
  </si>
  <si>
    <t>2017 წელი</t>
  </si>
  <si>
    <t>8. პასუხისმგებელი ადმინისტრაციული ორგანო</t>
  </si>
  <si>
    <t>10. მოკლე აღწერა/შენიშვნა</t>
  </si>
  <si>
    <t>მუნიციპალიტეტის ბიუჯეტიდან დასაფინანსებელი პროექტები 2015-2017 წლებში</t>
  </si>
  <si>
    <t>რეგიონში განსახორციელებელი პროექტების ფონდის (რგპფ) პროექტები 2015-2017 წლებში</t>
  </si>
  <si>
    <t>აბაშის მუნიციპალიტეტში ილიას ქუჩიდან სოფ. ეწერის მიმართულებით და სოფ. ნორიოს ცენტრიდან სოფ. საგვაზაოს მიმართულებით გზის ასფალტო-ბეტონით მოწყობა</t>
  </si>
  <si>
    <t>მარანი-პირველი მაისი-გაუწყინარის გზის მოწყობა ასფალტო-ბეტონის საფარით</t>
  </si>
  <si>
    <t>ცენტრალური მაგისტრალიდან სოფ. ქოლობნის მიმართულებით არსებული გზის ასფალტო-ბეტონის საფარით მოწყობა</t>
  </si>
  <si>
    <t>აბაშის მუნიციპალიტეტის გამგეობა</t>
  </si>
  <si>
    <t>2.1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t>
  </si>
  <si>
    <t xml:space="preserve">2. საბაზისო ინფრასტრუქტურის გაუმჯობესება </t>
  </si>
  <si>
    <t>მნიშვნელოვნად გაზრდის დასაქმებას, შეამცირებს სიღარიბეს და გაზრდის შემოსავლებს. ამასთან მოწესრიგდება და განვითარდება ინფრასტრუქტურა; მოსახლეობას მიეცემა ნორმალურად გადაადგილების საშუალება.</t>
  </si>
  <si>
    <t>აბაშის მუნიციპალიტეტი</t>
  </si>
  <si>
    <t xml:space="preserve">12. განათლების, მეცნიერების, კულტურისა და სპორტის განვითარება  </t>
  </si>
  <si>
    <t>12.4 რეგიონში კულტურული და სპორტული ინფრასტრუქტურის რეაბილიტაცია და განვითარება</t>
  </si>
  <si>
    <t>აბაშის მუნიციპალიტეტში ახალი სპორტული დარბაზის მშენებლობა</t>
  </si>
  <si>
    <t>სპორტული დარბაზის აშენება ხელს შეუწყობს მასობრივი სპორტის სახეობების განვითარებას და ჯანსაღი თაობის აღზრდას</t>
  </si>
  <si>
    <t xml:space="preserve">13. ქმედითი გარემოსდაცვითი საქმიანობის განხორციელება </t>
  </si>
  <si>
    <t>13.3 ნაპირსამაგრი ღონისძიებების გეგმის შემუშავება და განხორციელება</t>
  </si>
  <si>
    <t>მარტი</t>
  </si>
  <si>
    <t>ნოემბერი</t>
  </si>
  <si>
    <t>თებერვალი</t>
  </si>
  <si>
    <t>მაისი</t>
  </si>
  <si>
    <t>სექტემბერი</t>
  </si>
  <si>
    <t>აპრილი</t>
  </si>
  <si>
    <t>ოქტომბერი</t>
  </si>
  <si>
    <t>ქ. აბაშაში ადგილობრივი გზების რეაბილიტაცია</t>
  </si>
  <si>
    <t>საგზაო ინფრასტრუქტურისა და მოსახლეობის სოციალურ-ეკონომიური დონის გაუმჯობესება ასფალტო-ბეტონის საფარით</t>
  </si>
  <si>
    <t>2.7 ურბანული ინფრასტუქტურის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</si>
  <si>
    <t>10. კომუნალური და სხვა საზოგადოებრივი მომსახურეობის მოწესრიგება</t>
  </si>
  <si>
    <t>10.2  მუნიციპალურ ცენტრებში, დაბებსა და საკურორტო დასახლებებში საკანალიზაციო სისტემების მოწესრიგება;</t>
  </si>
  <si>
    <t>ქ. აბაშაში მრავალბინიან სახლებში საკანალიზაციო გაყვანილობის რეაბილიტაცია</t>
  </si>
  <si>
    <t>მოსახლეობის ცხოვრების დონის ამარლება</t>
  </si>
  <si>
    <t xml:space="preserve">10. კომუნალური და სხვა საზოგადოებრივი მომსახურების მოწესრიგება </t>
  </si>
  <si>
    <t>10.4 მუნიციპალიტეტებში მყარი საყოფაცხოვრებო ნარჩენების მართვის ქმედითი სისტემის დანერგვა და ყველა დასახლებიდან ნარჩენების გატანის უზრუნველყოფა
10.5 რეგიონის ნარჩენების მართვის სტრატეგიისა და სამოქმედო გეგმის შემუშავება. გარემოზე ზემოქმედების ნებართვის მქონე ნაგავსაყრელზე ნარჩენების გატანის, გადამუშავებისა და კომპოსტირების უზრუნველყოფა. „უკონტროლო“ ნაგავსაყრელების გაუქმება.</t>
  </si>
  <si>
    <t>კეთილმოწყობა</t>
  </si>
  <si>
    <t>დაგვა-დასუფთავება, ნარჩენების გატანა, გამწვანებისა და გარე განათების მოვლა-პატრონობა</t>
  </si>
  <si>
    <t>იანვარი</t>
  </si>
  <si>
    <t>დეკემბერი</t>
  </si>
  <si>
    <t>გზების მოხრეშვა, დაგრეიდერება, დაპროფილება</t>
  </si>
  <si>
    <t>ადგილობრივი მნიშვნელობის გზების მოვლა შენარჩუნება</t>
  </si>
  <si>
    <t>10.1 მოსახლეობისთვის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t>
  </si>
  <si>
    <t>მუნიციპალიტეტის ტერიტორიაზე გარე განათების მოწყობა</t>
  </si>
  <si>
    <t>გაუმჯობესდება მუნიციპალიტეტის იერსახე და ინფრასტრუქტურა, ავტომობილითა და ფეხით მოსიარულეთა გადაადგილების პირობები</t>
  </si>
  <si>
    <t>11. სოციალური უზრუნველყოფისა და ჯანმრთელობის დაცვის ქმედითი სისტემის ჩამოყალიბება</t>
  </si>
  <si>
    <t>ომის მონაწილე  გარდაცვლილ 
ვეტერანთა  ოჯახების 
 დახმარების  პროგრამა
(ვეტერანის  გარდაცვალებისას)</t>
  </si>
  <si>
    <t>სოციალური მდგომარეობის შემსუბუქება</t>
  </si>
  <si>
    <t xml:space="preserve"> იანვარი</t>
  </si>
  <si>
    <t>11.სოციალური უზრუნველყოფისა და ჯანმრთელობის დაცვის ქმედითი სისტემის ჩამოყალიბება</t>
  </si>
  <si>
    <t>გარდაცვლილ  იძულებით 
 გადაადგილებულ  პირთა 
 ოჯახების  დახმარების  პროგრამა
(დევნილის  გარდაცვალებისას)</t>
  </si>
  <si>
    <t>ომის  მონაწილე  
ვეტერანების  დახმარების
  პროგრამა</t>
  </si>
  <si>
    <t>სოციალური  და  ჯანმრთელობის
  მდგომარეობის   გაუმჯობესება</t>
  </si>
  <si>
    <t>შეზღუდული  შესაძლებლობის 
 მქონე  ბავშვების  დახმარების 
 პროგრამა(18  წლის  ასაკამდე)</t>
  </si>
  <si>
    <t>11.2 დემოგრაფილი სიტუაციის გაუმჯობესებისაკენ მიმართული ქმედითი პროგრამების შემუშავება და განხორციელება</t>
  </si>
  <si>
    <t>მე-3  და  მეტი  ახალშობილთა 
 ოჯახების  დახმარების  
პროგრამა</t>
  </si>
  <si>
    <t>სოციალური
  და  ყოფითი  
 პირობების 
გაუმჯობესება</t>
  </si>
  <si>
    <t>დედ-მამით  ობოლი  ბავშვების 
 დახმარების  პროგრამა</t>
  </si>
  <si>
    <t>მარჩენალდაკარგულ  ბავშვთა
 ოჯახების  დახმარების 
 პროგრამა</t>
  </si>
  <si>
    <t>სტიქიით დაზარალებული ოჯახების (ხანძარი,
 ქარი, წყალდიდობა)
 დახმარების  პროგრამა</t>
  </si>
  <si>
    <t>მზრუნველობამოკლებული  მოსახლეობის
უფასო  კვების  პროგრამა</t>
  </si>
  <si>
    <t>11.1 სახელმწიფო სადაზღვევო პაკეტის შემდგომი გაფართოება და მოსახლეობისათვის ჯანმრთელობის დაცვის ფინანსური ხელმისაწვდომობის მნიშვნელოვანი გაუმჯობესება</t>
  </si>
  <si>
    <t>მოსახლეობის  სამედიცინო 
 მომსახურების  პროგრამა</t>
  </si>
  <si>
    <t>ჯანმრ
თელობის  მდგომ
არეობის  
გაუმჯობესება</t>
  </si>
  <si>
    <t>11.3 მოსახლეობის მოწყვლადი ჯგუფებისათვის (მზრუნველობა მოკლებული ბავშვები, მოხუცები, შშმ პირები) სოციალური სახლების მომსახურების სრული ხელმისაწვდომობის უზრუნველყოფა</t>
  </si>
  <si>
    <t>ასი  და  ასზე  უხნესი  ასაკის 
 უხუცესთა  დახმარების  პროგრამა</t>
  </si>
  <si>
    <t>11.2. დემოგრაფილი სიტუაციის გაუმჯობესებისაკენ მიმართული ქმედითი პროგრამების შემუშავება და განხორციელება</t>
  </si>
  <si>
    <t>მრავალშვილიანი  ოჯახების (3  და 
 მეტი შვილი 0-დან 18  წლის
  ასაკამდე) დახმარების  პროგრამა</t>
  </si>
  <si>
    <t>I ჯგუფის უსინათლო  შშმ  პირების, 
ყრუ-მუნჯების  და  ,, ჩერნობილელთა''
  დახმარების  პროგრამა</t>
  </si>
  <si>
    <t>დიალიზის  პროგრამაში  მონაწილე  
ავადმყოფთა  მგზავრობის
  მხარდაჭერის  პროგრამა</t>
  </si>
  <si>
    <t>მკვეთრად  გამოხატული (I ჯგუფის) 
 შშმ  პირების  დახმარების 
 პროგრამა</t>
  </si>
  <si>
    <t>საზოგადოებრივი ჯანდაცვის მოსახურეობა</t>
  </si>
  <si>
    <t>მუნიციპალიტეტის ტერიტორიაზე მოსახლეობისათვის ჯანსაღი გარემოს შექმნა, განსაკუთრებით საშიში ინფექციების, გადამდები და არა გადამდები დაავადებების პრევენცია. შემთხვევების ეტაპობრივი შემცირება</t>
  </si>
  <si>
    <t>12. განათლების, მეცნიერების, კულტურისა და სპორტის განვითარება</t>
  </si>
  <si>
    <t>ბალახის ჰოკეისტთა გუნდების მომზადება</t>
  </si>
  <si>
    <t xml:space="preserve">ნაკრები გუნდების მომზადება საქართველოს ჩემპიონატებისათვის </t>
  </si>
  <si>
    <t>ჭიდაობა ძიუდოს გუნდების მომზადება</t>
  </si>
  <si>
    <t>ბერძნულ/რომაული ჭიდაობის გუნდების მომზადება</t>
  </si>
  <si>
    <t>ნაკრები გუნდების მომზადება საქართველოს ჩემპიონატებისათვის</t>
  </si>
  <si>
    <t>ჭადრაკის გუნდების მომზადება</t>
  </si>
  <si>
    <t>ცხენოსნობის გუნდების მომზადება</t>
  </si>
  <si>
    <t>ნაკრები გუნდის მომზადება საქართველოს ჩემპიონატებისათვის ცხენოსნობის ხალხური სახეობების პოპულარიზაცია</t>
  </si>
  <si>
    <t>ტაეკვანდოს გუნდების მომზადება</t>
  </si>
  <si>
    <t>ნაკრები გუნდის მომზადება საქართველოს ჩემპიონატებისათვის</t>
  </si>
  <si>
    <t>კალათბურთის გუნდების მომზადება</t>
  </si>
  <si>
    <t>ლელოს გუნდების მომზადება</t>
  </si>
  <si>
    <t>რაგბის გუნდების მომზადება</t>
  </si>
  <si>
    <t>მაგიდის ჩოგბურთის გუნდების მომზადება</t>
  </si>
  <si>
    <t>ფრებურთის გუნდების მომზადება</t>
  </si>
  <si>
    <t>სპორტის ამ სახეობის განვითარება</t>
  </si>
  <si>
    <t>მძლეოსნობის გუნდების მომზადება</t>
  </si>
  <si>
    <t>შიდასასკოლო ჩემპიონატები სპორტის სხვადასხვა სახეობაში</t>
  </si>
  <si>
    <t>მოსწავლე-ახალგაზრდობისათვის  სპორტული ცხოვრების ხელმისაწვდომობა,  სპორტის პოპულარიზაცია</t>
  </si>
  <si>
    <t>ფეხბურთის განვითარება</t>
  </si>
  <si>
    <t>მიღწევების გაუმჯობესება; ჯანსაღი ცხოვრების წესის პოპულარიზაცია</t>
  </si>
  <si>
    <t>აბაშის მუნიციაპლიტეტის პირველობა ფეხბურთში (ხსოვნის ტურნირი)</t>
  </si>
  <si>
    <t>გარდაცვლილ სპორტსმენთა სახელების უკვდავყოფა</t>
  </si>
  <si>
    <t>2 აგვ.</t>
  </si>
  <si>
    <t>15 აგვ.</t>
  </si>
  <si>
    <t>პროექტი ,,აღმოაჩინე შენში ახალგაზრდა სპიკერი“</t>
  </si>
  <si>
    <t>სამოქალაქო განათლების საერთო დონის ამაღლება, საჯარო გამოსვლის კულტურის ჩამოყალიბება</t>
  </si>
  <si>
    <t>მედია-პროექტი ,,ეტალონი“ (მონაწილეობა)</t>
  </si>
  <si>
    <t>ინტელექტის, განათლებისა და მუნიციპალიტეტის ხალხური შემოქმედების წარმოჩენა</t>
  </si>
  <si>
    <t xml:space="preserve">აპრილი </t>
  </si>
  <si>
    <t>შეზრუდული შესაძლებლობის მქონე ახალგაზრდების მხარდაჭერის პროგრამა</t>
  </si>
  <si>
    <t>შეზრუდული შესაძლებლობის მქონე ახალგაზრდების მხარდაჭერა და მათი საზოგადოებაში ინტეგრაცია</t>
  </si>
  <si>
    <t xml:space="preserve"> დეკემბ.</t>
  </si>
  <si>
    <t>ახალგაზრდული დღეები ,,აბაშა-2015“</t>
  </si>
  <si>
    <t xml:space="preserve">ახალგაზრდების შესაძლებლობების გამოვლენა, საჯარო გამოსვლის ჩვევის ჩამოყალიბება, ინტელექტის საერთო დონის ამაღლება </t>
  </si>
  <si>
    <t>აგვისტო</t>
  </si>
  <si>
    <t>ინტელექტუალური თამაშები ,,რა, სად, როდის“; ,,ყველაზე ჭკვიანი სკოლამდელი“</t>
  </si>
  <si>
    <t>ინტელექტუალური დონის ამაღლება, მუნიციპალიტეტის თემებს შორის ურთიერთკავშირების ამაღლება</t>
  </si>
  <si>
    <t>ივნისი</t>
  </si>
  <si>
    <t>სამოქალაქო განათლების მხარდაჭერის პროგრამა-  ,,ახალგაზრდული ინიციატივების კლუბები“</t>
  </si>
  <si>
    <t>სამაოქალაქო განათლების ამაღლება, ახალგაზრდული ინიციატივების მხარდაჭერა</t>
  </si>
  <si>
    <t xml:space="preserve">საზაფხულო-საყმაწვილო კინო- სკოლა </t>
  </si>
  <si>
    <t>კინო ხელოვნების პოპულარიზაცია</t>
  </si>
  <si>
    <t>ივლისი</t>
  </si>
  <si>
    <t>დოკუმენტური ფილმების კონკურსი- აბაშის სახელოვანი ადამიანები</t>
  </si>
  <si>
    <t>მოსწავლეთ დაინტერესება დოკუმენტური კინოთი</t>
  </si>
  <si>
    <t>ლექსის მარათონი ,,ჩვენ პოეზიით ვცოცხლობთ“</t>
  </si>
  <si>
    <t>პოეზიის პოპულარიზაცია</t>
  </si>
  <si>
    <t>კონცერიტი:,, მღერიან და ცეკვავენ პედაგოგები“</t>
  </si>
  <si>
    <t>მასწავლებელთა თვითშემოქმედების წარმოჩენა</t>
  </si>
  <si>
    <t>თემატური ფოტო-გამოფენა</t>
  </si>
  <si>
    <t>ფოტო ხელოვნების პოპულარიზაცია</t>
  </si>
  <si>
    <t>შეხვედრები ღვაწლმოსილ პედაგოგებთან</t>
  </si>
  <si>
    <t xml:space="preserve">სახალხო დღესასწაული ,,გიორგობა“ </t>
  </si>
  <si>
    <t>საეკლესიო და საერო დრესასწაულების შერწმით მიღებული სახალხო ზეიმში ენგურსგარმელი მომლოცველებიც მონაწილეობენ</t>
  </si>
  <si>
    <t>სახალხო დღესასწაული   ,,კონსტანტინეობა“</t>
  </si>
  <si>
    <t>მწერალ-აკადემიკოსის კონსტანტინე გამსახურდიას შემოქმედების პოპულარიზაცია</t>
  </si>
  <si>
    <t>15 მაის.</t>
  </si>
  <si>
    <t>ეგიდით ,,ერთი სოფლის შემოქმედება“-სოფლების მხატვრული თვითმოქმედი კოლექტივების საჩვენებელი კონცერტები</t>
  </si>
  <si>
    <t>მხატვრული თვითშემოქმედების პოპულარიზაცია</t>
  </si>
  <si>
    <t>სოფლის ზეიმები:,,სუჯუნობა“, ,,სეფიეთლობა“, ,,გულივერობა“</t>
  </si>
  <si>
    <t>სოფლების ტრადიციების წარმოჩენა</t>
  </si>
  <si>
    <t xml:space="preserve">საქართველოს სახალხო არტისტის ირაკლი უჩანეიშვილის შემოქმედებითი საღამო:                                   ,,გონებას ფიქრი სტანჯავდეს,  
   გულს ცეცხლი სწვავდეს ძლიერი...’’    
</t>
  </si>
  <si>
    <t>ირაკლი უჩანეიშვილის ხსოვნის უკვდავყოფა</t>
  </si>
  <si>
    <t>მუნიციპალიტეტის შემოქმედებითი კოლექტივების, მუსიკოს-შემსრულებელთა რეგიონალურ კონკურს-ფესტივალებში, გასვლით ღონისძიებებში და კონცერტებში  მონაწილეობა</t>
  </si>
  <si>
    <t>თემატური კონცერტები</t>
  </si>
  <si>
    <t>ღირსშესანიშნავი თარიღების აღნიშვნა</t>
  </si>
  <si>
    <t>ბავშთა დაცვისა და წმ. ნინოს ხსენების დღეებისადმი მიძღვნილი ბავშთა ზეიმები</t>
  </si>
  <si>
    <t>დისპუტები, დისკუსიები, შეხვედრები</t>
  </si>
  <si>
    <t xml:space="preserve">იანვარი </t>
  </si>
  <si>
    <t>ლიტერატურული საღამოები</t>
  </si>
  <si>
    <t>აბაშელი პოეტების შემოქმედების წარმოჩენა</t>
  </si>
  <si>
    <t>დისკოთეკები, გართობისა და დასვენების საღამოები</t>
  </si>
  <si>
    <t>ახალგაზრდების თვისუფალო დროის გონივრული გატარება</t>
  </si>
  <si>
    <t>კონკურსები, მუსიკალური ვიქტორინები</t>
  </si>
  <si>
    <t>კლასიკური მუსიკის პოპულარიზაცია</t>
  </si>
  <si>
    <t>ხელოვნების სკოლის იუბილე</t>
  </si>
  <si>
    <t>სკოლის დაარსების 55-ე წლისთავის აღნიშვნა</t>
  </si>
  <si>
    <t>ხალხური შემოქმედების რაიონული დათლიერება</t>
  </si>
  <si>
    <t>ხალხური შემოქმედების პოპულარიზაცია</t>
  </si>
  <si>
    <t>საესტადო სიმღერების ფესტივალ-კონკურსი</t>
  </si>
  <si>
    <t>საესტრადო ხელოვნების პოპულარიზაცია და განვითარება</t>
  </si>
  <si>
    <t>საბავშვო ბაღის საუკეთესო აღმზრდელის ტიტულის მიმიჭება</t>
  </si>
  <si>
    <t>შემოდგომის ზეიმი</t>
  </si>
  <si>
    <t>საშობაო-საახალწლო ღონისძიებები</t>
  </si>
  <si>
    <t>სადღესასწაულო გარემოს შექმნა</t>
  </si>
  <si>
    <t>მდ. ნოღელას და მისი ტოტის კალაპოტის გაწმენდის, მდინარეზე გადასასვლელი ფონების მოწყობის სამუშაოები</t>
  </si>
  <si>
    <t>საბავშვო ბაღის შენობის რეკონსტრუქცია-შეკეთების სამუშაოები</t>
  </si>
  <si>
    <t>2.2 რეაბილიტირებული ადგილობრივი საავტომობილო გზების სამუსაო მდგომარეობაში შენარჩუნება</t>
  </si>
  <si>
    <t>6. სოფლის მეურნეობის განვითარება</t>
  </si>
  <si>
    <t>6.4 სადრენაჟო ქსელების სრული რეაბულიტაცია და მათვის ქმედითი სისტემის ჩამოყალიბება, აუთვისებელი სავაგულების ათვისება და ნიადაგის ნაყოფიერების ამაღლება და სავარგულებთან მისასვლელი შიდა გზების რეაბილიტაცია, აღურიხავი სასოფლო-სამეურნეო დანიშნულების მიწის რეგისტრაციის უზრუნველყოფა;</t>
  </si>
  <si>
    <t>4. სამრეწველო და ენერგო სექტორის განვითარება</t>
  </si>
  <si>
    <t>2. საბაზისო ინფრასტრუქტურის გაუმჯობესება</t>
  </si>
  <si>
    <t>2.2 რეაბილიტირებული ადგილობრივი საავტომობილო გზების სამუშაო მდგომარეობაში შენარჩუნება</t>
  </si>
  <si>
    <t>ექსკავატორ დამტვირთველის შესყიდვა</t>
  </si>
  <si>
    <t>ადგილობრივი გზებისა და სანიაღვრე არხების მოვლა-შენახვა</t>
  </si>
  <si>
    <t>ააიპ „აბაშის კეთილმოწყობა“</t>
  </si>
  <si>
    <t>აიპ. აბაშის საზოგადოებრივი ჯანმრთელობის დაცვის სამსახური</t>
  </si>
  <si>
    <t>ააიპ-აბაშის მუნიციპალიტეტის სპორტის განვთრების ცენტრი</t>
  </si>
  <si>
    <t>ააიპ-აბაშის მუნიციაპლიტეტის სპორტის განვთრების ცენტრი</t>
  </si>
  <si>
    <t>აბაშის მუნიციპლიტეტის გამგეობა</t>
  </si>
  <si>
    <t>ააიპ-აბაშის მუნიციპალიტეტის სპორტის განვითარების ცენტრი</t>
  </si>
  <si>
    <t>ააიპა-აბაშის მუნიციპალიტეტის სპორტის განვითარების ცენტრი</t>
  </si>
  <si>
    <t>აბაშის მუნიციპლიტეტის სპორტის განვითრების ცენტრი</t>
  </si>
  <si>
    <t>ააიპ-აბაშის მუნიციპალიტეტის სპორტის განვითრების ცენტრი</t>
  </si>
  <si>
    <t>ააიპ-აბაშის მუნიციპალიტეტის სპორტის განვითრების ცენტრ</t>
  </si>
  <si>
    <t>ააიპ-აბაშის მუნიციპალიტეტის ფეხბურთის განვითრების ცენტრი</t>
  </si>
  <si>
    <t>აბაშის მუნიციპლიტეტის გამგეობა, ააიპ კულტურის ცენტრი და ააიპ-ხელოვნების სკოლა</t>
  </si>
  <si>
    <t>აბაშის მუნიციპლიტეტის გამგეობა, ააიპ-სკოლამდელი დასკოლისგარეშე სააღმზრდელო დაწესებულებების გაერთიანება</t>
  </si>
  <si>
    <t>23 ნოემბ.</t>
  </si>
  <si>
    <r>
      <rPr>
        <sz val="10"/>
        <color indexed="8"/>
        <rFont val="Sylfaen"/>
        <family val="1"/>
      </rPr>
      <t>23 ნოემბ</t>
    </r>
    <r>
      <rPr>
        <sz val="10"/>
        <color indexed="8"/>
        <rFont val="Sylfaen"/>
        <family val="1"/>
      </rPr>
      <t>.</t>
    </r>
  </si>
  <si>
    <t>ააიპ-კულტურის ცენტრი</t>
  </si>
  <si>
    <t>ააიპ-კულტურის ცენტრი, ააიპ- ხელოვნების სკოლა</t>
  </si>
  <si>
    <t>ააიპ-კულტურის ცენტრი, ააიპ-ხელოვნების სკოლა, აიპ-სკოლამდელი8 და სკოლისგარეშე სააღმზრდელო დაწესებულებების გაერთიანება</t>
  </si>
  <si>
    <t>ააიპ- კულტურის ცენტრი</t>
  </si>
  <si>
    <t>ააიპ-ხელოვნების სკოლა</t>
  </si>
  <si>
    <t>კონკუსი - ,,წლის საუკეთესო აღმზრდელი“</t>
  </si>
  <si>
    <t>ააიპ-სკოლამდელი და სკოლისგარეშე სააღმზრდელო დაწესებულებების გაერთიანება</t>
  </si>
  <si>
    <t>ააიპ-კულტურის ცენტრი, ააიპ-ხელოვნების სკოლა, ააიპ-სკოლამდელი და სკოლისგარეშე სააღმზრდელო დაწესებულებების გაერთიანება</t>
  </si>
  <si>
    <t>ბულვანი-გაუწყინარის გზის  გადასახვევიდან  სოფ. ტყვირის გავლით  სოფ. ნაესაკოვომდე  გზის რეაბილიტაცია</t>
  </si>
  <si>
    <t>საგზაო ინფრასტრუქტურისა და მოსახლეობის სოციალურ-ეკონომიური დონის გაუმჯობესება ასფალტო-ბეტონის საფარი მოეწყობა 6 კმ-ზე სიგანე 5 მ. 30000 კვმ.</t>
  </si>
  <si>
    <t xml:space="preserve">12. განათლების, მეცნიერების, კულტურისა და სპორტის განვითარება </t>
  </si>
  <si>
    <t>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 ადმინისტრაციული პერსონალის კვალიფიკაციის ამაღლების ქმედითი სისტემის ჩამოყალიბება</t>
  </si>
  <si>
    <t>აბაშის მუნიციპალიტეტის სოფ.ტყვირში ბაღის ახალი შენობის მშენებლობა</t>
  </si>
  <si>
    <t>მოეწყობა ახალი ბაღის შენობა, რომელიც მოემსახურება დაახლოებით 50 ბავშვს. გაუმჯობესდება საბავშვო ბაღების მატერიალურ-ტექნიკური ბაზა და აქედან გამომდინარე სკოლამდელი ასაკის ბავშვების აღზრდის პირობები. ამაღლდება  სკოლამდელი განათლების დონე.</t>
  </si>
  <si>
    <t xml:space="preserve"> 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 ადმინისტრაციული პერსონალის კვალიფიკაციის ამაღლების ქმედითი სისტემის ჩამოყალიბება</t>
  </si>
  <si>
    <t>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 ადმინისტრაციული პერსონალის კვალიფიკაციის ამაღლების ქმედითი სისტემის ჩამოყალიბება</t>
  </si>
  <si>
    <t>აბაშის მუნიციპალიტეტის სოფ. სეფიეთში საბავშვო ბაღის შენობის მშენებლობა</t>
  </si>
  <si>
    <t>აბაშის მუნიციპალიტეტის სოფ. პირველ მაისში საბავშვო ბაღის შენობის მშენებლობა</t>
  </si>
  <si>
    <t>მოეწყობა ახალი ბაღის შენობა, რომელიც მოემსახურება დაახლოებით 80 ბავშვს. გაუმჯობესდება საბავშვო ბაღების მატერიალურ-ტექნიკური ბაზა და აქედან გამომდინარე სკოლამდელი ასაკის ბავშვების აღზრდის პირობები. ამაღლდება  სკოლამდელი განათლების დონე.</t>
  </si>
  <si>
    <t xml:space="preserve">2. საბაზისო ინფრასტრუქტურის გაუმჯობესება  
10. კომუნალური და სხვა საზოგადოებრივი მომსახურებების მოწესრიგება  </t>
  </si>
  <si>
    <t xml:space="preserve">2.1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
10.3 საწარმოო და საყოფაცხოვრებო ჩამდინარე წყლების გამწმენდი ნაგებობების მშენებლობა
</t>
  </si>
  <si>
    <t>ქ. აბაშაში ტროტუარებისა და სანიაღვრე არხების მოწყობა</t>
  </si>
  <si>
    <t>გაუმჯობესდება ფეხით მოსიარულეთა გადაადგილების პირობები, მოწესრიგდება ინფრასტრუქტურა და თავიდან იქნება აცილებული ასეულობით კომლის საკარმიდამო ნაკვეთებისა და ეზოების დატბორვა</t>
  </si>
  <si>
    <t>13.6 საქონლის უკონტროლო ძოვების პრობლემის აღმოფხვრა</t>
  </si>
  <si>
    <t>მოსახლეობის სოციალური დონის ამაღლება</t>
  </si>
  <si>
    <t>სპორტული ინფრასტუქტურის გაუმჯობესება</t>
  </si>
  <si>
    <t>მოეწყობა ახალი ბაღის შენობა, გაუმჯობესდება საბავშვო ბაღების მატერიალურ-ტექნიკური ბაზა და აქედან გამომდინარე სკოლამდელი ასაკის ბავშვების აღზრდის პირობები. ამაღლდება  სკოლამდელი განათლების დონე.</t>
  </si>
  <si>
    <t xml:space="preserve">საგზაო ინფრასტრუქტურისა და მოსახლეობის სოციალურ-ეკონომიური დონის გაუმჯობესება </t>
  </si>
  <si>
    <t>ივისი</t>
  </si>
  <si>
    <t xml:space="preserve">ივნისი </t>
  </si>
  <si>
    <t>ჯამი</t>
  </si>
  <si>
    <t xml:space="preserve">წყალსაწრეტი არხები და მილხიდების  რეაბილიტაცია 
</t>
  </si>
  <si>
    <t>სოფლის გზის ორმული შეკეთება და მოხრეშვა</t>
  </si>
  <si>
    <t>სპორტუყლი ობიექტების კეთილმოწყობა</t>
  </si>
  <si>
    <t xml:space="preserve"> სასოფლო-სამეურნეო სავარგულებთან დამაკავშირებელი  ხიდის რეაბილიტაცია და მიმდებარე ტერიტორიის კეთილმოწყობის სამუშაოები 
</t>
  </si>
  <si>
    <t xml:space="preserve">სოფლის საძოვარზე ჭაბურღილების მოწყობის სამუშაოები 
</t>
  </si>
  <si>
    <t xml:space="preserve">4.6 ქუჩების განათება წყლისა და ელექტრო ენერგიის უწყვეტი მიწოდების უზრუნველყოფა, საკანალიზაციო, სანიაღვრე და სატელეკომუნიკაციო სისტემის მოწესრიგება </t>
  </si>
  <si>
    <t xml:space="preserve">2.7 ურბანული ინფრასტრუქტურის განვითარება </t>
  </si>
  <si>
    <t xml:space="preserve">სოფლის ცენტრის კეთილმოწყობის სამუშაოები  </t>
  </si>
  <si>
    <t>10.1. მოსახლეობისათვის ხარისხიანი სასმელი წყლის უწყვეტი მიწოდების უზრუნველყოფა</t>
  </si>
  <si>
    <t xml:space="preserve">საძოვრის შემოღობვის სამუშაოები
</t>
  </si>
  <si>
    <t xml:space="preserve">სოფ. სუჯუნის კლუბის შენობის
 შეკეთების სამუშაოები 
</t>
  </si>
  <si>
    <t xml:space="preserve">გარე განათების მოწყობის 
სამუშაოები
</t>
  </si>
  <si>
    <t>თანადაფინანსებით ემატება აბაშის მუნიციპალიტეტის გამგეობის მიერ გამოყოფილი 26 600 ლარი; ხოლო 13 400 ლარი დაემატა 2012-2014 წწ. სოფლის პროგრამის ეკონომიის თანხა.
სულ პროექტისათვის გამოყოფილი თანხა შეადგენს 58 902 ლარს. სოფ. პ/მაისის თანხა 17067 ლარი; სოფ. თხმელარის 9706 ლარი; სოფ. ქვიშანჭალის 6049 ლარი დაემატა სოფ. გაუწყინარის საბავშო ბაღის მშენებლობის თანხას, ასევე
თანადაფინანსებით ემატება აბაშის მუნიციპალიტეტის გამგეობის მიერ გამოყოფილი 50 000 ლარი.
სულ პროექტისათვის გამოყოფილი თანხა შეადგენს 98 745 ლარს.</t>
  </si>
  <si>
    <t>აბაშის მუნიციპალიტეტის სოფ. კეთილარის  საბავშვო ბაღის შენობის მშენებლობა</t>
  </si>
  <si>
    <t>კატეგორიების მიხედვით 2015-2017 წელს სოფლის მხარდაჭერის პროგრამით განსახორციელებელი პროექტები</t>
  </si>
  <si>
    <t>სხვა პროექტები</t>
  </si>
  <si>
    <t>2015 წლის პროექტირების თანხა</t>
  </si>
  <si>
    <t>-</t>
  </si>
  <si>
    <t>აღნიშნული სამუშაოების პროექტი მზად არის.</t>
  </si>
  <si>
    <t>საკრებულოს შენობაში 2 სართულზე 3 ოთახის რემონტი</t>
  </si>
  <si>
    <t>აბაშის მუნიციპალიტეტის ტერიტორიაზე გარე განათების მოწყობის სამუშაოები</t>
  </si>
  <si>
    <t>ქ. აბაშის ტერიტორიაზე ტროტუარების შეკეტება</t>
  </si>
  <si>
    <t>ქ. აბაშაში ავტომაგისტრალის გასწვრივ დეკორატიული ღობის მოწყობა</t>
  </si>
  <si>
    <t>დ. კაჭრავას ქ. მდებარე სასაფლაოს ტერიტორიის კეთილმოწყობის სამუშოები</t>
  </si>
  <si>
    <t>ქ. აბაშაში საკრებულოს ადმ. შენობის უკანა ტერიტორიის კეთილმოწყობის სამუშოები</t>
  </si>
  <si>
    <t>სპორტსკოლის კაპიტალური კეთილმოწყობის სამუშაოები</t>
  </si>
  <si>
    <t>ცენტრალური სტადიონის კაპიტლაური კეთილმოწყობის სამუშოები</t>
  </si>
  <si>
    <t>მოსწავლე ახალგაზრდობის სახლის მშენებლობა</t>
  </si>
  <si>
    <t>თანადაფინანსება</t>
  </si>
  <si>
    <t>1.საჯარო ხელისუფლების შესაძლებლობების განვითარება</t>
  </si>
  <si>
    <t>2.7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</si>
  <si>
    <t>2.3 მუნიციპალური ცენტრების ქუჩების მოასფალტების დასრულება</t>
  </si>
  <si>
    <t>1.12 რეგიონული ადმინისტრაციისა და მუნიციპალიტეტების ადმინისტრაციული ინფრასტრუქტურის გაუმჯობესება;</t>
  </si>
  <si>
    <t>პროექტი არიის</t>
  </si>
  <si>
    <t>სპრორტ სკოლაში სვეკლი წერტილებისა და წაბურღილის მოწყობისდ სამუშაოები</t>
  </si>
  <si>
    <t>თანხები მოცემულია ხარჯთაღრიცხვის ჩათლით</t>
  </si>
  <si>
    <t xml:space="preserve">12, განათლების, მეცნიერიბისა და სპორტის განვითარება </t>
  </si>
  <si>
    <t>12,4 რეგიონში კულტურული და სპორტული ინფრასტრუქტურის რეაბილიტაცია და განვითარება</t>
  </si>
  <si>
    <t>აბაშის მუნიციპალიტეტში მოსწავლე ახალგაზრდობის ცენტრის მშენებლობა</t>
  </si>
  <si>
    <t>მუნიციპალიტეტის ცენტრში აშენდება ახალი ორსართულიანი მოსწავლე-ახალგაზრდობის ცენტრის შენობა, სადაც 300-მდე ახალგაზრდა შეძლებს ახალი უნარ-ჩვევების შეძენას,</t>
  </si>
  <si>
    <t xml:space="preserve">მარტი </t>
  </si>
  <si>
    <t>2016 წელს ადგილობრივი ბიუჯეტით რეგიონებში განსახორციელებელი პროექტების  თანადაფინანსების თანხა</t>
  </si>
  <si>
    <t>ქ. აბაშაში აკაკის ქუჩის ბოლოდან სოფ. კოდორის მიმართულებით  გზის მოწყობა ასფალტო ბეტონით</t>
  </si>
  <si>
    <t>ქ. აბაშაში შუბლაძის ქუჩის დ. კაჭარავას გადაკვეთიდან სკოლის მიმართულებით გზის მოწყობა ასფალტო-ბეტონით</t>
  </si>
  <si>
    <t xml:space="preserve">ქ. აბაშაში ვაჟა ფშაველას ქუჩის (თამარ მეფის ქუჩიდან გაბელაიას ქუჩამდე ) გზის მოწყობა ასფალტო-ბეტონით </t>
  </si>
  <si>
    <t xml:space="preserve">ქ. აბაშაში გამახურდიას ქუჩის IV შესახვევის, გზის მოწყობა ასფალტო-ბეტონით </t>
  </si>
  <si>
    <t xml:space="preserve">ქ. აბაშაში ცანავას ქუჩა, გაზის კანტორიდან თავისუფლების ქუჩამდე, გზის მოწყობა ასფალტო-ბეტონით </t>
  </si>
  <si>
    <t xml:space="preserve">ქ. აბასაში 26 მაისისა და დ. კაჭარავას  შემაერთებელი გზის მოწყობა ასფალტო-ბეტონით </t>
  </si>
  <si>
    <t xml:space="preserve">ქ. აბაშაში ალექსანდრე აბაშელის ქუჩის მოწყობა ასფალტო-ბეტონით </t>
  </si>
  <si>
    <t xml:space="preserve">ქ. აბაშაში ნინოშვილის l შესახვევიდან იოსელიანის ქუჩის შეერთებამდე გზის მოწყობა ასფალტო-ბეტონით </t>
  </si>
  <si>
    <t>ქ. აბაშაში თავისუფლების და კილასონიას ქუჩის ჩიხების, მოწყობა ასფალტო-ბეტონით</t>
  </si>
  <si>
    <t xml:space="preserve">ქ. აბაშაში იოსელიანი ქუჩის მოწყობა ასფალტო-ბეტონით </t>
  </si>
  <si>
    <t>აბაშის მუნიციპალიტეტში  გეზათის ცენტრიდან სკოლის მიმართულებით  გზის მოწყობა ასფალტო ბეტონით</t>
  </si>
  <si>
    <t>აბააშის მუნიციპალიტეტში სოფ. მაცხოვრისკარიდან სოფ. ძველი აბაშის მიმართულებით არსებული   გზის  მოწყობა ასფალტო-ბეტონის საფარით</t>
  </si>
  <si>
    <t>აბაშის მუნიციპალიტეტში  საგვაზაოს სკოლიდან სოფ. ძიგურის მიმართულებით  გზის მოწყობა ასფალტო ბეტონით</t>
  </si>
  <si>
    <t xml:space="preserve">აბაშის მუნიციპალიტეტში  სოფ. ქოლობნის ცენტრიდან სოფ. გეზათის მიმართულებით  გზის მოწყობა ასფალტო-ბეტონით </t>
  </si>
  <si>
    <t>აბაშის მუნიციპალიტეტში სოფ. ზანათში მდ. აბაშის ხიდიდან სკოლის მიმართულებით გზის მოწყობა ასფალტო-ბეტონით</t>
  </si>
  <si>
    <t xml:space="preserve">აბაშის მუნიციპალიტეტში  სოფ. მარნის ცენტრიდან სოფ. პირველი მაისის მიმართულები გზის მოწყობა ასფალტო-ბეტონით </t>
  </si>
  <si>
    <t>გარდამავალი პროექტი თანხით 180000 ლარი</t>
  </si>
  <si>
    <t>გარდამავალი პროექტი თანხით  90000 ლარი</t>
  </si>
  <si>
    <t>გარდამავალი პროექტი თანხით  180000 ლარი</t>
  </si>
  <si>
    <t>გარდამავალი პროექტი თანხით  50000 ლარი</t>
  </si>
  <si>
    <t>გარდამავალი პროექტი თანხით 90000 ლარი</t>
  </si>
  <si>
    <t>გარდამავალი პროექტი თანხით 283370 ლარი</t>
  </si>
  <si>
    <t>აბაშის მუნიციპალიტეტში სოფ. მარნიდან სოფ. თხმელარის მიმართულებით გზის ასფალტო-ბეტონით მოწყობა</t>
  </si>
  <si>
    <t>გარდამავალი პროექტი თანხით  104326 ლარი</t>
  </si>
  <si>
    <t>2018 წელი</t>
  </si>
  <si>
    <t>7.3.4</t>
  </si>
  <si>
    <t>7.3.5</t>
  </si>
  <si>
    <t>7.3.6</t>
  </si>
  <si>
    <t>აკაკის ქუჩის ბოლოდან სოფ. კოდორის მიმართულებით გზის მოწყობა ასფალტო ბეტონით</t>
  </si>
  <si>
    <t>სოფ. ზანათში მდ. აბაშის ხიდიდან სკოლის მიმართულებით გზის მოწყობა</t>
  </si>
  <si>
    <t>სოფ. მარნის ცენტრიდან სოფ. პირველი მაისის მიმართულებით გზის მოწყობა ასფალტო-ბეტონით</t>
  </si>
  <si>
    <t>გამსახურდიას ქუჩის IV შესახვევის, გზის მოწყობა ასფალტო-ბეტონით</t>
  </si>
  <si>
    <t>ცანავას ქუჩა, გაზის კანტორიდან თავისუფლების ქუჩამდე, გზის მოწყობა ასფალტო-ბეტონით</t>
  </si>
  <si>
    <t>ნინოშვილის l შესახვევიდან იოსელიანის ქუჩის შეერთებამდე გზის მოწყობა ასფალტო-ბეტონით</t>
  </si>
  <si>
    <t>სოფ. მაცხოვრისკარიდან სოფ. ძველის აბაშის მიმართულებით გზის მოწყობა ასფალტო ბეტონის საფარით</t>
  </si>
  <si>
    <t>გეზათის ცენტრიდან სკოლის მიმართულებით გზის მოწყობა ასფალტო ბეტონით</t>
  </si>
  <si>
    <t>ქ. აბაშის ცენტრში ზვიად გამსახურდიასა და მერაბ კოსტავას სახელობის პარკის კეთილმოწყობის სამუშაოები</t>
  </si>
  <si>
    <t>თბილისი-სენაკი-ლესელიძის საერთაშორისო ავტომაგისტრალზე გარე განათების მოწყობა</t>
  </si>
  <si>
    <t>ქ. აბაშის ტერიტორიაზე ტროტუარების მოწყობის სამუშაოები</t>
  </si>
  <si>
    <t>აბაშის მუნიციპალიტეტის პ/მისის ადმინისტრაციული ერთეულის სოფ.თხმელარში, გზის მოწყობა ასფალტო-ბეტონის საფარით</t>
  </si>
  <si>
    <t>სოფ. მარანში ჯანელიძეების უბნიდან ცენტრალურ მაგისტრალამდე გზის მოწყობა ასფალტო ბეტონის საფარით</t>
  </si>
  <si>
    <t>აბაშის მუნიციპალიტეტეის სოფ. ზანათში ადგილობრივი მნიშვნელობის გზის მოასფალტებისა და გარე განათების მოწყობის სამუშაოები</t>
  </si>
  <si>
    <t>ქ. აბაშაში, ჩიქოვანის ქუჩაზე (ტაძართან),  რკინიგზის გადასასვლელთან,კილასონიასა და გამსახურდიას ჩიხებში გარე-განათებისა და გზის რეაბილიტაცია</t>
  </si>
  <si>
    <t>ქ. აბაშაში აღმაშენებლის ქუჩაზე, ვაჟა ფშაველას ქუჩის გადაკვეთამდე  გზის რეაბილიტაცია ასფალტო-ბეტონის საფარით</t>
  </si>
  <si>
    <t>სოფ. სუჯუნაში შიდასამიმოსვლო გზის მოწყობა ასფალტო ბეტონის საფარით</t>
  </si>
  <si>
    <t xml:space="preserve">ქ.აბაშაში ჯორჯიკიას ქუჩიდან პურსაცხობის გავლით თავისუფლების ქუჩამდე  გარე-განათებისა და გზის მოწყობა ასფალტო-ბეტონის საფარით </t>
  </si>
  <si>
    <t>ქ.აბაშაში  სსიპ ,,საგანგებო სიტუაციების კოორდინაციის და გადაუდებელი დახმარების ცენტრი“-ს ოფისის მშენებლობის სამუშაოები</t>
  </si>
  <si>
    <t>სუჯუნა-გულეიკარი-ჯაპანის გზის გადასახვევიდან სატრაქტოროს ქარხნამდე გზის მოწყობა ასფალტო-ბეტონით</t>
  </si>
  <si>
    <t xml:space="preserve">აბაშის მუნიციპალიტეტის სოფ. წყემში (ყოფილი სამონადირეო მეურნეობამდე ) გზის მოწყობა  ასფალტო-ბეტონის საფარით </t>
  </si>
  <si>
    <t>სოფ. მარანში რკინიგზის გასწვრივ საჯარო სკოლის გავლით შიდასამიმოვლო გზის მოწყობა ასფალტო-ბეტონის საფარით</t>
  </si>
  <si>
    <t>ქ. აბაშაში აკაკის ქუჩის მეხუთე შესახვევის მოწყობა ასფალტო-ბეტონის საფარით</t>
  </si>
  <si>
    <t>აბაშის მუნიციპალიტეტის სოფ. მაიდანში გზის ასფალტო-ბეტონის საფარით მოწყობა</t>
  </si>
  <si>
    <t>ქოლობნის ადმინისტრაციულ ერთეულში სოფ. ბულვანში შიდასამიმოსვლო გზის მოწყობა ასფალტო ბეტონის საფარით</t>
  </si>
  <si>
    <t>სოფ. მაცხოვრისკარიდან სოფ. ძველი აბაშის მიმართულებით გზის მოწყობა ასფალტო-ბეტონის საფარით</t>
  </si>
  <si>
    <t>კულტურის სახლის შენობის სარემონტო სამუშაოები</t>
  </si>
  <si>
    <t>ქ. აბაშაში შუბლაძის ქუჩის პირველი შესახვევის მოწყობა ასფალტო-ბეტონით</t>
  </si>
  <si>
    <t>ქ. აბაშაში ცანავას ქუჩის მოწყობა ასფალტო-ბეტონის საფარით თბილისის-სენაკი-ლესელიძისავტო მაგისტრალამდე</t>
  </si>
  <si>
    <t>სოფ. ნაესაკოვოს ცენტრიდან ცანავას ქუჩამდე გზის მოწყობა ასფალტო-ბეტონის საფართ</t>
  </si>
  <si>
    <t>ხელს შეუწყობს  ჯანსაღი თაობის აღზრდას</t>
  </si>
  <si>
    <t>2019 წელი</t>
  </si>
  <si>
    <t>2020 წელი</t>
  </si>
  <si>
    <t>რეგიონში განსახორციელებელი პროექტების ფონდის (რგპფ) პროექტები 2018 წელი</t>
  </si>
  <si>
    <t>2. საბაზისო ინფრასტყრუქტურის გაუმჯობესება.</t>
  </si>
  <si>
    <t>2.1 მხარის საგზაო ინფრასტრუქტურის არარეაბილიტირებული ნაწილის, მისი პრიორიტეტული გზების რეაბილიტაცია</t>
  </si>
  <si>
    <t>კოკის  ორსანტიის დამაკავშირებელი  გზის რეაბილიტაცია (მესამე ეტაპი)</t>
  </si>
  <si>
    <t>რეაბილიტირებული გზით მოსარგებლე 6000 ბენეფიციარი.</t>
  </si>
  <si>
    <t>ზუგდიდი</t>
  </si>
  <si>
    <t>ზუგდიდის მუნიციპალიტეტის მერია</t>
  </si>
  <si>
    <t>დიდინეძის ადმინისტრაციულ ერთეულში  დიდინეძის-კახათის გზა (მეორე ეტაპი)</t>
  </si>
  <si>
    <t>რეაბილიტირებული გზით მოსარგებლე 2500  ბენეფიციარი.</t>
  </si>
  <si>
    <t xml:space="preserve"> დარჩელის  ადმინისტრაციულ ერთეულში  დარჩელი-ორსანტიის  დამაკავშირებელი გზა (მეორე ეტაპი)</t>
  </si>
  <si>
    <t>რეაბილიტირებული გზით მოსარგებლე 3500 ბენეფიციარი.</t>
  </si>
  <si>
    <t>10. კომუნალური და სხვა საზოგადოებრივი მომსახურების მოწესრიგება.</t>
  </si>
  <si>
    <t>10;1. მოსახლეობისთვის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t>
  </si>
  <si>
    <t>ყულიშკარის ადმინისტრაციულ   ერთეულში წყალმომარაგების ქსელის რეაბილიტაცია (მესამე ეტაპი)</t>
  </si>
  <si>
    <t>მოწყობილი წყალმომარაგების ქსელით მოსარგებლე 650 ბენეფიციარი.</t>
  </si>
  <si>
    <t>2. საბაზისო ინფრასტურუქტურის გაუმჯობესება.</t>
  </si>
  <si>
    <t xml:space="preserve">ტყაიას  ადმინისტრაციულ ერთეულში  ცენტრალური საავტომობილო გზის რეაბილიტაცია. (მესამე ეტაპი) </t>
  </si>
  <si>
    <t>რეაბილიტირებული გზით მოსარგებლე 4000 ბენეფიციარი.</t>
  </si>
  <si>
    <t>ცაიშისა და ცაცხვის ადმინისტრაციულ ერთეულებში (კურორტის მონაკვეთი) საავტომობილო გზის რეაბილიტაცია</t>
  </si>
  <si>
    <t>რეაბილიტირებული გზით მოსარგებლე 1150 ბენეფიციარი.</t>
  </si>
  <si>
    <t>12. განათლების, მეცნიერების, კულტურისა და სპორტის განვითარება.</t>
  </si>
  <si>
    <t>12.1 საჯარო სკოლებისა და სკოლამდელი აღზრდის დაწესებულებების ინფრასტრუქტურის სრული რეაბილიტაცია</t>
  </si>
  <si>
    <t>N2 საბავშვო ბაღის მშენებლობა</t>
  </si>
  <si>
    <t>რეაბილიტირებული გზით მოსარგებლე 100 ბენეფიციარი.</t>
  </si>
  <si>
    <t>9. ტურიზმის ინდუსტრიის მრავალმხრივი განვითარება.</t>
  </si>
  <si>
    <t>9. 1. ტურისტული ინფრასტრუქტურის მოვლა და გაუმჯობესება.</t>
  </si>
  <si>
    <t>საჭადრაკო სკოლის შენობის რეკონსტრუქცია-რეაბილიტაცია</t>
  </si>
  <si>
    <t>რეაბილიტირებული გზით მოსარგებლე 300 ბენეფიციარი.</t>
  </si>
  <si>
    <t>2.1 მხარის საგზაო ინფრასტრუქტურის არარეაბილიტირებული ნაწილის, (გზები, სანიაღვრე, გარე განათების, ხიდების) მისი პრიორიტეტული გზების რეაბილიტაცია</t>
  </si>
  <si>
    <t xml:space="preserve">სანიაღვრე წყალსაწრეტი სისტემის მოწყობა-მოწესრიგება </t>
  </si>
  <si>
    <t>რეაბილიტირებული გზით მოსარგებლე  1200 ბენეფიციარი.</t>
  </si>
  <si>
    <t>2.7. ურბანული ინფრასტრუქტურის განვითარება, მუნიციპალური ცენტრების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</si>
  <si>
    <t xml:space="preserve">მრავალბინიანი საცხოვრებელი სახლების ეზოების კეთილმოწყობა </t>
  </si>
  <si>
    <t>რეაბილიტირებული გზით მოსარგებლე  1400 ბენეფიციარი.</t>
  </si>
  <si>
    <t>ნაცატუს ადმინისტრაციულ ერთეულში, ზუგდიდი-წალენჯიხის ცენტრალური გზიდან, ნაცატუს მიმართულებით, წალენჯიხის მუნიციპალიტეტის საზღვრამდე საავტომობილო გზის რეაბილიტაცია</t>
  </si>
  <si>
    <t>რეაბილიტირებული გზით მოსარგებლე 1500 ბენეფიციარი.</t>
  </si>
  <si>
    <t xml:space="preserve">ქ. ზუგდიდში ტროტუარების რეაბილიტაცია </t>
  </si>
  <si>
    <t>აბასთუმანის წყალმომარაგება  დამატებითი პროექტი</t>
  </si>
  <si>
    <t>მოწყობილი წყალმომარაგების ქსელით მოსარგებლე 550 ბენეფიციარი.</t>
  </si>
  <si>
    <t>ზუგდიდის მუნიციპალიტეტის ჭითაწყარის ადმინისტრაციულ ერთეულში კოსტავას ქუჩის საავტომობილო გზის რეაბილიტაცია</t>
  </si>
  <si>
    <t>რეაბილიტირებული გზით მოსარგებლე 3578 ბენეფიციარი.</t>
  </si>
  <si>
    <t>ახალაბასთუმნის ადმინისტრაციულ ერთეულში, ცენტრთან დამაკავშირებელი გზის მონაკვეთის (წერეთლის ქუჩის)რეაბილიტაცია (მეორე ეტაპი)</t>
  </si>
  <si>
    <t>რეაბილიტირებული გზით მოსარგებლე 3639 ბენეფიციარი.</t>
  </si>
  <si>
    <t>ოქტომბრის ადმინისტრაციულ ერთეულში, ოქტომბრის ცენტრიდან, ყოფილი პროფტექნიკური სასწავლებლის, ახალკახათის გავლით (ზუგდიდი-ანაკლიის საავტომობილო გზამდე),საავტომობილო გზის რეაბილიტაცია</t>
  </si>
  <si>
    <t>რეაბილიტირებული გზით მოსარგებლე 4500 ბენეფიციარი.</t>
  </si>
  <si>
    <t xml:space="preserve">ჩხორიას  ადმინისტრაციულ ერთეულში  ცენტრალური საავტომობილო გზის რეაბილიტაცია. (მეორე  ეტაპი) </t>
  </si>
  <si>
    <t>ინგირის ადმინისტრაციულ ერთეულში ჭავჭავაძისა და ტაბიძის ქუჩის დამაკავშირებელი გზის მოწტყობის პროექტი</t>
  </si>
  <si>
    <t>რეაბილიტირებული გზით მოსარგებლე 2500 ბენეფიციარი.</t>
  </si>
  <si>
    <t>ოფაჩხაფუს ადმინისტრაციულ ერთეულში, ნარაზენის ცენტრალური გზიდან ოფაჩხაფუს ცენტრამდე საავტომობილო გზის რეაბილიტაცია.</t>
  </si>
  <si>
    <t>რეაბილიტირებული გზით მოსარგებლე 3000 ბენეფიციარი.</t>
  </si>
  <si>
    <t>რეგიონში განსახორციელებელი პროექტების ფონდის (რგპფ) სარეზერვო პროექტები 2018 წელი</t>
  </si>
  <si>
    <t>გრიგოლიშის ადმინისტრაციულ ერთეულში  საავტომობილო გზის რეაბილიტაცია(გრიგოლიშის ცენტრიდან ზუგდიდი ყულიშკარის საავტომობილო გზამდე (მესამე ეტაპი)</t>
  </si>
  <si>
    <t>რეაბილიტირებული გზით მოსარგებლე 750 ბენეფიციარი.</t>
  </si>
  <si>
    <t>შამადელას ადმინისტრაციულ ერთეულში ნარაზენთან  დამაკავშირებელი საავტომობილო გზის  რეაბილიტაცია (შამადელას ნაწილი) მეორე ეტაპი)</t>
  </si>
  <si>
    <t>ოდიშის ადმინისტრაციულ ერთეულში ცენტრიდან N1 სასაფლაომდე საავტომობილო გზის რეაბილიტაცია.</t>
  </si>
  <si>
    <t>რეაბილიტირებული გზით მოსარგებლე 2400 ბენეფიციარი.</t>
  </si>
  <si>
    <t>ოფაჩხაფუს  ადმინისტრაციულ ერთეულში ახალსოფლის  ცენტრიდან ოფაჩხაფუს ცენტრამდე   გზის  რეაბილიტაცია.</t>
  </si>
  <si>
    <t>ჭკადუაშის ადმინისტრაციულ ერთეულში  გზის  რეაბილიტაცია. (მესამე ეტაპი)</t>
  </si>
  <si>
    <t>რეაბილიტირებული გზით მოსარგებლე 2000 ბენეფიციარი.</t>
  </si>
  <si>
    <t xml:space="preserve"> ნარაზენი შამადელას ადმინისტრაციულ ერთეულების , დამაკავშირებელი გზის მონაკვეთის რეაბილიტაცია (ნარაზენის ნაწილი)</t>
  </si>
  <si>
    <t xml:space="preserve">ორულუსა და კიროვის ადმინისტრაციულ ერთეულებში (ორულუს ცენტრიდან კიროვის გავლით ზუგდიდი-ანაკლიის ცენტრალურ გზამდე)  გზის რეაბილიტაცია, </t>
  </si>
  <si>
    <t>ხეცერას ადმინისტრაციულ ერთეულში (ნარაზენის ცენტრალური გზიდან ხეცერას მიმართულებით) საბეჭვაიოს უბნის გზის რეაბილიტაცია</t>
  </si>
  <si>
    <t>რეაბილიტირებული გზით მოსარგებლე 3200 ბენეფიციარი.</t>
  </si>
  <si>
    <t>ზუგდიდის მუნიციპალიტეტის ბაშის ადმინისტრაცილ ერთეულში,საავტომობილო გზის(მესამე ეტაპი) რეაბილიტაცია</t>
  </si>
  <si>
    <t>რეაბილიტირებული გზით მოსარგებლე 1200 ბენეფიციარი.</t>
  </si>
  <si>
    <t>დარჩელის  ადმინისტრაციულ ერთეულში თბილისის  ქუჩის გზის რეაბილიტაცია</t>
  </si>
  <si>
    <t>ნარაზენის გზიდან-საბეჭვაიოს საავტომობილო გზის რეაბილიტაცია</t>
  </si>
  <si>
    <t xml:space="preserve">ურთის ადმინისტრაციულ  ერთეულში  საავტომობილო გზის რეაბილიტაცია </t>
  </si>
  <si>
    <t>მაცხოვრის კარის (გორკის  ქუჩა) -დან უჩაშონას შემაერთებელი გზის რეაბილიტაცია</t>
  </si>
  <si>
    <t>რეაბილიტირებული გზით მოსარგებლე 1000 ბენეფიციარი.</t>
  </si>
  <si>
    <t>ნარაზენის გზიდან-ხეცერის საავტომობილო გზის რეაბილიტაცი საბეჭვაიოს გამოკლებით</t>
  </si>
  <si>
    <t>მუნიციპალიტეტის ბიუჯეტიდან დასაფინანსებელი პროექტები 2018 წელი</t>
  </si>
  <si>
    <t>2. საბაზისო ინფრასტრუქტურის მოწესრიგება</t>
  </si>
  <si>
    <t>გზების მშენებლობა რეაბილიტაცია და მოვლა შენახვა</t>
  </si>
  <si>
    <t>მგზავრთა შეუფერხებელი, კომფორტული და უსაფრთხო გადაადგილება</t>
  </si>
  <si>
    <t>ზუგდიდის მუნიციპალიტეტი</t>
  </si>
  <si>
    <t>01.04</t>
  </si>
  <si>
    <t>30.12</t>
  </si>
  <si>
    <t>განხორციელდება მუნიციპალიტეტის შიდა გზების საფარის მიმდინარე და კაპიტალური შეკეთების და მშენებლობის სამუშაოები. მათ შორის: გზების მიმდინარე (ორმული) შეკეთება, ამორტიზებული გზების ხრეშოვანი საფარის სარეაბილიტაცია სამუშაოები</t>
  </si>
  <si>
    <t>10. კომუნალური და სხვა საზოგადოებრივი მომსახურებების მოწესრიგება</t>
  </si>
  <si>
    <t>10.6 მუნიციპალურ ცენტრებში, დაბებსა და საკურორტო დასახლებებში ქუჩების რეგულარული დასუფთავების უზრუნველყოფა</t>
  </si>
  <si>
    <t>ქალაქ მუნიციპალიტეტის ტერიტორიის დასუფთავების  პროგრამა</t>
  </si>
  <si>
    <t>მუნიციპალიტეტის სანიტარულ-ჰიგიენური მდგომარეობის დაცვა და გაუმჯობესება</t>
  </si>
  <si>
    <t>01.01</t>
  </si>
  <si>
    <t>31.12</t>
  </si>
  <si>
    <r>
      <t>გათვალისწინებულია</t>
    </r>
    <r>
      <rPr>
        <sz val="10"/>
        <color theme="1"/>
        <rFont val="Calibri"/>
        <family val="2"/>
        <charset val="204"/>
        <scheme val="minor"/>
      </rPr>
      <t xml:space="preserve"> . </t>
    </r>
    <r>
      <rPr>
        <sz val="10"/>
        <color theme="1"/>
        <rFont val="Sylfaen"/>
        <family val="1"/>
        <charset val="204"/>
      </rPr>
      <t>ყოველდღიურად</t>
    </r>
    <r>
      <rPr>
        <sz val="10"/>
        <color theme="1"/>
        <rFont val="Calibri"/>
        <family val="2"/>
        <charset val="204"/>
        <scheme val="minor"/>
      </rPr>
      <t xml:space="preserve"> </t>
    </r>
    <r>
      <rPr>
        <sz val="10"/>
        <color theme="1"/>
        <rFont val="Sylfaen"/>
        <family val="1"/>
        <charset val="204"/>
      </rPr>
      <t>5</t>
    </r>
    <r>
      <rPr>
        <sz val="10"/>
        <color theme="1"/>
        <rFont val="Calibri"/>
        <family val="2"/>
        <charset val="204"/>
        <scheme val="minor"/>
      </rPr>
      <t xml:space="preserve">0 </t>
    </r>
    <r>
      <rPr>
        <sz val="10"/>
        <color theme="1"/>
        <rFont val="Sylfaen"/>
        <family val="1"/>
        <charset val="204"/>
      </rPr>
      <t>ჰექტარამდე</t>
    </r>
    <r>
      <rPr>
        <sz val="10"/>
        <color theme="1"/>
        <rFont val="Calibri"/>
        <family val="2"/>
        <charset val="204"/>
        <scheme val="minor"/>
      </rPr>
      <t xml:space="preserve"> </t>
    </r>
    <r>
      <rPr>
        <sz val="10"/>
        <color theme="1"/>
        <rFont val="Sylfaen"/>
        <family val="1"/>
        <charset val="204"/>
      </rPr>
      <t>ფართის</t>
    </r>
    <r>
      <rPr>
        <sz val="10"/>
        <color theme="1"/>
        <rFont val="Calibri"/>
        <family val="2"/>
        <charset val="204"/>
        <scheme val="minor"/>
      </rPr>
      <t xml:space="preserve"> </t>
    </r>
    <r>
      <rPr>
        <sz val="10"/>
        <color theme="1"/>
        <rFont val="Sylfaen"/>
        <family val="1"/>
        <charset val="204"/>
      </rPr>
      <t>დაგვა</t>
    </r>
    <r>
      <rPr>
        <sz val="10"/>
        <color theme="1"/>
        <rFont val="Calibri"/>
        <family val="2"/>
        <charset val="204"/>
        <scheme val="minor"/>
      </rPr>
      <t>–</t>
    </r>
    <r>
      <rPr>
        <sz val="10"/>
        <color theme="1"/>
        <rFont val="Sylfaen"/>
        <family val="1"/>
        <charset val="204"/>
      </rPr>
      <t>დასუფთავება</t>
    </r>
    <r>
      <rPr>
        <sz val="10"/>
        <color theme="1"/>
        <rFont val="Calibri"/>
        <family val="2"/>
        <charset val="204"/>
        <scheme val="minor"/>
      </rPr>
      <t xml:space="preserve"> </t>
    </r>
    <r>
      <rPr>
        <sz val="10"/>
        <color theme="1"/>
        <rFont val="Sylfaen"/>
        <family val="1"/>
        <charset val="204"/>
      </rPr>
      <t>და</t>
    </r>
    <r>
      <rPr>
        <sz val="10"/>
        <color theme="1"/>
        <rFont val="Calibri"/>
        <family val="2"/>
        <charset val="204"/>
        <scheme val="minor"/>
      </rPr>
      <t xml:space="preserve"> 130-150 </t>
    </r>
    <r>
      <rPr>
        <sz val="10"/>
        <color theme="1"/>
        <rFont val="Sylfaen"/>
        <family val="1"/>
        <charset val="204"/>
      </rPr>
      <t>კუბურ</t>
    </r>
    <r>
      <rPr>
        <sz val="10"/>
        <color theme="1"/>
        <rFont val="Calibri"/>
        <family val="2"/>
        <charset val="204"/>
        <scheme val="minor"/>
      </rPr>
      <t xml:space="preserve"> </t>
    </r>
    <r>
      <rPr>
        <sz val="10"/>
        <color theme="1"/>
        <rFont val="Sylfaen"/>
        <family val="1"/>
        <charset val="204"/>
      </rPr>
      <t>მეტრამდე</t>
    </r>
    <r>
      <rPr>
        <sz val="10"/>
        <color theme="1"/>
        <rFont val="Calibri"/>
        <family val="2"/>
        <charset val="204"/>
        <scheme val="minor"/>
      </rPr>
      <t xml:space="preserve"> </t>
    </r>
    <r>
      <rPr>
        <sz val="10"/>
        <color theme="1"/>
        <rFont val="Sylfaen"/>
        <family val="1"/>
        <charset val="204"/>
      </rPr>
      <t>ნარჩენების</t>
    </r>
    <r>
      <rPr>
        <sz val="10"/>
        <color theme="1"/>
        <rFont val="Calibri"/>
        <family val="2"/>
        <charset val="204"/>
        <scheme val="minor"/>
      </rPr>
      <t xml:space="preserve"> </t>
    </r>
    <r>
      <rPr>
        <sz val="10"/>
        <color theme="1"/>
        <rFont val="Sylfaen"/>
        <family val="1"/>
        <charset val="204"/>
      </rPr>
      <t>გატანა</t>
    </r>
    <r>
      <rPr>
        <sz val="10"/>
        <color theme="1"/>
        <rFont val="Calibri"/>
        <family val="2"/>
        <charset val="204"/>
        <scheme val="minor"/>
      </rPr>
      <t xml:space="preserve"> </t>
    </r>
  </si>
  <si>
    <t>2.  საბაზისო ინფრასტრუქტურის განვითარება</t>
  </si>
  <si>
    <t>2.7 ურბანული ინფრასტრუქტურის განვითარება</t>
  </si>
  <si>
    <t>ბინათმესაკუთრეთა ამხანაგობების ხელშეწყობა</t>
  </si>
  <si>
    <t>მრავალსართულიან კორპუსებში მცხოვრები მოსახლეობის საყოფაცხოვრებო პირობების გაუმჯობესება</t>
  </si>
  <si>
    <t>ბინათმესაკუთრეთა ამხანაგობების მხარდაჭერისა და მოსახლეობის დახმარების მიზნით, პროგრამა მოიცავს შემდეგ ღონისძიებებს: შენობის სახურავის შეკეთებას (ბრტყელი და ქანობიანი გადახურვა); ლიფტების შეკეთებას; შიდა წყალკანალიზაციის გაყვანილობის შეკეთებას; სახურავის წყალსაწრეტი მილების შეკეთებას; სადარბაზოების რემონტს და შესასვლელი კარების დამზადება-მონტაჟს და ა.შ.</t>
  </si>
  <si>
    <t>3. ბუნებრივი რესურსებისა და მატერიალური აქტივების ეფექტიანი მართვა–გამოყენება</t>
  </si>
  <si>
    <t>3.1 მხარეში არსებული ეკონომიკური აქტივების (მიწა, ქონება) შესახებ არსებული საინფორმაციო ბაზის განახლება, მათი შესაბამისი აღრიცხვა, სისტემატიზაცია და საორიენტაციო საბაზრო ღირებულების შეფასება</t>
  </si>
  <si>
    <t>არასასოფლო მიწების საკადასტრო ნახაზების შედგენის ხარჯები</t>
  </si>
  <si>
    <t xml:space="preserve">არასასოფლო მიწების მომზადებული საკადასტრო ნახაზები;  კანონის შესაბამისად განკარგული მიწები </t>
  </si>
  <si>
    <r>
      <rPr>
        <sz val="10"/>
        <color theme="1"/>
        <rFont val="Sylfaen"/>
        <family val="1"/>
        <charset val="204"/>
      </rPr>
      <t>მუნიციპალიტეტის დაგეგმარების</t>
    </r>
    <r>
      <rPr>
        <sz val="10"/>
        <color theme="1"/>
        <rFont val="Calibri"/>
        <family val="2"/>
        <charset val="204"/>
        <scheme val="minor"/>
      </rPr>
      <t xml:space="preserve"> </t>
    </r>
    <r>
      <rPr>
        <sz val="10"/>
        <color theme="1"/>
        <rFont val="Sylfaen"/>
        <family val="1"/>
        <charset val="204"/>
      </rPr>
      <t>და</t>
    </r>
    <r>
      <rPr>
        <sz val="10"/>
        <color theme="1"/>
        <rFont val="Calibri"/>
        <family val="2"/>
        <charset val="204"/>
        <scheme val="minor"/>
      </rPr>
      <t xml:space="preserve"> </t>
    </r>
    <r>
      <rPr>
        <sz val="10"/>
        <color theme="1"/>
        <rFont val="Sylfaen"/>
        <family val="1"/>
        <charset val="204"/>
      </rPr>
      <t>პრესპექტიული</t>
    </r>
    <r>
      <rPr>
        <sz val="10"/>
        <color theme="1"/>
        <rFont val="Calibri"/>
        <family val="2"/>
        <charset val="204"/>
        <scheme val="minor"/>
      </rPr>
      <t xml:space="preserve"> </t>
    </r>
    <r>
      <rPr>
        <sz val="10"/>
        <color theme="1"/>
        <rFont val="Sylfaen"/>
        <family val="1"/>
        <charset val="204"/>
      </rPr>
      <t>განვითარების</t>
    </r>
    <r>
      <rPr>
        <sz val="10"/>
        <color theme="1"/>
        <rFont val="Calibri"/>
        <family val="2"/>
        <charset val="204"/>
        <scheme val="minor"/>
      </rPr>
      <t xml:space="preserve"> </t>
    </r>
    <r>
      <rPr>
        <sz val="10"/>
        <color theme="1"/>
        <rFont val="Sylfaen"/>
        <family val="1"/>
        <charset val="204"/>
      </rPr>
      <t>გეგმის</t>
    </r>
    <r>
      <rPr>
        <sz val="10"/>
        <color theme="1"/>
        <rFont val="Calibri"/>
        <family val="2"/>
        <charset val="204"/>
        <scheme val="minor"/>
      </rPr>
      <t xml:space="preserve"> </t>
    </r>
    <r>
      <rPr>
        <sz val="10"/>
        <color theme="1"/>
        <rFont val="Sylfaen"/>
        <family val="1"/>
        <charset val="204"/>
      </rPr>
      <t>შესაბამისად</t>
    </r>
    <r>
      <rPr>
        <sz val="10"/>
        <color theme="1"/>
        <rFont val="Calibri"/>
        <family val="2"/>
        <charset val="204"/>
        <scheme val="minor"/>
      </rPr>
      <t xml:space="preserve">  </t>
    </r>
    <r>
      <rPr>
        <sz val="10"/>
        <color theme="1"/>
        <rFont val="Sylfaen"/>
        <family val="1"/>
        <charset val="204"/>
      </rPr>
      <t>არასასოფლო</t>
    </r>
    <r>
      <rPr>
        <sz val="10"/>
        <color theme="1"/>
        <rFont val="Calibri"/>
        <family val="2"/>
        <charset val="204"/>
        <scheme val="minor"/>
      </rPr>
      <t xml:space="preserve"> </t>
    </r>
    <r>
      <rPr>
        <sz val="10"/>
        <color theme="1"/>
        <rFont val="Sylfaen"/>
        <family val="1"/>
        <charset val="204"/>
      </rPr>
      <t>მიწების</t>
    </r>
    <r>
      <rPr>
        <sz val="10"/>
        <color theme="1"/>
        <rFont val="Calibri"/>
        <family val="2"/>
        <charset val="204"/>
        <scheme val="minor"/>
      </rPr>
      <t xml:space="preserve"> </t>
    </r>
    <r>
      <rPr>
        <sz val="10"/>
        <color theme="1"/>
        <rFont val="Sylfaen"/>
        <family val="1"/>
        <charset val="204"/>
      </rPr>
      <t>შემდგომი</t>
    </r>
    <r>
      <rPr>
        <sz val="10"/>
        <color theme="1"/>
        <rFont val="Calibri"/>
        <family val="2"/>
        <charset val="204"/>
        <scheme val="minor"/>
      </rPr>
      <t xml:space="preserve"> </t>
    </r>
    <r>
      <rPr>
        <sz val="10"/>
        <color theme="1"/>
        <rFont val="Sylfaen"/>
        <family val="1"/>
        <charset val="204"/>
      </rPr>
      <t>გამოყენებისთვის</t>
    </r>
    <r>
      <rPr>
        <sz val="10"/>
        <color theme="1"/>
        <rFont val="Calibri"/>
        <family val="2"/>
        <charset val="204"/>
        <scheme val="minor"/>
      </rPr>
      <t xml:space="preserve"> </t>
    </r>
    <r>
      <rPr>
        <sz val="10"/>
        <color theme="1"/>
        <rFont val="Sylfaen"/>
        <family val="1"/>
        <charset val="204"/>
      </rPr>
      <t>საკადასტრო</t>
    </r>
    <r>
      <rPr>
        <sz val="10"/>
        <color theme="1"/>
        <rFont val="Calibri"/>
        <family val="2"/>
        <charset val="204"/>
        <scheme val="minor"/>
      </rPr>
      <t xml:space="preserve"> </t>
    </r>
    <r>
      <rPr>
        <sz val="10"/>
        <color theme="1"/>
        <rFont val="Sylfaen"/>
        <family val="1"/>
        <charset val="204"/>
      </rPr>
      <t>ნახაზების</t>
    </r>
    <r>
      <rPr>
        <sz val="10"/>
        <color theme="1"/>
        <rFont val="Calibri"/>
        <family val="2"/>
        <charset val="204"/>
        <scheme val="minor"/>
      </rPr>
      <t xml:space="preserve"> </t>
    </r>
    <r>
      <rPr>
        <sz val="10"/>
        <color theme="1"/>
        <rFont val="Sylfaen"/>
        <family val="1"/>
        <charset val="204"/>
      </rPr>
      <t>მომზადება</t>
    </r>
    <r>
      <rPr>
        <sz val="10"/>
        <color theme="1"/>
        <rFont val="Calibri"/>
        <family val="2"/>
        <charset val="204"/>
        <scheme val="minor"/>
      </rPr>
      <t>.</t>
    </r>
    <r>
      <rPr>
        <sz val="10"/>
        <color theme="1"/>
        <rFont val="Sylfaen"/>
        <family val="1"/>
        <charset val="204"/>
      </rPr>
      <t xml:space="preserve"> </t>
    </r>
  </si>
  <si>
    <t>2.7 მუნიციპალური ცენტრების ინფრასტრუქტურული იერსახის გაუმჯობესება</t>
  </si>
  <si>
    <t>მუნიციპალიტეტის კეთილმოწყობის ღონისძიებათა უზრუნველყოფის პროგრამა</t>
  </si>
  <si>
    <t>მუნიციპალიტეტის კეთილმოწყობილი ტერიტორიები  და სხვა დასახლებული უბნების გაუმჯობესებული იერსახე</t>
  </si>
  <si>
    <r>
      <t>პროგრამის მიხედვით შექმნილია კეთილმოწყობის ცენტრი, რომლის ფარგლებშიც ხორციელდება მუნიციპალიტეტის ტერიტორიის კეთილმოწყობის სამუშაოები: გარე განათების ქსელის მოვლა–შენახვა, სანიაღვრე არხების ექსპლოატაცია, ქალაქში არსებული სკვერებისა და პარკების კეთილმოწყობის სამუშაოები, მათი</t>
    </r>
    <r>
      <rPr>
        <sz val="10"/>
        <color rgb="FF333333"/>
        <rFont val="Sylfaen"/>
        <family val="1"/>
        <charset val="204"/>
      </rPr>
      <t xml:space="preserve"> </t>
    </r>
    <r>
      <rPr>
        <sz val="10"/>
        <color theme="1"/>
        <rFont val="Sylfaen"/>
        <family val="1"/>
        <charset val="204"/>
      </rPr>
      <t xml:space="preserve">გამწვანება, მწვანე საფარის მოვლა, შადრევნების ფუნქციონირების უზრუნველყოფა, ბოტანიკური ბაღის მოვლითი სამუშაოები, სადღესასწაულო დღეებში ქალაქის მორთვა. </t>
    </r>
  </si>
  <si>
    <t>სანიაღვრე არხების მშენებლობა რეაბილიტაცია და ექსპლოატაცია</t>
  </si>
  <si>
    <t>სანიაღვრე სისტემების მოწესრიგება; წყალდიდობისაგან და სხვა სტიქიური მოვლენებისგან  დაცული მოსახლეობა</t>
  </si>
  <si>
    <t>30.09</t>
  </si>
  <si>
    <t>განხორციელდება არსებული სანიაღვრე და წყალსაწრეტი არხების რეაბილიტაცია, ასევე ახალი წყალსაწრეტი არხების და ნაპირსამაგრი ჯებირების მოწყობა</t>
  </si>
  <si>
    <t>1. საჯარო ხელისუფლების შესაძლებლობების განვითარება</t>
  </si>
  <si>
    <t>2.1 რეგიონული ადმინისტრაციისა და მუნიციპალიტეტების ადმინისტრაციული ინფრასტრუქტურის გაუმჯობესება</t>
  </si>
  <si>
    <t>ქალაქ ზუგდიდის მუნიციპალიტეტის საკუთრებაში არსებული აქტივების კეთილმოწყობის ღონისძიებანი</t>
  </si>
  <si>
    <t>კეთილმოწყობილი ადმინისტრაციული ინფრასტრუქტურა</t>
  </si>
  <si>
    <t xml:space="preserve">მუნიციპალიტეტის საკუთრებაში არსებული შენობების რეაბილიტაცია. აღნიშნულ შენობებში შშმ პირთათვის ადვილად შეღწევადობის უზრუნველსაყოფად შესაბამისი სამუშაოების ჩატარება. </t>
  </si>
  <si>
    <t>სამშენებლო ზედამხედველობის, საპროექტო სახარჯთაღრიცხვო დოკუმენტაციის შედგენის და ექსპერტიზის ხარჯები</t>
  </si>
  <si>
    <t>სამშენებლო სამუშაოების დროულად და შეუფერხებლად წარმართვა</t>
  </si>
  <si>
    <t>მუნიციპალიტეტში განსახორციელებელი სხვადასხვა ინფრასტრუქტურული პროექტებისთვის საპროექტო-სახარჯთაღრიცხვო დოკუმენტაციის შესყიდვა. ასევე, მიმდინარე სამშენებლო  სამუშაოების ტექნიკური ზედამხედველობის გაწევის მიზნით მომსახურების შესყიდვა.</t>
  </si>
  <si>
    <t>2. საბაზისო ინფრასტრუქტურის გაუმჯობესება                                12  განათლების, მეცნიერების, კულტურის და სპორტის განვითარება</t>
  </si>
  <si>
    <t>2.7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12.4 რეგიონში კულტურული და სპორტული ინფრასტრუქტურის რეაბილიტაცია და განვითარება</t>
  </si>
  <si>
    <t xml:space="preserve">რეგიონში განსახორციელებელი პროექტების ფონდის სახსრებით განსახორციელებელი პროექტების თანადაფინანსება </t>
  </si>
  <si>
    <t>საქართველოს მთავრობის განკარგულებით, საქართველოს რეგიონებში განსახორციელებელი პროექტების ფონდიდან გამოყოფილი თანხით განსახორციელებელი პროექტებისა და მუნიციპალური განვითარების ფონდით განსახორციელებელი პროექტების  თანადაფინანსება</t>
  </si>
  <si>
    <t>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</si>
  <si>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სკოლამდელი აღზრდის ხელშეწყობის პროგრამა</t>
  </si>
  <si>
    <t>სკოლამდელი განათლების ხელმისაწვდომობა მოსახლეობის ყველა ფენისათვის</t>
  </si>
  <si>
    <t>3</t>
  </si>
  <si>
    <t xml:space="preserve">საჯარო სკოლების ხელშეწყობის პროგრამა </t>
  </si>
  <si>
    <t xml:space="preserve">საჯარო სკოლების რეაბილიტირებული მატერიალურ ტექნიკური ბაზა </t>
  </si>
  <si>
    <t>სკოლისგარეშე სწავლისა და სახელოვნებო სკოლების ხელშეწყობის პროგრამა</t>
  </si>
  <si>
    <t>ინტელექტუალური თამაშების ჩატარება გუნდების მონაწილეობით, საესტრადო სიმღერების ფესტივალი, ფოლკლორული ფესტივალის ჩატარება, სასწავლო შემოქმედებითი კონცერტი მოსწავლის მონაწილეობით</t>
  </si>
  <si>
    <t>განსაკუთრებული ნიჭის მქონე ბავშთა ფინანსური მხარდაჭერის  პროგრამა</t>
  </si>
  <si>
    <t>ნიჭიერი მოსწავლეებისა და სტუდენტების წარმოჩენა მათი მოტივირება, ახალგაზრდა შემოქმედებითი ნიჭის ახალგაზრდების მხარდამჭერი პროექტების განხორციელება.</t>
  </si>
  <si>
    <t>12.1 რეგიონში კულტურული და სპორტული ინფრასტრუქტურის რეაბილიტაცია და განვითარება</t>
  </si>
  <si>
    <t xml:space="preserve"> მუნიციპალიტეტის სპორტის განვითარების ცენტრი</t>
  </si>
  <si>
    <t>მოსწავლეები ჩაერთვება სპორტულ სექციებში. მონაწილეობას მიიღებენ 150-მდე სხვადსხვა რანგის შეჯიბრებებში, სპორტული ღონისძიებების ჩატარება სხვადასხვა სპორტის სახეობებში,  გამოიწვევს სპორტული ინტერესის ზრდას, ახალგაზრდობის მასობრივ ჩართულობას სპორტში.  ჩემპიონებისა და პრიზიორების მატებას</t>
  </si>
  <si>
    <t xml:space="preserve">სპორტული ღონისძიებების დაფინანსება </t>
  </si>
  <si>
    <t>სპორტული ცეკვები, ჭადრაკი, ძიუდო, კრივი, სამბო, თავისუფალი ჭიდობა, ველორბოლა, ძალოსნობა, მძლეოსნობა, შ.შ.მ პირთა დღის აღსანიშნავი ღონის ძიებები, მხიარული თამაშები, სტუდენტური შეჯიბრებები, მკლავჭიდი, ფრენბურთი, კალათბურთი, კარატე, ქართული ჭიდაობა. ეს კომპლექსური სპორტული ღონისძიებები მოახდენს სპორტის სფეროს განვითარებას პროფესიონალურ დონეზე, რათა მოხდეს ახალგაზრდობის სპორტით დაკავება, რაც ხელს შეუწყობს ჯანსაღი ცხოვრების წესის დანერგვას</t>
  </si>
  <si>
    <t xml:space="preserve">ხელოვნებისა და კულტურის ხელშეწყობის პროგრამა </t>
  </si>
  <si>
    <t>ცნობილი და ახალგაზრდა ზუგდიდიელი მხატვრების გამოფენის ორგანიზება. მოსწავლეები მიიღებენ მაღალ კვალიფიციურ მუსიკალურ განათლებას, როგორც კლასიკური მუსიკის, ასევე საგუნდო საშემსრულებლო მიმართულებით, მოსწავლეები მიიღებენ სახვით ხელოვნებაში გამოცდილი პედაგოგებისგან გაკვეთილს,</t>
  </si>
  <si>
    <t>საბიბლიოთეკო დარგის განვითარების პროგრამა</t>
  </si>
  <si>
    <t xml:space="preserve">სხვადსხვა სახის შემეცნებითი პროექტების განხორციელება, რომელიც მოიზიდავ მოსწავლე ახალგაზრდობას და აუმაღლებს წიგნიერების დონეს, </t>
  </si>
  <si>
    <t xml:space="preserve">კულტურული ღონისძიებების დაფინანსება </t>
  </si>
  <si>
    <t>სხვადასხვა სახის კულტურული ღონისძიებების ორგანიზება</t>
  </si>
  <si>
    <t>14. მედიისა და სამოქალაქო სექტორის განვითარებისა და გენდერული უთანასწორობის შემცირების უზრუნველყობა</t>
  </si>
  <si>
    <t>14.1 ხელისუფლებასა და სამოქალაქო სექტორს/მედიას შორის მჭიდრო თანამშრომლობის ჩამოყალიბება</t>
  </si>
  <si>
    <t>საინფორმაციო-საგამომცემლო საქმიანობა</t>
  </si>
  <si>
    <t>მასმედიის მედიატორის როლის გაძლიერება   ხელისუფლებასა და მოსახლეობას შორის; მასმედიის  საშუალებით მუნიციპალიტეტის საქმიანობის ინფორმირებულობა; მუნიციპალიტეტის საქმიანობის გამჭვირვალობის ზრდა</t>
  </si>
  <si>
    <t xml:space="preserve">ახალგაზრდული და გენდერული პროგრამების დაფინანსება  </t>
  </si>
  <si>
    <t xml:space="preserve">აქცია ნარკომანიის წინააღმდეგ "იცხოვრე სპორტში და დარჩი ახალგაზრდა", სკოლის მედალოსანი ბავშვების შეხვედრა მერთან, მათი  წახალისება და საჩუქრების გადაცემა,ინტელექტუალური თამაშები (რა?სად?როდის? ბრეინ-რინგი, ჭკუის კოლოფი), ახალგაზრდების საერთაშორისო დღის აღნიშვნა, შიდსის წინააღმდეგ ბრძოლის დღის აღნიშვნა, პოეზიის სარამო ახალგაზრდა შემოქმედთა მონაწილეობით, ახალგაზრდა მხატვრების ნამუშევრების გამოფენა-კონკურსი გამარჯვებულების წახალისება, ზუგდიდის მუნიციპალიტეტის მერიის საჩუქარი ზუგდიდელ სოციალურად დაუცველ წარმატებულ ახალგაზრდებს, </t>
  </si>
  <si>
    <t>11.3 მოსახლეობის მოწყვლადი ჯგუფებისათვის სოციალური სახლების მომსახურების სრული ხელმისაწვდომობის უზრუნველყოფა</t>
  </si>
  <si>
    <t>სოციალურად დაუცველი მოსახლეობის კვებით უზრუნველყოფა (უფასო სასადილოები)</t>
  </si>
  <si>
    <t>ზუგდიდის მუნიციპალიტეტის ტერიტორიაზე მცხოვრები სოციალურად დაუცველი მოქალაქეების ცხელი სადილით უზრუნველყოფა</t>
  </si>
  <si>
    <t>ომის ვეტერანთა სოციალური დაცვის ღონისძიებები</t>
  </si>
  <si>
    <t>ზუგდიდის მუნიციპალიტეტის ტერიტორიაზე მცხოვრები ადგილობრივი და დევნილი მეორე მსოფლიო ომის ვეტერანის ფინანსური უზრუნველყოფა</t>
  </si>
  <si>
    <t>ომის ვეტერანების მორალური და ფინანსური თანადგომა</t>
  </si>
  <si>
    <t>11.2 დემოგრაფიული სიტუაციის გაუმჯობესებისაკენ მიმართული ქმედითი პროგრამების (მრავალშვილიანი ოჯახების სოციალური დახმარება საჭიროებების გათვალისწინებიტ, ორსულობასთან, მშობიარობასთან და მცირეწლოვანი ბავშვის მოვლასთან დაკავშირებული ხარჯების ანაზღაურება) შემუშავება და განხორციელება</t>
  </si>
  <si>
    <t>ოჯახებისა და ბავშვების სოციალური დაცვა</t>
  </si>
  <si>
    <t>მრავალშვილიანი ოჯახის, დედ-მამით ობოლი ბავშვის, მარტოხელა დედის, ახალშობილის ოჯახის ერთჯერადი დახმარებით უზრუნველყოფა</t>
  </si>
  <si>
    <t>მრავალშვილიანი ოჯახების, დედ-მამით ობოლი ბავშვების, მარტოხელა დედების ფინანსური მდგომარეობის გაუმჯობესება</t>
  </si>
  <si>
    <t>შეზღუდული შესაძლებლობის მქონე პირთა სოციალური დაცვა და რეაბილიტაცია</t>
  </si>
  <si>
    <t>შშმ პირის და ონკოლოგიური ავადმყოფის ერთჯერადი ფულადი დახმარებით უზრუნველყოფა</t>
  </si>
  <si>
    <t>შშმ პირთა სოციალური, ეკონომიკური და მორალური მხარდაჭერა, გარემოსთან ადაპტირებისგაუმჯობესება</t>
  </si>
  <si>
    <t>მარჩენალ დაკარგულ პირთა სოციალური დაცვა</t>
  </si>
  <si>
    <t>მარჩენალდაკარგული ოჯახის თანადგომა</t>
  </si>
  <si>
    <t>ბავშვების მორალური და ფინანსური მხარდაჭერა</t>
  </si>
  <si>
    <t>ხანდაზმულთა სოციალური დაცვა</t>
  </si>
  <si>
    <t>100 წელს გადაცილებული მოქალაქეების ფინანსური და მორალური მხარდაჭერა</t>
  </si>
  <si>
    <t>ხანდაზმულ მოქალაქეთა პატივისცემა და დაფასება</t>
  </si>
  <si>
    <t>სადღესასწაულო დღეების დახმარების პროგრამა</t>
  </si>
  <si>
    <t>სოციალურად დაუცველი, დედ-მამით ობოლი ბავშვის, მეორე მსოფლიო ომის ვეტერანის და სოციალური საცხოვრისის ბენეფიციარის საკვები პროდუქტებით უზრუნველყოფა</t>
  </si>
  <si>
    <t>განსაკუთრებით შეჭირვებულ ბენეფიციართა დასაჩუქრება სადღესასწაულო დღეებში, სადღ. განწყობის შექმნა</t>
  </si>
  <si>
    <t>ტრანსპორტით შეღავათიანი მგზავრობის თანადაფინანსების პროგრამა</t>
  </si>
  <si>
    <t xml:space="preserve">ზუგდიდის მუნიციპალიტეტის ტერიტორიაზე მცხოვრებ პენსიონერთა  და სოციალურად დაუცველი სტუდენტების მუნიციპალური ტრანსპორტით უფასო მგზავრობა </t>
  </si>
  <si>
    <t xml:space="preserve">სტუდენტებისა და პენსიონერი მოსახლეობის  შეღავათიანიმგზავრობის უზრუნველყოფა </t>
  </si>
  <si>
    <t>უსახლკაროდ დარჩენილთა სოციალური დაცვა</t>
  </si>
  <si>
    <t>სხვადასხვა სტიქიური უბედურებით დაზარალებული ოჯახების ფინანსური ხელშეწყობა, უსახლკაროდ დარჩენილი სოციალურად დაუცველი ოჯახის ბინის ქირით უზრუნველყოფა</t>
  </si>
  <si>
    <t>სტიქიის შედეგად მიყენებული ზარალის ნაწილობრივ ანაზღაურება, უსახლკაროთა ბინის ქირით უზრუნველყოფა</t>
  </si>
  <si>
    <t>დევნილთა მხარდაჭერის პროგრამა</t>
  </si>
  <si>
    <t>გარდაცვლილი დევნილის ოჯახის ფინანსური ხელშეწყობა</t>
  </si>
  <si>
    <t>დევნილი მოსახლეობის მდგომარეობის ნაწილობრივ გაუმჯობესება</t>
  </si>
  <si>
    <t>სოციალურად დაუცველი მოსახლეობის  გათბობის  საშუალებებით მხარდაჭერის  და კრიზისულ მდგომარეობაში მყოფი ოჯახების მატერიალური დახმარების პროგრამა</t>
  </si>
  <si>
    <t>უმწეო ოჯახის ერთჯერადი დახმარება შეშის შესაძენად</t>
  </si>
  <si>
    <t>ზამთრის პერიოდში მოსახლეობის სათბობით უზრუნველყოფა</t>
  </si>
  <si>
    <t>11.1 მოსახლეობისათვის ჯანმრთელობის დაცვის ფინანსური ხელმისაწვდომობის მნიშვნელოვანი გაუმჯობესება</t>
  </si>
  <si>
    <t>სამედიცინო დახმარების პროგრამა</t>
  </si>
  <si>
    <t>ზუგდიდის მუნიციპალიტეტის ტერიტორიაზე რეგისტრირებული ადგილობრივი და დევნილი მოქალაქის ჯანმრთელობის მდგომარეობის გაუჯობესება</t>
  </si>
  <si>
    <t>მოსახლეობის ჯანმრთელობის გაუმჯობესება და გართულებების პრევენცია მკურნალობისა და დიაგნოსტიკის ხელშეწყობის გზით</t>
  </si>
  <si>
    <t>პროგრამა ,,სოციალური საცხოვრისი კეთილმოწყობილ გარემოში"</t>
  </si>
  <si>
    <t>სოციალურად დაუცველი ოჯახისთვის ზამთრის პერიოდში კომუნალური ხარჯების ანაზღაურება</t>
  </si>
  <si>
    <t>სოციალურ საცხოვრისში განთავსებული ბენეფიციარებისთვის კომუნალური და სხვა დახმარებების უზრუნველყოფა</t>
  </si>
  <si>
    <t>უსახლკაროდ და მძიმე საცხოვრებელი პირობების მქონე პირთა საცხოვრებელი ფართით უზრუნველყოფის პროგრამა</t>
  </si>
  <si>
    <t>უსახლკაროდ და მძიმე საცხოვრებელი პირობების მქონე პირთათვის მცირე მოცულობის სახლების მშენებლობა</t>
  </si>
  <si>
    <t>სოციალურად დაუცველი ოჯახების და მოწყვლადი ჯგუფების საყოფაცხოვრებო პირობების გაუმჯობესების მიზნით სხვადასხვა ორგანიზაციებისა და ფიზიკური პირების მიერ წარმოდგენილი პროექტების თანადაფინანსება</t>
  </si>
  <si>
    <t>სოციალური სფეროს სხვადასხვა მიმართულებებით ,ადგილობრივი ხელისუფლებისა და სხვადასხვა ორგანიზაციებისა და ფიზიკური პირების მიერ მოწოდებული პროექტების განხორციელების შედეგად ცალკეული კატეგორიის მოქალაქეთა სოციალური მდგომარეობის მნიშვნელოვანი გაუმჯობესება</t>
  </si>
  <si>
    <t>არასამთავრობო ორგანიზაციებთან ერთად სხვადასხვა სოციალური პროექტების განხორციელება და ამით სოც. დაუცველი მოსახლეობის მდგ. გაუმჯობესება</t>
  </si>
  <si>
    <t>რეგიონში განსახორციელებელი პროექტების ფონდის (რგპფ) პროექტები 2018 წელს</t>
  </si>
  <si>
    <t>2.საბაზისო ინფრასტრუქტურის გაუმჯობესება</t>
  </si>
  <si>
    <t>2.1 მხარის საგზაო ინფრასტრუქტურის (შიდასახელმწიფოებრივი და ადგილობრივიმნიშვნელობის,მათ შორის სასოფლო გზები) არარეაბილიტირებული ნაწილის,მისი პრიორიტეტული გზების რეაბილიტაცია</t>
  </si>
  <si>
    <r>
      <t>ქ</t>
    </r>
    <r>
      <rPr>
        <sz val="11"/>
        <color rgb="FF000000"/>
        <rFont val="Calibri"/>
        <family val="2"/>
      </rPr>
      <t xml:space="preserve">. </t>
    </r>
    <r>
      <rPr>
        <sz val="11"/>
        <color rgb="FF000000"/>
        <rFont val="Sylfaen"/>
        <family val="1"/>
      </rPr>
      <t>მარტვილში</t>
    </r>
    <r>
      <rPr>
        <sz val="11"/>
        <color rgb="FF000000"/>
        <rFont val="Calibri"/>
        <family val="2"/>
      </rPr>
      <t xml:space="preserve"> </t>
    </r>
    <r>
      <rPr>
        <sz val="11"/>
        <color rgb="FF000000"/>
        <rFont val="Sylfaen"/>
        <family val="1"/>
      </rPr>
      <t>საავტომობილო</t>
    </r>
    <r>
      <rPr>
        <sz val="11"/>
        <color rgb="FF000000"/>
        <rFont val="Calibri"/>
        <family val="2"/>
      </rPr>
      <t xml:space="preserve"> </t>
    </r>
    <r>
      <rPr>
        <sz val="11"/>
        <color rgb="FF000000"/>
        <rFont val="Sylfaen"/>
        <family val="1"/>
      </rPr>
      <t>გზების</t>
    </r>
    <r>
      <rPr>
        <sz val="11"/>
        <color rgb="FF000000"/>
        <rFont val="Calibri"/>
        <family val="2"/>
      </rPr>
      <t xml:space="preserve"> </t>
    </r>
    <r>
      <rPr>
        <sz val="11"/>
        <color rgb="FF000000"/>
        <rFont val="Sylfaen"/>
        <family val="1"/>
      </rPr>
      <t>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რეაბილიტაცია</t>
    </r>
  </si>
  <si>
    <t>რეაბილიტირებული და კეთილმოწყობილი იქნება 3.43 კმ გზის სავალი ნაწილი, დამხმარე კომუნიკაციები, სანიაღვრე არხები. გზის მოცულობა შეადგენს 17000 კვ/მ-ს ერთეულის სავარაუდო ღირებულება 44 ლარს.</t>
  </si>
  <si>
    <t>ქ. მარტვილი</t>
  </si>
  <si>
    <t>03</t>
  </si>
  <si>
    <t>07</t>
  </si>
  <si>
    <t>მარტვილის მუნიციპალიტეტის მერია</t>
  </si>
  <si>
    <r>
      <t>მარტვილის</t>
    </r>
    <r>
      <rPr>
        <sz val="11"/>
        <color rgb="FF000000"/>
        <rFont val="Calibri"/>
        <family val="2"/>
      </rPr>
      <t xml:space="preserve"> </t>
    </r>
    <r>
      <rPr>
        <sz val="11"/>
        <color rgb="FF000000"/>
        <rFont val="Sylfaen"/>
        <family val="1"/>
      </rPr>
      <t>მუნიციპალიტეტის</t>
    </r>
    <r>
      <rPr>
        <sz val="11"/>
        <color rgb="FF000000"/>
        <rFont val="Calibri"/>
        <family val="2"/>
      </rPr>
      <t xml:space="preserve"> </t>
    </r>
    <r>
      <rPr>
        <sz val="11"/>
        <color rgb="FF000000"/>
        <rFont val="Sylfaen"/>
        <family val="1"/>
      </rPr>
      <t>სოფ</t>
    </r>
    <r>
      <rPr>
        <sz val="11"/>
        <color rgb="FF000000"/>
        <rFont val="Calibri"/>
        <family val="2"/>
      </rPr>
      <t xml:space="preserve">. </t>
    </r>
    <r>
      <rPr>
        <sz val="11"/>
        <color rgb="FF000000"/>
        <rFont val="Sylfaen"/>
        <family val="1"/>
      </rPr>
      <t>ხუნწისა</t>
    </r>
    <r>
      <rPr>
        <sz val="11"/>
        <color rgb="FF000000"/>
        <rFont val="Calibri"/>
        <family val="2"/>
      </rPr>
      <t xml:space="preserve"> </t>
    </r>
    <r>
      <rPr>
        <sz val="11"/>
        <color rgb="FF000000"/>
        <rFont val="Sylfaen"/>
        <family val="1"/>
      </rPr>
      <t>და</t>
    </r>
    <r>
      <rPr>
        <sz val="11"/>
        <color rgb="FF000000"/>
        <rFont val="Calibri"/>
        <family val="2"/>
      </rPr>
      <t xml:space="preserve"> </t>
    </r>
    <r>
      <rPr>
        <sz val="11"/>
        <color rgb="FF000000"/>
        <rFont val="Sylfaen"/>
        <family val="1"/>
      </rPr>
      <t>სოფ</t>
    </r>
    <r>
      <rPr>
        <sz val="11"/>
        <color rgb="FF000000"/>
        <rFont val="Calibri"/>
        <family val="2"/>
      </rPr>
      <t xml:space="preserve">. </t>
    </r>
    <r>
      <rPr>
        <sz val="11"/>
        <color rgb="FF000000"/>
        <rFont val="Sylfaen"/>
        <family val="1"/>
      </rPr>
      <t>ნაგვაზაოს</t>
    </r>
    <r>
      <rPr>
        <sz val="11"/>
        <color rgb="FF000000"/>
        <rFont val="Calibri"/>
        <family val="2"/>
      </rPr>
      <t xml:space="preserve"> </t>
    </r>
    <r>
      <rPr>
        <sz val="11"/>
        <color rgb="FF000000"/>
        <rFont val="Sylfaen"/>
        <family val="1"/>
      </rPr>
      <t>დამაკავშირებელი</t>
    </r>
    <r>
      <rPr>
        <sz val="11"/>
        <color rgb="FF000000"/>
        <rFont val="Calibri"/>
        <family val="2"/>
      </rPr>
      <t xml:space="preserve"> </t>
    </r>
    <r>
      <rPr>
        <sz val="11"/>
        <color rgb="FF000000"/>
        <rFont val="Sylfaen"/>
        <family val="1"/>
      </rPr>
      <t>გზისა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რეაბილიტაცია</t>
    </r>
    <r>
      <rPr>
        <sz val="11"/>
        <color rgb="FF000000"/>
        <rFont val="Calibri"/>
        <family val="2"/>
      </rPr>
      <t xml:space="preserve"> (</t>
    </r>
    <r>
      <rPr>
        <sz val="11"/>
        <color rgb="FF000000"/>
        <rFont val="Sylfaen"/>
        <family val="1"/>
      </rPr>
      <t>მეორე</t>
    </r>
    <r>
      <rPr>
        <sz val="11"/>
        <color rgb="FF000000"/>
        <rFont val="Calibri"/>
        <family val="2"/>
      </rPr>
      <t xml:space="preserve"> </t>
    </r>
    <r>
      <rPr>
        <sz val="11"/>
        <color rgb="FF000000"/>
        <rFont val="Sylfaen"/>
        <family val="1"/>
      </rPr>
      <t>ეტაპი</t>
    </r>
    <r>
      <rPr>
        <sz val="11"/>
        <color rgb="FF000000"/>
        <rFont val="Calibri"/>
        <family val="2"/>
      </rPr>
      <t>)</t>
    </r>
  </si>
  <si>
    <t>განხორციელდა 3905 კმ-გზის რეაბილიტაცია, სანიაღვრე არხები გზის მთლიან მონაკვეთზე. გზის მოცულობა შეადგენს 19346 კვ/მ-ს, ერთეულის(1კვ/მ) სავარაუდო ღირებულება 43ლარს.</t>
  </si>
  <si>
    <t>მარტვილი. სოფ. ხუნწი</t>
  </si>
  <si>
    <t>06</t>
  </si>
  <si>
    <t>09</t>
  </si>
  <si>
    <r>
      <t>მარტვილის</t>
    </r>
    <r>
      <rPr>
        <sz val="11"/>
        <color rgb="FF000000"/>
        <rFont val="Calibri"/>
        <family val="2"/>
      </rPr>
      <t xml:space="preserve"> </t>
    </r>
    <r>
      <rPr>
        <sz val="11"/>
        <color rgb="FF000000"/>
        <rFont val="Sylfaen"/>
        <family val="1"/>
      </rPr>
      <t>მუნიციპალიტეტის</t>
    </r>
    <r>
      <rPr>
        <sz val="11"/>
        <color rgb="FF000000"/>
        <rFont val="Calibri"/>
        <family val="2"/>
      </rPr>
      <t xml:space="preserve"> </t>
    </r>
    <r>
      <rPr>
        <sz val="11"/>
        <color rgb="FF000000"/>
        <rFont val="Sylfaen"/>
        <family val="1"/>
      </rPr>
      <t>სოფ</t>
    </r>
    <r>
      <rPr>
        <sz val="11"/>
        <color rgb="FF000000"/>
        <rFont val="Calibri"/>
        <family val="2"/>
      </rPr>
      <t xml:space="preserve">. </t>
    </r>
    <r>
      <rPr>
        <sz val="11"/>
        <color rgb="FF000000"/>
        <rFont val="Sylfaen"/>
        <family val="1"/>
      </rPr>
      <t>სალხინოსა</t>
    </r>
    <r>
      <rPr>
        <sz val="11"/>
        <color rgb="FF000000"/>
        <rFont val="Calibri"/>
        <family val="2"/>
      </rPr>
      <t xml:space="preserve"> </t>
    </r>
    <r>
      <rPr>
        <sz val="11"/>
        <color rgb="FF000000"/>
        <rFont val="Sylfaen"/>
        <family val="1"/>
      </rPr>
      <t>და</t>
    </r>
    <r>
      <rPr>
        <sz val="11"/>
        <color rgb="FF000000"/>
        <rFont val="Calibri"/>
        <family val="2"/>
      </rPr>
      <t xml:space="preserve"> </t>
    </r>
    <r>
      <rPr>
        <sz val="11"/>
        <color rgb="FF000000"/>
        <rFont val="Sylfaen"/>
        <family val="1"/>
      </rPr>
      <t>წაჩხურას</t>
    </r>
    <r>
      <rPr>
        <sz val="11"/>
        <color rgb="FF000000"/>
        <rFont val="Calibri"/>
        <family val="2"/>
      </rPr>
      <t xml:space="preserve"> </t>
    </r>
    <r>
      <rPr>
        <sz val="11"/>
        <color rgb="FF000000"/>
        <rFont val="Sylfaen"/>
        <family val="1"/>
      </rPr>
      <t>უბნის</t>
    </r>
    <r>
      <rPr>
        <sz val="11"/>
        <color rgb="FF000000"/>
        <rFont val="Calibri"/>
        <family val="2"/>
      </rPr>
      <t xml:space="preserve"> </t>
    </r>
    <r>
      <rPr>
        <sz val="11"/>
        <color rgb="FF000000"/>
        <rFont val="Sylfaen"/>
        <family val="1"/>
      </rPr>
      <t>დამაკავშირებელი</t>
    </r>
    <r>
      <rPr>
        <sz val="11"/>
        <color rgb="FF000000"/>
        <rFont val="Calibri"/>
        <family val="2"/>
      </rPr>
      <t xml:space="preserve"> </t>
    </r>
    <r>
      <rPr>
        <sz val="11"/>
        <color rgb="FF000000"/>
        <rFont val="Sylfaen"/>
        <family val="1"/>
      </rPr>
      <t>გზისა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რეაბილიტაცია</t>
    </r>
    <r>
      <rPr>
        <sz val="11"/>
        <color rgb="FF000000"/>
        <rFont val="Calibri"/>
        <family val="2"/>
      </rPr>
      <t xml:space="preserve"> (</t>
    </r>
    <r>
      <rPr>
        <sz val="11"/>
        <color rgb="FF000000"/>
        <rFont val="Sylfaen"/>
        <family val="1"/>
      </rPr>
      <t>მეოთხე</t>
    </r>
    <r>
      <rPr>
        <sz val="11"/>
        <color rgb="FF000000"/>
        <rFont val="Calibri"/>
        <family val="2"/>
      </rPr>
      <t xml:space="preserve"> </t>
    </r>
    <r>
      <rPr>
        <sz val="11"/>
        <color rgb="FF000000"/>
        <rFont val="Sylfaen"/>
        <family val="1"/>
      </rPr>
      <t>ეტაპი</t>
    </r>
    <r>
      <rPr>
        <sz val="11"/>
        <color rgb="FF000000"/>
        <rFont val="Calibri"/>
        <family val="2"/>
      </rPr>
      <t>)</t>
    </r>
  </si>
  <si>
    <t>რეაბილიტირებული და კეთილმოწყობილი იქნება 1.43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5700 კვ/მ-ს ერთეულის სავარაუდო ღირებულება 74 ლარს.</t>
  </si>
  <si>
    <t>მარტვილი. სოფ. სალხინო</t>
  </si>
  <si>
    <r>
      <t>სოფ</t>
    </r>
    <r>
      <rPr>
        <sz val="11"/>
        <color rgb="FF000000"/>
        <rFont val="Calibri"/>
        <family val="2"/>
      </rPr>
      <t xml:space="preserve">. </t>
    </r>
    <r>
      <rPr>
        <sz val="11"/>
        <color rgb="FF000000"/>
        <rFont val="Sylfaen"/>
        <family val="1"/>
      </rPr>
      <t>დოშაყესა</t>
    </r>
    <r>
      <rPr>
        <sz val="11"/>
        <color rgb="FF000000"/>
        <rFont val="Calibri"/>
        <family val="2"/>
      </rPr>
      <t xml:space="preserve"> </t>
    </r>
    <r>
      <rPr>
        <sz val="11"/>
        <color rgb="FF000000"/>
        <rFont val="Sylfaen"/>
        <family val="1"/>
      </rPr>
      <t>და</t>
    </r>
    <r>
      <rPr>
        <sz val="11"/>
        <color rgb="FF000000"/>
        <rFont val="Calibri"/>
        <family val="2"/>
      </rPr>
      <t xml:space="preserve"> </t>
    </r>
    <r>
      <rPr>
        <sz val="11"/>
        <color rgb="FF000000"/>
        <rFont val="Sylfaen"/>
        <family val="1"/>
      </rPr>
      <t>სოფ</t>
    </r>
    <r>
      <rPr>
        <sz val="11"/>
        <color rgb="FF000000"/>
        <rFont val="Calibri"/>
        <family val="2"/>
      </rPr>
      <t xml:space="preserve">. </t>
    </r>
    <r>
      <rPr>
        <sz val="11"/>
        <color rgb="FF000000"/>
        <rFont val="Sylfaen"/>
        <family val="1"/>
      </rPr>
      <t>დიდიჭყონის</t>
    </r>
    <r>
      <rPr>
        <sz val="11"/>
        <color rgb="FF000000"/>
        <rFont val="Calibri"/>
        <family val="2"/>
      </rPr>
      <t xml:space="preserve"> </t>
    </r>
    <r>
      <rPr>
        <sz val="11"/>
        <color rgb="FF000000"/>
        <rFont val="Sylfaen"/>
        <family val="1"/>
      </rPr>
      <t>დამაკავშირებელი</t>
    </r>
    <r>
      <rPr>
        <sz val="11"/>
        <color rgb="FF000000"/>
        <rFont val="Calibri"/>
        <family val="2"/>
      </rPr>
      <t xml:space="preserve"> </t>
    </r>
    <r>
      <rPr>
        <sz val="11"/>
        <color rgb="FF000000"/>
        <rFont val="Sylfaen"/>
        <family val="1"/>
      </rPr>
      <t>გზის</t>
    </r>
    <r>
      <rPr>
        <sz val="11"/>
        <color rgb="FF000000"/>
        <rFont val="Calibri"/>
        <family val="2"/>
      </rPr>
      <t xml:space="preserve"> </t>
    </r>
    <r>
      <rPr>
        <sz val="11"/>
        <color rgb="FF000000"/>
        <rFont val="Sylfaen"/>
        <family val="1"/>
      </rPr>
      <t>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მოწყობის</t>
    </r>
    <r>
      <rPr>
        <sz val="11"/>
        <color rgb="FF000000"/>
        <rFont val="Calibri"/>
        <family val="2"/>
      </rPr>
      <t xml:space="preserve"> </t>
    </r>
    <r>
      <rPr>
        <sz val="11"/>
        <color rgb="FF000000"/>
        <rFont val="Sylfaen"/>
        <family val="1"/>
      </rPr>
      <t>სამუშაო</t>
    </r>
    <r>
      <rPr>
        <sz val="11"/>
        <color rgb="FF000000"/>
        <rFont val="Calibri"/>
        <family val="2"/>
      </rPr>
      <t xml:space="preserve"> (</t>
    </r>
    <r>
      <rPr>
        <sz val="11"/>
        <color rgb="FF000000"/>
        <rFont val="Sylfaen"/>
        <family val="1"/>
      </rPr>
      <t>პირველი</t>
    </r>
    <r>
      <rPr>
        <sz val="11"/>
        <color rgb="FF000000"/>
        <rFont val="Calibri"/>
        <family val="2"/>
      </rPr>
      <t xml:space="preserve"> </t>
    </r>
    <r>
      <rPr>
        <sz val="11"/>
        <color rgb="FF000000"/>
        <rFont val="Sylfaen"/>
        <family val="1"/>
      </rPr>
      <t>ეტაპი</t>
    </r>
    <r>
      <rPr>
        <sz val="11"/>
        <color rgb="FF000000"/>
        <rFont val="Calibri"/>
        <family val="2"/>
      </rPr>
      <t>)</t>
    </r>
  </si>
  <si>
    <t>მოხდება 2100 კმ-გზის რეაბილიტაცია, სანიაღვრე არხები გზის მთლიან მონაკვეთზე. გზის მოცულობა შეადგენს 10000 კვ/მ-ს, ერთეულის(1კვ/მ) სავარაუდო ღირებულება 51 ლარს.</t>
  </si>
  <si>
    <t>მარტვილი. სოფ. დოშაყე</t>
  </si>
  <si>
    <r>
      <t>სოფ</t>
    </r>
    <r>
      <rPr>
        <sz val="11"/>
        <color rgb="FF000000"/>
        <rFont val="Calibri"/>
        <family val="2"/>
      </rPr>
      <t xml:space="preserve">. </t>
    </r>
    <r>
      <rPr>
        <sz val="11"/>
        <color rgb="FF000000"/>
        <rFont val="Sylfaen"/>
        <family val="1"/>
      </rPr>
      <t>ინჩხურის</t>
    </r>
    <r>
      <rPr>
        <sz val="11"/>
        <color rgb="FF000000"/>
        <rFont val="Calibri"/>
        <family val="2"/>
      </rPr>
      <t xml:space="preserve"> </t>
    </r>
    <r>
      <rPr>
        <sz val="11"/>
        <color rgb="FF000000"/>
        <rFont val="Sylfaen"/>
        <family val="1"/>
      </rPr>
      <t>პატარა</t>
    </r>
    <r>
      <rPr>
        <sz val="11"/>
        <color rgb="FF000000"/>
        <rFont val="Calibri"/>
        <family val="2"/>
      </rPr>
      <t xml:space="preserve"> </t>
    </r>
    <r>
      <rPr>
        <sz val="11"/>
        <color rgb="FF000000"/>
        <rFont val="Sylfaen"/>
        <family val="1"/>
      </rPr>
      <t>ინჩხურის</t>
    </r>
    <r>
      <rPr>
        <sz val="11"/>
        <color rgb="FF000000"/>
        <rFont val="Calibri"/>
        <family val="2"/>
      </rPr>
      <t xml:space="preserve"> </t>
    </r>
    <r>
      <rPr>
        <sz val="11"/>
        <color rgb="FF000000"/>
        <rFont val="Sylfaen"/>
        <family val="1"/>
      </rPr>
      <t>უბანში</t>
    </r>
    <r>
      <rPr>
        <sz val="11"/>
        <color rgb="FF000000"/>
        <rFont val="Calibri"/>
        <family val="2"/>
      </rPr>
      <t xml:space="preserve"> </t>
    </r>
    <r>
      <rPr>
        <sz val="11"/>
        <color rgb="FF000000"/>
        <rFont val="Sylfaen"/>
        <family val="1"/>
      </rPr>
      <t>ს</t>
    </r>
    <r>
      <rPr>
        <sz val="11"/>
        <color rgb="FF000000"/>
        <rFont val="Calibri"/>
        <family val="2"/>
      </rPr>
      <t>/</t>
    </r>
    <r>
      <rPr>
        <sz val="11"/>
        <color rgb="FF000000"/>
        <rFont val="Sylfaen"/>
        <family val="1"/>
      </rPr>
      <t>გზისა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მოწყობა</t>
    </r>
  </si>
  <si>
    <t>რეაბილიტირებული და კეთილმოწყობილი იქნება 2.0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10000 კვ/მ-ს ერთეულის სავარაუდო ღირებულება 63 ლარს.</t>
  </si>
  <si>
    <t>მარტვილი. სოფ. ინჩხური</t>
  </si>
  <si>
    <r>
      <t>სოფ</t>
    </r>
    <r>
      <rPr>
        <sz val="11"/>
        <color rgb="FF000000"/>
        <rFont val="Calibri"/>
        <family val="2"/>
      </rPr>
      <t xml:space="preserve">. </t>
    </r>
    <r>
      <rPr>
        <sz val="11"/>
        <color rgb="FF000000"/>
        <rFont val="Sylfaen"/>
        <family val="1"/>
      </rPr>
      <t>ნაჯახაოში</t>
    </r>
    <r>
      <rPr>
        <sz val="11"/>
        <color rgb="FF000000"/>
        <rFont val="Calibri"/>
        <family val="2"/>
      </rPr>
      <t xml:space="preserve"> </t>
    </r>
    <r>
      <rPr>
        <sz val="11"/>
        <color rgb="FF000000"/>
        <rFont val="Sylfaen"/>
        <family val="1"/>
      </rPr>
      <t>წმ</t>
    </r>
    <r>
      <rPr>
        <sz val="11"/>
        <color rgb="FF000000"/>
        <rFont val="Calibri"/>
        <family val="2"/>
      </rPr>
      <t xml:space="preserve">. </t>
    </r>
    <r>
      <rPr>
        <sz val="11"/>
        <color rgb="FF000000"/>
        <rFont val="Sylfaen"/>
        <family val="1"/>
      </rPr>
      <t>ბარბარეს</t>
    </r>
    <r>
      <rPr>
        <sz val="11"/>
        <color rgb="FF000000"/>
        <rFont val="Calibri"/>
        <family val="2"/>
      </rPr>
      <t xml:space="preserve"> </t>
    </r>
    <r>
      <rPr>
        <sz val="11"/>
        <color rgb="FF000000"/>
        <rFont val="Sylfaen"/>
        <family val="1"/>
      </rPr>
      <t>ტაძართან</t>
    </r>
    <r>
      <rPr>
        <sz val="11"/>
        <color rgb="FF000000"/>
        <rFont val="Calibri"/>
        <family val="2"/>
      </rPr>
      <t xml:space="preserve"> </t>
    </r>
    <r>
      <rPr>
        <sz val="11"/>
        <color rgb="FF000000"/>
        <rFont val="Sylfaen"/>
        <family val="1"/>
      </rPr>
      <t>მისასვლელი</t>
    </r>
    <r>
      <rPr>
        <sz val="11"/>
        <color rgb="FF000000"/>
        <rFont val="Calibri"/>
        <family val="2"/>
      </rPr>
      <t xml:space="preserve"> </t>
    </r>
    <r>
      <rPr>
        <sz val="11"/>
        <color rgb="FF000000"/>
        <rFont val="Sylfaen"/>
        <family val="1"/>
      </rPr>
      <t>გზის</t>
    </r>
    <r>
      <rPr>
        <sz val="11"/>
        <color rgb="FF000000"/>
        <rFont val="Calibri"/>
        <family val="2"/>
      </rPr>
      <t xml:space="preserve"> </t>
    </r>
    <r>
      <rPr>
        <sz val="11"/>
        <color rgb="FF000000"/>
        <rFont val="Sylfaen"/>
        <family val="1"/>
      </rPr>
      <t>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მოწყობის</t>
    </r>
    <r>
      <rPr>
        <sz val="11"/>
        <color rgb="FF000000"/>
        <rFont val="Calibri"/>
        <family val="2"/>
      </rPr>
      <t xml:space="preserve"> </t>
    </r>
    <r>
      <rPr>
        <sz val="11"/>
        <color rgb="FF000000"/>
        <rFont val="Sylfaen"/>
        <family val="1"/>
      </rPr>
      <t>სამუშაოები</t>
    </r>
  </si>
  <si>
    <t>რეაბილიტირებული და კეთილმოწყობილი იქნება 1.5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8994 კვ/მ-ს ერთეულის სავარაუდო ღირებულება 67 ლარს.</t>
  </si>
  <si>
    <t>მარტვილი. სოფ. ნაჯახაო</t>
  </si>
  <si>
    <r>
      <t>სოფ</t>
    </r>
    <r>
      <rPr>
        <sz val="11"/>
        <color rgb="FF000000"/>
        <rFont val="Calibri"/>
        <family val="2"/>
      </rPr>
      <t xml:space="preserve">. </t>
    </r>
    <r>
      <rPr>
        <sz val="11"/>
        <color rgb="FF000000"/>
        <rFont val="Sylfaen"/>
        <family val="1"/>
      </rPr>
      <t>თამაკონში</t>
    </r>
    <r>
      <rPr>
        <sz val="11"/>
        <color rgb="FF000000"/>
        <rFont val="Calibri"/>
        <family val="2"/>
      </rPr>
      <t xml:space="preserve"> </t>
    </r>
    <r>
      <rPr>
        <sz val="11"/>
        <color rgb="FF000000"/>
        <rFont val="Sylfaen"/>
        <family val="1"/>
      </rPr>
      <t>მაცხოვრის</t>
    </r>
    <r>
      <rPr>
        <sz val="11"/>
        <color rgb="FF000000"/>
        <rFont val="Calibri"/>
        <family val="2"/>
      </rPr>
      <t xml:space="preserve"> </t>
    </r>
    <r>
      <rPr>
        <sz val="11"/>
        <color rgb="FF000000"/>
        <rFont val="Sylfaen"/>
        <family val="1"/>
      </rPr>
      <t>ამაღლების</t>
    </r>
    <r>
      <rPr>
        <sz val="11"/>
        <color rgb="FF000000"/>
        <rFont val="Calibri"/>
        <family val="2"/>
      </rPr>
      <t xml:space="preserve"> </t>
    </r>
    <r>
      <rPr>
        <sz val="11"/>
        <color rgb="FF000000"/>
        <rFont val="Sylfaen"/>
        <family val="1"/>
      </rPr>
      <t>სახელობის</t>
    </r>
    <r>
      <rPr>
        <sz val="11"/>
        <color rgb="FF000000"/>
        <rFont val="Calibri"/>
        <family val="2"/>
      </rPr>
      <t xml:space="preserve"> </t>
    </r>
    <r>
      <rPr>
        <sz val="11"/>
        <color rgb="FF000000"/>
        <rFont val="Sylfaen"/>
        <family val="1"/>
      </rPr>
      <t>ტაძართან</t>
    </r>
    <r>
      <rPr>
        <sz val="11"/>
        <color rgb="FF000000"/>
        <rFont val="Calibri"/>
        <family val="2"/>
      </rPr>
      <t xml:space="preserve"> </t>
    </r>
    <r>
      <rPr>
        <sz val="11"/>
        <color rgb="FF000000"/>
        <rFont val="Sylfaen"/>
        <family val="1"/>
      </rPr>
      <t>მისასვლელი</t>
    </r>
    <r>
      <rPr>
        <sz val="11"/>
        <color rgb="FF000000"/>
        <rFont val="Calibri"/>
        <family val="2"/>
      </rPr>
      <t xml:space="preserve"> </t>
    </r>
    <r>
      <rPr>
        <sz val="11"/>
        <color rgb="FF000000"/>
        <rFont val="Sylfaen"/>
        <family val="1"/>
      </rPr>
      <t>გზის</t>
    </r>
    <r>
      <rPr>
        <sz val="11"/>
        <color rgb="FF000000"/>
        <rFont val="Calibri"/>
        <family val="2"/>
      </rPr>
      <t xml:space="preserve"> </t>
    </r>
    <r>
      <rPr>
        <sz val="11"/>
        <color rgb="FF000000"/>
        <rFont val="Sylfaen"/>
        <family val="1"/>
      </rPr>
      <t>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მოწყობის</t>
    </r>
    <r>
      <rPr>
        <sz val="11"/>
        <color rgb="FF000000"/>
        <rFont val="Calibri"/>
        <family val="2"/>
      </rPr>
      <t xml:space="preserve"> </t>
    </r>
    <r>
      <rPr>
        <sz val="11"/>
        <color rgb="FF000000"/>
        <rFont val="Sylfaen"/>
        <family val="1"/>
      </rPr>
      <t>სამუშაოები</t>
    </r>
    <r>
      <rPr>
        <sz val="11"/>
        <color rgb="FF000000"/>
        <rFont val="Calibri"/>
        <family val="2"/>
      </rPr>
      <t>(1,1</t>
    </r>
    <r>
      <rPr>
        <sz val="11"/>
        <color rgb="FF000000"/>
        <rFont val="Sylfaen"/>
        <family val="1"/>
      </rPr>
      <t>კმ</t>
    </r>
    <r>
      <rPr>
        <sz val="11"/>
        <color rgb="FF000000"/>
        <rFont val="Calibri"/>
        <family val="2"/>
      </rPr>
      <t>)</t>
    </r>
  </si>
  <si>
    <t>რეაბილიტირებული და კეთილმოწყობილი იქნება 1.1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5000 კვ/მ-ს ერთეულის სავარაუდო ღირებულება 48 ლარს.</t>
  </si>
  <si>
    <t>მარტვილი. სოფ. თამაკონი</t>
  </si>
  <si>
    <t>......</t>
  </si>
  <si>
    <t>2017 წელს ადგილობრივი ბიუჯეტიდან რეგ ფონდის თანადაფინანსების თანხა</t>
  </si>
  <si>
    <t>ქ. მარტვილისა და სოფ. ნახუნაოს დამაკავშირებელი საავტომობილო გზის ა/ბეტონის საფარით რეაბილიტაცი</t>
  </si>
  <si>
    <t>რეაბილიტირებული და კეთილმოწყობილი იქნება 4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26000 კვ/მ-ს ერთეულის სავარაუდო ღირებულება 40 ლარს.</t>
  </si>
  <si>
    <t>მარტვილი, სოფ. ნახუნაო</t>
  </si>
  <si>
    <r>
      <t>სოფ</t>
    </r>
    <r>
      <rPr>
        <sz val="11"/>
        <color rgb="FF000000"/>
        <rFont val="Calibri"/>
        <family val="2"/>
      </rPr>
      <t xml:space="preserve">. </t>
    </r>
    <r>
      <rPr>
        <sz val="11"/>
        <color rgb="FF000000"/>
        <rFont val="Sylfaen"/>
        <family val="1"/>
      </rPr>
      <t>ინჩხური</t>
    </r>
    <r>
      <rPr>
        <sz val="11"/>
        <color rgb="FF000000"/>
        <rFont val="Calibri"/>
        <family val="2"/>
      </rPr>
      <t xml:space="preserve">, </t>
    </r>
    <r>
      <rPr>
        <sz val="11"/>
        <color rgb="FF000000"/>
        <rFont val="Sylfaen"/>
        <family val="1"/>
      </rPr>
      <t>დიდი</t>
    </r>
    <r>
      <rPr>
        <sz val="11"/>
        <color rgb="FF000000"/>
        <rFont val="Calibri"/>
        <family val="2"/>
      </rPr>
      <t xml:space="preserve"> </t>
    </r>
    <r>
      <rPr>
        <sz val="11"/>
        <color rgb="FF000000"/>
        <rFont val="Sylfaen"/>
        <family val="1"/>
      </rPr>
      <t>ინჩხურის</t>
    </r>
    <r>
      <rPr>
        <sz val="11"/>
        <color rgb="FF000000"/>
        <rFont val="Calibri"/>
        <family val="2"/>
      </rPr>
      <t xml:space="preserve"> </t>
    </r>
    <r>
      <rPr>
        <sz val="11"/>
        <color rgb="FF000000"/>
        <rFont val="Sylfaen"/>
        <family val="1"/>
      </rPr>
      <t>უბანში</t>
    </r>
    <r>
      <rPr>
        <sz val="11"/>
        <color rgb="FF000000"/>
        <rFont val="Calibri"/>
        <family val="2"/>
      </rPr>
      <t xml:space="preserve"> </t>
    </r>
    <r>
      <rPr>
        <sz val="11"/>
        <color rgb="FF000000"/>
        <rFont val="Sylfaen"/>
        <family val="1"/>
      </rPr>
      <t>ს</t>
    </r>
    <r>
      <rPr>
        <sz val="11"/>
        <color rgb="FF000000"/>
        <rFont val="Calibri"/>
        <family val="2"/>
      </rPr>
      <t>/</t>
    </r>
    <r>
      <rPr>
        <sz val="11"/>
        <color rgb="FF000000"/>
        <rFont val="Sylfaen"/>
        <family val="1"/>
      </rPr>
      <t>გზისა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მოწყობის</t>
    </r>
    <r>
      <rPr>
        <sz val="11"/>
        <color rgb="FF000000"/>
        <rFont val="Calibri"/>
        <family val="2"/>
      </rPr>
      <t xml:space="preserve"> </t>
    </r>
    <r>
      <rPr>
        <sz val="11"/>
        <color rgb="FF000000"/>
        <rFont val="Sylfaen"/>
        <family val="1"/>
      </rPr>
      <t>სამუშაო</t>
    </r>
    <r>
      <rPr>
        <sz val="11"/>
        <color rgb="FF000000"/>
        <rFont val="Calibri"/>
        <family val="2"/>
      </rPr>
      <t/>
    </r>
  </si>
  <si>
    <t>რეაბილიტირებული და კეთილმოწყობილი იქნება 2.3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13800 კვ/მ-ს ერთეულის სავარაუდო ღირებულება 72 ლარს.</t>
  </si>
  <si>
    <t>მარტვილი, სოფ. ინჩხური</t>
  </si>
  <si>
    <r>
      <t>სოფ</t>
    </r>
    <r>
      <rPr>
        <sz val="11"/>
        <color rgb="FF000000"/>
        <rFont val="Calibri"/>
        <family val="2"/>
      </rPr>
      <t xml:space="preserve">. </t>
    </r>
    <r>
      <rPr>
        <sz val="11"/>
        <color rgb="FF000000"/>
        <rFont val="Sylfaen"/>
        <family val="1"/>
      </rPr>
      <t>ბანძა</t>
    </r>
    <r>
      <rPr>
        <sz val="11"/>
        <color rgb="FF000000"/>
        <rFont val="Calibri"/>
        <family val="2"/>
      </rPr>
      <t xml:space="preserve">, </t>
    </r>
    <r>
      <rPr>
        <sz val="11"/>
        <color rgb="FF000000"/>
        <rFont val="Sylfaen"/>
        <family val="1"/>
      </rPr>
      <t>ლეკეკელეს</t>
    </r>
    <r>
      <rPr>
        <sz val="11"/>
        <color rgb="FF000000"/>
        <rFont val="Calibri"/>
        <family val="2"/>
      </rPr>
      <t xml:space="preserve"> </t>
    </r>
    <r>
      <rPr>
        <sz val="11"/>
        <color rgb="FF000000"/>
        <rFont val="Sylfaen"/>
        <family val="1"/>
      </rPr>
      <t>უბანში</t>
    </r>
    <r>
      <rPr>
        <sz val="11"/>
        <color rgb="FF000000"/>
        <rFont val="Calibri"/>
        <family val="2"/>
      </rPr>
      <t xml:space="preserve"> </t>
    </r>
    <r>
      <rPr>
        <sz val="11"/>
        <color rgb="FF000000"/>
        <rFont val="Sylfaen"/>
        <family val="1"/>
      </rPr>
      <t>გადასასვლელი</t>
    </r>
    <r>
      <rPr>
        <sz val="11"/>
        <color rgb="FF000000"/>
        <rFont val="Calibri"/>
        <family val="2"/>
      </rPr>
      <t xml:space="preserve"> </t>
    </r>
    <r>
      <rPr>
        <sz val="11"/>
        <color rgb="FF000000"/>
        <rFont val="Sylfaen"/>
        <family val="1"/>
      </rPr>
      <t>ს</t>
    </r>
    <r>
      <rPr>
        <sz val="11"/>
        <color rgb="FF000000"/>
        <rFont val="Calibri"/>
        <family val="2"/>
      </rPr>
      <t>/</t>
    </r>
    <r>
      <rPr>
        <sz val="11"/>
        <color rgb="FF000000"/>
        <rFont val="Sylfaen"/>
        <family val="1"/>
      </rPr>
      <t>გზისა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მოწყობის</t>
    </r>
    <r>
      <rPr>
        <sz val="11"/>
        <color rgb="FF000000"/>
        <rFont val="Calibri"/>
        <family val="2"/>
      </rPr>
      <t xml:space="preserve"> </t>
    </r>
    <r>
      <rPr>
        <sz val="11"/>
        <color rgb="FF000000"/>
        <rFont val="Sylfaen"/>
        <family val="1"/>
      </rPr>
      <t>სამუშაო</t>
    </r>
    <r>
      <rPr>
        <sz val="11"/>
        <color rgb="FF000000"/>
        <rFont val="Calibri"/>
        <family val="2"/>
      </rPr>
      <t/>
    </r>
  </si>
  <si>
    <t>რეაბილიტირებული და კეთილმოწყობილი იქნება 1.85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9000 კვ/მ-ს ერთეულის სავარაუდო ღირებულება 62 ლარს.</t>
  </si>
  <si>
    <t>მარტვილი სოფ. ბანძა</t>
  </si>
  <si>
    <r>
      <t>ქ</t>
    </r>
    <r>
      <rPr>
        <sz val="11"/>
        <color rgb="FF000000"/>
        <rFont val="Calibri"/>
        <family val="2"/>
      </rPr>
      <t xml:space="preserve">. </t>
    </r>
    <r>
      <rPr>
        <sz val="11"/>
        <color rgb="FF000000"/>
        <rFont val="Sylfaen"/>
        <family val="1"/>
      </rPr>
      <t>მარტვილში</t>
    </r>
    <r>
      <rPr>
        <sz val="11"/>
        <color rgb="FF000000"/>
        <rFont val="Calibri"/>
        <family val="2"/>
      </rPr>
      <t xml:space="preserve">, </t>
    </r>
    <r>
      <rPr>
        <sz val="11"/>
        <color rgb="FF000000"/>
        <rFont val="Sylfaen"/>
        <family val="1"/>
      </rPr>
      <t>ნალეფსაოს</t>
    </r>
    <r>
      <rPr>
        <sz val="11"/>
        <color rgb="FF000000"/>
        <rFont val="Calibri"/>
        <family val="2"/>
      </rPr>
      <t xml:space="preserve"> </t>
    </r>
    <r>
      <rPr>
        <sz val="11"/>
        <color rgb="FF000000"/>
        <rFont val="Sylfaen"/>
        <family val="1"/>
      </rPr>
      <t>უბანში</t>
    </r>
    <r>
      <rPr>
        <sz val="11"/>
        <color rgb="FF000000"/>
        <rFont val="Calibri"/>
        <family val="2"/>
      </rPr>
      <t xml:space="preserve"> </t>
    </r>
    <r>
      <rPr>
        <sz val="11"/>
        <color rgb="FF000000"/>
        <rFont val="Sylfaen"/>
        <family val="1"/>
      </rPr>
      <t>საავტომობილო</t>
    </r>
    <r>
      <rPr>
        <sz val="11"/>
        <color rgb="FF000000"/>
        <rFont val="Calibri"/>
        <family val="2"/>
      </rPr>
      <t xml:space="preserve"> </t>
    </r>
    <r>
      <rPr>
        <sz val="11"/>
        <color rgb="FF000000"/>
        <rFont val="Sylfaen"/>
        <family val="1"/>
      </rPr>
      <t>გზის</t>
    </r>
    <r>
      <rPr>
        <sz val="11"/>
        <color rgb="FF000000"/>
        <rFont val="Calibri"/>
        <family val="2"/>
      </rPr>
      <t xml:space="preserve"> </t>
    </r>
    <r>
      <rPr>
        <sz val="11"/>
        <color rgb="FF000000"/>
        <rFont val="Sylfaen"/>
        <family val="1"/>
      </rPr>
      <t>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მოწყობის</t>
    </r>
    <r>
      <rPr>
        <sz val="11"/>
        <color rgb="FF000000"/>
        <rFont val="Calibri"/>
        <family val="2"/>
      </rPr>
      <t xml:space="preserve"> </t>
    </r>
    <r>
      <rPr>
        <sz val="11"/>
        <color rgb="FF000000"/>
        <rFont val="Sylfaen"/>
        <family val="1"/>
      </rPr>
      <t>სამუშაოები</t>
    </r>
  </si>
  <si>
    <t>რეაბილიტირებული და კეთილმოწყობილი იქნება 1.5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8994 კვ/მ-ს ერთეულის სავარაუდო ღირებულება 68 ლარს.</t>
  </si>
  <si>
    <r>
      <t>ქ</t>
    </r>
    <r>
      <rPr>
        <sz val="11"/>
        <color rgb="FF000000"/>
        <rFont val="Calibri"/>
        <family val="2"/>
      </rPr>
      <t>.</t>
    </r>
    <r>
      <rPr>
        <sz val="11"/>
        <color rgb="FF000000"/>
        <rFont val="Sylfaen"/>
        <family val="1"/>
      </rPr>
      <t>მარტვილი</t>
    </r>
    <r>
      <rPr>
        <sz val="11"/>
        <color rgb="FF000000"/>
        <rFont val="Calibri"/>
        <family val="2"/>
      </rPr>
      <t xml:space="preserve">, 9 </t>
    </r>
    <r>
      <rPr>
        <sz val="11"/>
        <color rgb="FF000000"/>
        <rFont val="Sylfaen"/>
        <family val="1"/>
      </rPr>
      <t>აპრილის</t>
    </r>
    <r>
      <rPr>
        <sz val="11"/>
        <color rgb="FF000000"/>
        <rFont val="Calibri"/>
        <family val="2"/>
      </rPr>
      <t xml:space="preserve"> </t>
    </r>
    <r>
      <rPr>
        <sz val="11"/>
        <color rgb="FF000000"/>
        <rFont val="Sylfaen"/>
        <family val="1"/>
      </rPr>
      <t>ქუჩიდან</t>
    </r>
    <r>
      <rPr>
        <sz val="11"/>
        <color rgb="FF000000"/>
        <rFont val="Calibri"/>
        <family val="2"/>
      </rPr>
      <t xml:space="preserve"> </t>
    </r>
    <r>
      <rPr>
        <sz val="11"/>
        <color rgb="FF000000"/>
        <rFont val="Sylfaen"/>
        <family val="1"/>
      </rPr>
      <t>სოფ</t>
    </r>
    <r>
      <rPr>
        <sz val="11"/>
        <color rgb="FF000000"/>
        <rFont val="Calibri"/>
        <family val="2"/>
      </rPr>
      <t>.</t>
    </r>
    <r>
      <rPr>
        <sz val="11"/>
        <color rgb="FF000000"/>
        <rFont val="Sylfaen"/>
        <family val="1"/>
      </rPr>
      <t>ხუნწის</t>
    </r>
    <r>
      <rPr>
        <sz val="11"/>
        <color rgb="FF000000"/>
        <rFont val="Calibri"/>
        <family val="2"/>
      </rPr>
      <t xml:space="preserve"> </t>
    </r>
    <r>
      <rPr>
        <sz val="11"/>
        <color rgb="FF000000"/>
        <rFont val="Sylfaen"/>
        <family val="1"/>
      </rPr>
      <t>მიმართულებით</t>
    </r>
    <r>
      <rPr>
        <sz val="11"/>
        <color rgb="FF000000"/>
        <rFont val="Calibri"/>
        <family val="2"/>
      </rPr>
      <t xml:space="preserve"> </t>
    </r>
    <r>
      <rPr>
        <sz val="11"/>
        <color rgb="FF000000"/>
        <rFont val="Sylfaen"/>
        <family val="1"/>
      </rPr>
      <t>გზის</t>
    </r>
    <r>
      <rPr>
        <sz val="11"/>
        <color rgb="FF000000"/>
        <rFont val="Calibri"/>
        <family val="2"/>
      </rPr>
      <t xml:space="preserve"> </t>
    </r>
    <r>
      <rPr>
        <sz val="11"/>
        <color rgb="FF000000"/>
        <rFont val="Sylfaen"/>
        <family val="1"/>
      </rPr>
      <t>ა</t>
    </r>
    <r>
      <rPr>
        <sz val="11"/>
        <color rgb="FF000000"/>
        <rFont val="Calibri"/>
        <family val="2"/>
      </rPr>
      <t>/</t>
    </r>
    <r>
      <rPr>
        <sz val="11"/>
        <color rgb="FF000000"/>
        <rFont val="Sylfaen"/>
        <family val="1"/>
      </rPr>
      <t>ბეტონის</t>
    </r>
    <r>
      <rPr>
        <sz val="11"/>
        <color rgb="FF000000"/>
        <rFont val="Calibri"/>
        <family val="2"/>
      </rPr>
      <t xml:space="preserve"> </t>
    </r>
    <r>
      <rPr>
        <sz val="11"/>
        <color rgb="FF000000"/>
        <rFont val="Sylfaen"/>
        <family val="1"/>
      </rPr>
      <t>საფარით</t>
    </r>
    <r>
      <rPr>
        <sz val="11"/>
        <color rgb="FF000000"/>
        <rFont val="Calibri"/>
        <family val="2"/>
      </rPr>
      <t xml:space="preserve"> </t>
    </r>
    <r>
      <rPr>
        <sz val="11"/>
        <color rgb="FF000000"/>
        <rFont val="Sylfaen"/>
        <family val="1"/>
      </rPr>
      <t>მოწყობა</t>
    </r>
    <r>
      <rPr>
        <sz val="11"/>
        <color rgb="FF000000"/>
        <rFont val="Calibri"/>
        <family val="2"/>
      </rPr>
      <t/>
    </r>
  </si>
  <si>
    <t>რეაბილიტირებული და კეთილმოწყობილი იქნება 2.7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10000 კვ/მ-ს ერთეულის სავარაუდო ღირებულება 57 ლარს.</t>
  </si>
  <si>
    <t>ქ. მარტვილი და სოფ. ხუნწი</t>
  </si>
  <si>
    <t>7.4.1</t>
  </si>
  <si>
    <t>7.4.2</t>
  </si>
  <si>
    <t>7.4.3</t>
  </si>
  <si>
    <t xml:space="preserve">2.1 მხარის საგზაო ინფრასტრუქტურის (ადგილობრივი მნიშვლეობის,მათ შორის სასოფლო გზები) არარეაბილიტირებული ნაწილის,მისი პრიორიტეტული გზების რეაბილიტაცია. </t>
  </si>
  <si>
    <t xml:space="preserve">დაბა მესტიაში უშბის ქუჩისა და მასში შემავალი ჩიხების გზის რეაბილიტაცია,საყრდენი კედლების,სანიაღვრე არხებისა და ღობეების მშენებლობა (მეორე ეტაპი) </t>
  </si>
  <si>
    <t xml:space="preserve">გაუმჯობესდება უშბის ქუჩაზე მცხოვრებთა საყოფაცხოვრებო პირობები,ისარგებლებს მესტიის მოსახლეობის 30%.პროექტის განხორციელების შედეგად ჯამში ჩვენ მივიღებთ 1,6 კმ -იან მოასფალტებულ გზას და კეთილმოწყობილ ქუჩებს,  სანიაღვრე არხებს ქუჩების მთელ სიგრძეზე(1,6კმ) ,საყრდენ კედლებს, ღობეებს.   </t>
  </si>
  <si>
    <t>დაბა მესტია</t>
  </si>
  <si>
    <t>მესტიის მუნიციპალიტეტის გამგეობა</t>
  </si>
  <si>
    <t xml:space="preserve">2014-2015 წლებში განხორციელდა პირველი ეტაპი,762206 ლარი, რომელიც მოიცავდა უშბის ქუჩაზე საყრდენი კედლების მშენებლობას, ხოლო მეორე ეტაპზე უნდა დაიგოს ასფალტის საფარი, </t>
  </si>
  <si>
    <t>დაბა მესტიაში აღმაშენებლისა და გელოვანის ქუჩების რეაბილიტაცია</t>
  </si>
  <si>
    <t>აღმაშენებლისა და გელოვანის ქუჩები ერთ-ერთი მნიშვნელოვანი ქუჩებია,სადაც ცხოვრობს მესტიის მოსახლეობის თითქმის 40%,პროექტის განხორციელების შედეგად გაუმჯობესდა აღნიშნული ქუჩების მცოვრებთა საყოფაცხოვრებო პირობები და ისარგებლებს დაახლოებით 2500 ადამიანი,როგორც ამ ქუჩის მოსახლეობა,ასევე მთლიანად დაბის მოსახლეობა და ტურისტი.</t>
  </si>
  <si>
    <t>19.05</t>
  </si>
  <si>
    <t>15.04.</t>
  </si>
  <si>
    <t>30.05</t>
  </si>
  <si>
    <t>ხაიში-საგერგლი-ჭუბერის გზის 4,4 კმ -იანი გზის მონაკვეთის რეაბილიტაცია</t>
  </si>
  <si>
    <t>პროექტის განხორციელება დაიწყო 2015 წელს, 4,4 კმ-დან დღეის მდგომარეობით დაგებულია 2,5 კმ ბეტონის საფარი, 1800მ3 გზის დამცავი  გაბიონი, 3 რკინა-ბეტონიის მილხიდი და 4 პლასმასის მილხიდი.</t>
  </si>
  <si>
    <t>სოფელი ჭუბერი</t>
  </si>
  <si>
    <t>4.09</t>
  </si>
  <si>
    <t>15.04</t>
  </si>
  <si>
    <r>
      <t xml:space="preserve"> </t>
    </r>
    <r>
      <rPr>
        <sz val="12"/>
        <color indexed="8"/>
        <rFont val="Sylfaen"/>
        <family val="1"/>
        <charset val="204"/>
      </rPr>
      <t>12: განათლების, მეცნიერების, კულტურის და სპორტის განვითარება</t>
    </r>
  </si>
  <si>
    <t>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</si>
  <si>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მესტიის მუნიციპალიტეტის სოფ. ნაკრისა და ჭუბერის საბავშვო ბაღების მშენებლობა</t>
  </si>
  <si>
    <t>ბაღების პრობლემა უმთვრესია მესტიის მთელ ტეროტორიაზე, პროექტის განხორციელების შედეგად მივიღებთ ყველა სოფელში ახლად აშენებულ,თანამედროვე სტანდარტების შესაბამის საბავშვო ბაღებს.ბენეფიციართა რაოდენობა დაახლოებით 500 ბავშვია. ამ ეტაპზე მიმდინარეობს ორი საბავშვო ბაღის მშენებლობა სოფელ ნაკრასა და ყარსგურიშში.</t>
  </si>
  <si>
    <t>მესტიის მუნიციპალიტეტი,სოფელი ნაკრა, ჭუბერი</t>
  </si>
  <si>
    <t>1.04</t>
  </si>
  <si>
    <t>მესტიის მუნიციპალიტეტის სოფ. იდლიანის საბავშვო ბაღის მშენებლობა</t>
  </si>
  <si>
    <t>ბაღების პრობლემა უმთვრესია მესტიის მთელ ტეროტორიაზე, პროექტის განხორციელების შედეგად მივიღებთ ყველა სოფელში ახლად აშენებულ,თანამედროვე სტანდარტების შესაბამის საბავშვო ბაღებს.ბენეფიციართა რაოდენობა დაახლოებით 500 ბავშვია, საბავშვო ბაღი გათვლილია 50 აღსაზრდელზე.</t>
  </si>
  <si>
    <t>მესტიის მუნიციპალიტეტი,სოფლები:ცხუმარი,ი,ხაიში,მულახი(ჭოლაში),მაზერი,ჭუბერი(ცენტრი),,ეცერი(ცენტრი),ლენჯერი,ლატალი, ,მესტია,</t>
  </si>
  <si>
    <t>30.11</t>
  </si>
  <si>
    <t>მესტიის მუნიციპალიტეტის სოფ. ხაიშის საბავშვო ბაღის მშენებლობა</t>
  </si>
  <si>
    <t>მესტიის მუნიციპალიტეტის სოფ. ეცერში (ცენტრში) საბავშვო ბაღის მშენებლობა</t>
  </si>
  <si>
    <t>მესტიის მუნიციპალიტეტის სოფელ  ხაიშში  სპორტული დარბაზის მშენებლობა</t>
  </si>
  <si>
    <t>პროეტის განხორციელების შედეგად აშენდება სორტული დარბაზი, ზომებით 20 X12,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</si>
  <si>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ხაიში</t>
  </si>
  <si>
    <t>10.05</t>
  </si>
  <si>
    <t>პროექტის ჯამური ღირებულება 224 038 ლარი, აღნიშნული თანხიდან 67985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</si>
  <si>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t>სოფელ ნაკრაში  სპორტული დარბაზის მშენებლობა</t>
  </si>
  <si>
    <t>პროეტის განხორციელების შედეგად აშენდება სორტული დარბაზი, ზომებით 24 X21,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 და სამედიცინო პუნქტის ოთახი.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</si>
  <si>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ნაკრა</t>
  </si>
  <si>
    <t>პროექტის ჯამური ღირებულება 259930 ლარი, აღნიშნული თანხიდან 67985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</si>
  <si>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t>მესტიის მუნიციპალიტეტის სოფელ ფარში  სპორტული დარბაზის მშენებლობა</t>
  </si>
  <si>
    <t>პროეტის განხორციელების შედეგად აშენდება სორტული დარბაზი, ზომებით 20X10,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 და სპორტული ნივთების შესანახი სათავსო.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</si>
  <si>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ფარი</t>
  </si>
  <si>
    <t>პროექტის ჯამური ღირებულება203139  ლარი, აღნიშნული თანხიდან 51066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</si>
  <si>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t xml:space="preserve"> 12: განათლების, მეცნიერების, კულტურის და სპორტის განვითარება                1. საჯარო ხელისუფლების შესაძლებლობების განვითარება</t>
  </si>
  <si>
    <t>12.4 რეგიონში კულტურული და სპორტული ინფრასტრუქტურის რეაბილიტაცია და განვითარება                1.2 რეგიონული ადმინისტრაციისა და მუნიციპალიტეტების ადმინისტრაციული ინფრასტრუქტურის გაუმჯობესება</t>
  </si>
  <si>
    <t>სოფელ ლენჯერში არსებული შენობის  დემონტაჟი და  სპორტული დარბაზის მშენებლობა</t>
  </si>
  <si>
    <t>პროეტის განხორციელების შედეგად აშენდება სორტული დარბაზი, ზომებით 13X20,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ოთახი,სპორტული ნივთების შესანახი სათავსო და გამგებლის წარმომადგენილათვის ოთახი.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</si>
  <si>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ლენჯერი</t>
  </si>
  <si>
    <t>პროექტის ჯამური ღირებულება 214941  ლარი, აღნიშნული თანხიდან 44852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</si>
  <si>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t xml:space="preserve">12.4 რეგიონში კულტურული და სპორტული ინფრასტრუქტურის რეაბილიტაცია და განვითარება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t>
  </si>
  <si>
    <t>მულახის თემის სოფელ მურშკელში  ერთ სართულიანი საერთო სარგებლობის შენობის მშენებლობა</t>
  </si>
  <si>
    <t xml:space="preserve">პროეტის განხორციელების შედეგად აშენდება საერთო სარგებლობის შენობა , ზომებით 10X10, ერთ სართულიანი, სადაც განთავსდება ბიბლიოთეკა, ჯგუფის ოთახი და ერთი კაბინეტი. მოეწყობა სან.კვანძი. </t>
  </si>
  <si>
    <t>სოფელი მურშკელი</t>
  </si>
  <si>
    <t>პროექტის ჯამური ღირებულება 92001  ლარი, აღნიშნული თანხიდან 18118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</si>
  <si>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r>
      <t xml:space="preserve"> </t>
    </r>
    <r>
      <rPr>
        <sz val="12"/>
        <color indexed="8"/>
        <rFont val="Sylfaen"/>
        <family val="1"/>
        <charset val="204"/>
      </rPr>
      <t>12: განათლების, მეცნიერების, კულტურის და სპორტის განვითარება                1. საჯარო ხელისუფლების შესაძლებლობების განვითარება                   11.სოციალური უზრუნველყოფისა და ჯანმრთელობის დაცვის ქმედითი სისტემის ჩამოყალიბება</t>
    </r>
  </si>
  <si>
    <t>12.4 რეგიონში კულტურული და სპორტული ინფრასტრუქტურის რეაბილიტაცია და განვითარება                1.2 რეგიონული ადმინისტრაციისა და მუნიციპალიტეტების ადმინისტრაციული ინფრასტრუქტურის გაუმჯობესება          11.7 სათემო ამბულატორიული დაწესებულებების ინფრასტრუქტურის რეაბილიტაცია</t>
  </si>
  <si>
    <t>სოფელ იელიში  ორ სართულიანი საერთო სარგებლობის შენობის მშენებლობა</t>
  </si>
  <si>
    <t>პროეტის განხორციელების შედეგად აშენდება მრავალფუნქციური შენობა, ზომებით 10X12, ორ სართულიანი, პირველ სართულზე  განთავსდება საბავშვო ბაღის ჯგუფის ოთახი და საძინებელი , სააქტო დარბაზი და სან.კვანძი. მეორე სართულზე განთავსდება ბიბლიოთეკა, სოფლის წარმომადგენლის კაბინეტი და ამბულატორია. მრავალფუნქციური შენობის მშენებლობის მიზანია საზოგადოებრივი მომსახურებების ხელშეწწობა და ხელმისაწვდომობის გაზრდა მოსახლეობისათვის.</t>
  </si>
  <si>
    <t>სოფელი იელი</t>
  </si>
  <si>
    <t xml:space="preserve"> 11: სოციალური უზრუნველყოფისა და ჯანმრთელობის დაცვის ქმედითი სისტემის ჩამოყალიბება</t>
  </si>
  <si>
    <t>11.8 სასწრაფო დახმარების ბრიგადების აღჭურვილობის განახლება თანამედროვე სტანდარტების შესაბამისად.</t>
  </si>
  <si>
    <t>საგანგებო სიტუაციების კოორდინაციისა და გადაუდებელი დახმარების ცენტრი“-ს მესტიის ოფისის მშენებლობა</t>
  </si>
  <si>
    <t>მესტიის მუნიციპალიტეტში სსიპ „საგანგებო სიტუაციების კოორდინაციისა და გადაუდებელი დახმარების ცენტრი“-ს რაიონულ სამსახურს არ გააჩნია საკუთარი ოფისი, რაც უარყოფითად აისახება სამუშაო პროცესზე. პროექტის განხორციელების შედეგად აშენდება ოფისი,სადაც განთავსდება მესტიის სასწრაფო დახმარების ბრიგადები. ჯანდაცვის სამინისტროს მიერ შემუშავებულ იქნა სასწრაფო სამედიცინო დახმარების რაიონული სამსახურების ოფისების ასაშენებლად სრული ტიპიური საპროექტო და საინჟინრო დოკუმენტაცია, რომლის მიხედვითაც შენობის საპროექტო ფართია 164 კვ.მ</t>
  </si>
  <si>
    <t>1.08</t>
  </si>
  <si>
    <t>მესტიის მუნიციპალიტეტის სოფ. ლატალის  საბავშვო ბაღის მშენებლობა</t>
  </si>
  <si>
    <t>ბაღების პრობლემა უმთვრესია მესტიის მთელ ტეროტორიაზე,არსებული საბავშვო ბაღი ამორტიზებულია და საფრთხეს წარმოადგენს აღსაზრდელთათვის.  პროექტის განხორციელების შედეგად მივიღებთ  ახლად აშენებულ,თანამედროვე სტანდარტების შესაბამის საბავშვო ბაღებს.ბავშვია, საბავშვო ბაღი გათვლილია 50 აღსაზრდელზე.</t>
  </si>
  <si>
    <t>სოფელი ლატალი</t>
  </si>
  <si>
    <t xml:space="preserve">30.03.2018 </t>
  </si>
  <si>
    <t>30.10.2018</t>
  </si>
  <si>
    <t>დაბა მესტიის შიდა გზების რეაბილიტაცია (20 ქუჩა,10.4 კმ.)</t>
  </si>
  <si>
    <t xml:space="preserve">პროექტის განხორციელება ძალზედ მნიშვნელოვანია როგორც  ადგილობრივი მოსახლისათვის ასევე ტურისტებისთვისაც, რომლებიც ზაფხულის პერიოდში 30 000 ათასამდე ფიქსირდება. პროექტის ფაგლებში კეთილმოეწყობა დაბის 20-მდე ქუჩა, ქუჩების საერთო სიგრძეა- 10.4 კმ. მოეწყობა გზის საფარი, საყრდენი კედლები, სანიაღვრე სისტემები. პროექტის განხორციელების შემთხვევაში ისარგებლებს  დაბა მესტიის 817 კომლის 3075 მდე მოსახლე და ვიზიტორები. დაბა მესტიის სარეაბილიტცაიო შიდა გზები უკავშირდება ტურისტულ ატრაქციებს, რაც უფრო მნიშვნელოვანს და გადაუდებელს ხდის პროექტის განხორციელებას. </t>
  </si>
  <si>
    <t>15.06.2018</t>
  </si>
  <si>
    <t>15.11.2018</t>
  </si>
  <si>
    <t>ქვ.იფარის დამაკავშირებელი დაკიდული ხიდის მშენებლობა</t>
  </si>
  <si>
    <t>ხიდის მშენებლობა ხელს შეუწყობს მოსახლეობის უსაფრთხო  გადაადგილებას</t>
  </si>
  <si>
    <t>მესტიის მუნიციპალიტეტი სოფ.ლახამულა</t>
  </si>
  <si>
    <t>04.09</t>
  </si>
  <si>
    <t>სოფ.უშგულის შიდა სასოფლო -სამეურნეო ხის ხიდების რეაბილიტაცია</t>
  </si>
  <si>
    <t>ხელს შეუწყობს მოსახლეობის აქტივობის ზრდას მეურნეობის დარგში, მიმდინარეობს სამი ხიდის მშენებლობა/რეაბილიტაცია</t>
  </si>
  <si>
    <t>მესტიის მუნიციპალიტეტი სოფ.უშგული</t>
  </si>
  <si>
    <t>17.09</t>
  </si>
  <si>
    <t>სოფ.ლახუშდში "ლაკას ხიდის  მშენებლობა</t>
  </si>
  <si>
    <t>ხიდის მშენებლობა ხელს შეუწყობს მოსახლეობის უსაფრთხო  გადაადგილებას, პროექტი დასრულებულია,აშენდა რკინის ხიდი</t>
  </si>
  <si>
    <t>მესტიის მუნიციპალიტეტი  სოფ.ლატალი</t>
  </si>
  <si>
    <t>27.03</t>
  </si>
  <si>
    <t>30.07</t>
  </si>
  <si>
    <t>სოფ.სვიფში მდ. ენგურის "ღენის" დაკიდული ხიდის რეაბილიტაცია</t>
  </si>
  <si>
    <t>ხიდის მშენებლობამ  ხელი შეუწყო მოსახლეობის უსაფრთხო  გადაადგილებას</t>
  </si>
  <si>
    <t>მესტიის მუნიციპალიტეტი  სოფ.ცხუმარი</t>
  </si>
  <si>
    <t>2.7 ურბანული ინფრასტრუქტურის განვითარება,მუნიციპალური ცნტრებისინფრასტრუქტურული იერსახის გაუმჯობესება</t>
  </si>
  <si>
    <t xml:space="preserve">დ.მესტიაში ლეხთაგის უბანში, ზ.ჩართოლანისა და ლ.ჯაფარიძის საცხოვრებელი სახლების ,ეზოების საყრდენი კედლების რეაბილიტაცია </t>
  </si>
  <si>
    <t>საყრდენი კედლები დაზიანებული იყო და აღდგა და გამაგრდა საყრდენი კედლები 162მ3</t>
  </si>
  <si>
    <t>მესტიის მუნიციპალიტეტი  დაბა მესტია</t>
  </si>
  <si>
    <t>01.06</t>
  </si>
  <si>
    <t>20.10</t>
  </si>
  <si>
    <t>დაბა მესტიაში საპატრიარქოს რეზიდენციის მიმდებარე ტერიტორიაზე გზის დამცავი კედლის რეაბილიტაცია</t>
  </si>
  <si>
    <t>კედელი დანგრეული იყო და საჭიროებდა რეაბილიტაციას,გაუმჯობესდა დაბის იერსახე, აშენდა 65 მ3 ქვის კედელი</t>
  </si>
  <si>
    <t>25.05</t>
  </si>
  <si>
    <t>დაბა მესტიაში დაზიანებული საყრდენი კედლების აღდგენა/მშენებლობა</t>
  </si>
  <si>
    <t>არსებული  გზის საყრდენი კელები ამორტიზებულია, საჭიროებს აღდგენას როგორც უსაფრთხოების თვალსაზრისით, ასევე იერსახის, აშენდება ქვის დეკორატიული წყობით</t>
  </si>
  <si>
    <t>მესტიის მუნიციპალიტეტი  დ.მესტია</t>
  </si>
  <si>
    <t xml:space="preserve">სოფ.ტვებიშში "ტვიბრის" ღელეზე რკინის ხიდის მშენებლობა   </t>
  </si>
  <si>
    <t>იმისათვის მოსახლეობა დაუკავშირდეს სოფელს აუცილებეია ხიდის მშენებლობა</t>
  </si>
  <si>
    <t>მესტიის მუნიციპალიტეტი სოფ.ბეჩო</t>
  </si>
  <si>
    <t>15.05</t>
  </si>
  <si>
    <t>25.11</t>
  </si>
  <si>
    <t>სოფ.კალაშში გვალდირის დამაკავშირებელი დაკიდული ხიდის რეაბილიტაცია</t>
  </si>
  <si>
    <t>მესტიის მუნიციპალიტეტი  სოფ.ეცერი</t>
  </si>
  <si>
    <t>20.05</t>
  </si>
  <si>
    <t>ბეჩოს თემის სოფელ ჭოხულდში ხიდის რეაბილიტაცია</t>
  </si>
  <si>
    <t>20.09</t>
  </si>
  <si>
    <t>საპროექტო–სახარჯთაღრიცხვო დოკუმენტაციის შესყიდვის ხარჯები</t>
  </si>
  <si>
    <t>სამშენებლო სამუშაოების დროულად და შეუფერხებლად შესრულება</t>
  </si>
  <si>
    <t>მესტიის მუნიციპალიტეტი</t>
  </si>
  <si>
    <t>2. საბაზისო ინფრასტრუქტურის გაუმჯობესება                                        12  განათლების, მეცნიერების, კულტურის და სპორტის განვითარება</t>
  </si>
  <si>
    <t xml:space="preserve">2.1 მხარის საგზაო ინფრასტრუქტურის (ადგილობრივი მნიშვლეობის,მათ შორის სასოფლო გზები) არარეაბილიტირებული ნაწილის,მისი პრიორიტეტული გზების რეაბილიტაცია.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t>
  </si>
  <si>
    <t xml:space="preserve">რეგიონში განსახორციელებელი პროექტების ფონდის ფარგლებში განსახორციელებელი პროექტების თანადაფინანსება </t>
  </si>
  <si>
    <t>საქართველოს მთავრობის განკარგულებით, საქართველოს რეგიონებში განსახორციელებელი პროექტების ფონდიდან გამოყოფილი თანხით განსახორციელებელი პროექტების 5%-იანი თანადაფინანსება</t>
  </si>
  <si>
    <t>1.02</t>
  </si>
  <si>
    <t>ლახამულა,ქვედა იფარის სამანქანო ხიდის რეაბილიტაცია</t>
  </si>
  <si>
    <t>ლატალში წყლის სისტემის რეაბილიტაცია</t>
  </si>
  <si>
    <t>მესტიის მუნიციპალიტეტი  სოფ. ლატალი</t>
  </si>
  <si>
    <t>ცხუმარი,ლაბსყალდის სამანქანო გზაზე "ლაბსყალდის ღელეზე" სახიდე გადასასვლელის მოწყობა</t>
  </si>
  <si>
    <t>აღნიშნული გზით სარგებლობ ცხუმარის მოსახლეობა და აუცილებელ საჭიროებას წარმოადგენს სახიდე გადასასვლელის მოწყობა</t>
  </si>
  <si>
    <t>მესტიის მუნიციპალიტეტი სოფ.ცხუმარი</t>
  </si>
  <si>
    <t>11.სოციალური უზრუნველყოფისა და ჯამრთელობის დაცვის ქმედითი სისტემის ჩამოყალიბება.</t>
  </si>
  <si>
    <t>11.7 სათემო ამბულატორიული დაწესბულებების  რეაბილიტაცია და ინფრასტრუქტურის მოწყობა.</t>
  </si>
  <si>
    <t>მესტიის მუნიციპალიტეტში ამბულატორიების შენობების რეაბილიტაცია</t>
  </si>
  <si>
    <t>რეაბილიტირებული ამბულატორიები მოემსახურება 8 ტერიტორიული ერთეულის  5409 მოსახლეს</t>
  </si>
  <si>
    <t>მესტიის მუნიციპალიტეტი კალის, წვირმის; ლატალის; ბეჩოს; ცხუმარის; ფარის; ნაკრის; ხაიშის ტერიტორიული  ერთეულები</t>
  </si>
  <si>
    <t>11. სოციალური უზრუნველყოფისა და ჯამრთელობის დაცვის ქმედითი სისტემის ჩამოყალიბება</t>
  </si>
  <si>
    <t>11.1 სახელმწიფო სადაზღვევო პაკეტების შემდგომი გაფართოება და მოსახლეობისთვის ჯამრთელობის დაცვის ფინანსური ხელმისაწვდომობის მნიშვნელოვანი გაუმჯობესება</t>
  </si>
  <si>
    <t>მესტიის მუნიციპალიტეტის მოსახლეობის სოციალური დახმარება (06 02)</t>
  </si>
  <si>
    <t xml:space="preserve">  სოციალურად დაუცველი მძიმე კატეგორიის ავადმყოფები, ერთჯერადი მატერიალური დახმარება . სოციალურად დაუცველი( სიღატაკის ზღვარზე მყოფი)ოჯახების, რომელთა სარეიტინგო ქულა არ აღემატება 35000-ს  ერთჯერადი მატერიალური დახმარება  .სამშობლოს დაცვისთვის დაღუპული მეომრების სარიტუალო თანხები . იძულებით გადაადგილებულ პირთა გარდაცვალების შემთხვევაში სარიტუალო თანხები .ომის მონაწილე ვეტერნებზე ერთჯერადი მატერიალური დახმარება . მესტიის  მუნიციპალიტეტში მცხოვრები უხუცესების (90 და  მეტი წლის) ერთჯერადი მატერიალური დახმარება .მარჩენალდაკარგული ოჯახები რომლებსაც ჰყავთ არასრულწლოვანი შვილები ერთჯერადი მატერიალური დახმარება . შეზღუდული შესაძლებლობის მჰონე ბავშვები (18 წლამდე) ერთჯერადი მატერიალური დახმარება .</t>
  </si>
  <si>
    <t>01</t>
  </si>
  <si>
    <t>12</t>
  </si>
  <si>
    <t xml:space="preserve">სტიქიით დაზარალებულთა დახმარება ( პროგრამული კოდი (06 04) </t>
  </si>
  <si>
    <t xml:space="preserve"> ხანძრის შედეგად დაზარალებული ოჯახები, ერთჯერადი მატერიალური დახმარება . სხვა სტიქიური მოვლენების შედეგად დაზარალებული ოჯახები ერთჯერადი მატერიალური დახმარება .</t>
  </si>
  <si>
    <t>01.12</t>
  </si>
  <si>
    <t xml:space="preserve"> სოც. დაუცველი ავადმყოფებისთვის გადაუდებელი ქირურგიული ოპერაციის დაფინანსება (06 03 01)</t>
  </si>
  <si>
    <t xml:space="preserve"> სოც. დაუცველი ავადმყოფებისთვის გადაუდებელი ქირურგიული ოპერაციის დაფინანსება 30% (რასაც სახ.პროგრამა არ აფინანსებს)  .</t>
  </si>
  <si>
    <t xml:space="preserve">მესტიის რაიონის ოჯახებისა და ბავშვების სოციალური დაცვა (კოდი 06 03)                                                        </t>
  </si>
  <si>
    <t>ახალშობილები ერთჯერადი მატერიალური დახმარება . მრავალშვილიანი ოჯახები, ერთჯერადი მატერიალური დახმარება  . მკვეთრად გამოხატული შეზღუდული შესაძლებლობის მქონე პირები ერთჯერადი მატერიალური დახმარება. ონკოლოგიური, დიალიზით მოსარგებლე და ფსიქოლოგიურად დაავადებული პირები ერთჯერადი მატერიალური დახმარება .</t>
  </si>
  <si>
    <t>თავდაცვა,საზოგადოებრივი წესრიგი და უსაფრთხოება (02 00)</t>
  </si>
  <si>
    <t>ქვეყნის თავდაცვისუნარიანობის ამაღლება  და მოსახლეობის დაცვა,სამაშველო სამსახური,რომელიც უზრუნველყოფს მოსახლობის დაცვას.ბენეფიციართა რაოდენობა - 9000 ადამიანი</t>
  </si>
  <si>
    <t>10.კომუნალური და სხვა საზოგადოებრივი მომსახურების მოწესრიგება</t>
  </si>
  <si>
    <t>ააიპ მესტიის მუნიციპალიტეტის გარე განათების სამსახური (03 02 01)</t>
  </si>
  <si>
    <t>სამსახურის საქმიანობის შედეგად მესტიის მოსახლეობა (2000 მდე მოსახლე) ჩამოსული სტუმარი უსაფრთხოდ გადაადგილდება ღამე, განათებულ ქუჩებში.</t>
  </si>
  <si>
    <t>მესტიის მუნიციპალიტეტი ,დაბა მესტია</t>
  </si>
  <si>
    <t>10.6 მუნიციპალურ ცენტრებში,დაბებსა და საკურორტო დასახლებებში ქუჩების რეგულარული დასუფთავების უზრუნველყოფა.</t>
  </si>
  <si>
    <t>ააიპ მესტია დასუფთავება</t>
  </si>
  <si>
    <t>ააიპ -ის დაფინანსების შედეგად ჩვენ ვიღებთ მესტიის მუნიციპალიტეტის მასშტაბით დასუფთავებულ ქუჩებს მთელი წლის განმავლობაში,სულ სუფთავდება დაბის 11 ქუჩა,</t>
  </si>
  <si>
    <t xml:space="preserve">მესტიის მუნიციპალიტეტი </t>
  </si>
  <si>
    <t>12.განათლების,მეცნიერების,კულტურისა და სპორტის განვითარება</t>
  </si>
  <si>
    <t>განათლება - ააიპ სკოლამდელი  აღზრდის დაწესებულებების გაერთიანება</t>
  </si>
  <si>
    <t>სკოლამდელი დაწესებულებების დაფინანსების შედეგად სარგებლობს 500 -მდე ბავშვი, ბაღების რაოდენობა -16. გაზრდილი ბიუჯეტის შედეგად გაუმჯობესდა მდგომარეობა საბავშვო ბაღებში, კვებაზე ერთ ბავშვზე იხარჯება 2.5 ლარი, ნაცვლად 70 თეთრისა.</t>
  </si>
  <si>
    <t>ახალგაზრდული პროგრამების დაფინანსება</t>
  </si>
  <si>
    <t>გათვალისწინებულია ყველა პირველ კურსელის დაფინანსება 1000 ლარით, ვინც ერთიანი ეროვნული გამოცდების საფუძველზე ჩაირიცხა უმაღლეს სასწავლებელში,2014 წელს დაფინანსდა 65 სტუდენტი.2015 წელს დაფინანსდა 77 სტუდენტი</t>
  </si>
  <si>
    <t>20.12</t>
  </si>
  <si>
    <t>10. კომუნალური და სხვა საზოგადოებრივი მომსახურების მოწესრიგება</t>
  </si>
  <si>
    <t xml:space="preserve">10.2 სტრატეგიული ამოცანა: მუნიციპალურ ცენტრებში, დაბებსა და საკურორტო დასახლებებში  საკანალიზაციო სისტემის მოწესრიგება </t>
  </si>
  <si>
    <t>სოფ უშგულის თემში შემავალი სოფლბის საკანალიზაციო სისტემის მშენებლობა</t>
  </si>
  <si>
    <r>
      <t xml:space="preserve">აღნიშნული პროექტის განხორციელების შედეგად გადაიჭრება  უშგულისა თემში შემავალი სოფლების საკანალიზაციო სისტემის პრობლემა. სოფ. უშგული წარმოადგენს ტურისტულ ზონას, წლის განმავლობაში საშუალოდ 20 000 ვიზიტორი ჰყავს. პროექტის განხორციელების შემთხვევაში ახალი საკანალიზაციო სისტემით ისარგებლებს 68 </t>
    </r>
    <r>
      <rPr>
        <sz val="12"/>
        <rFont val="Sylfaen"/>
        <family val="1"/>
        <charset val="204"/>
      </rPr>
      <t>კომლის 280 მდე მოსახლე.</t>
    </r>
    <r>
      <rPr>
        <sz val="12"/>
        <color indexed="8"/>
        <rFont val="Sylfaen"/>
        <family val="1"/>
        <charset val="204"/>
      </rPr>
      <t xml:space="preserve"> </t>
    </r>
  </si>
  <si>
    <t>სოფ.უშგული</t>
  </si>
  <si>
    <t>25.03</t>
  </si>
  <si>
    <t>ცენტრალური გზიდან სოფ.ცხუმარამდე საავტომობილო გზის სარეაბილიტაციო სამუშაოები</t>
  </si>
  <si>
    <t>პროექტის განხორციელების შედეგად შევძლებთ თავიდან ავიცილოთ მოსალოდნელი საფრთხეები და რისკები,გარდა იმისა რომ მოსახლეობა შეძლებს უსაფრთხო და კომფორტულ გადაადგილებას,  პროექტის განხორცილების შედეგად ისარგებლებს მთლიანად ცხუმარის  მოსახლეობა, რომელიც შეადგენს 242 კომლს და დაახლოებით 480 მოსახლეს.მოეწყობა 6 კმიანი ბეტონის საავტმომობილო გზა</t>
  </si>
  <si>
    <t>25.04</t>
  </si>
  <si>
    <t>დაბა მესტიაში სპორტული დარბაზის რეაბილიტაცია და საცურაო აუზის მშენებლობა</t>
  </si>
  <si>
    <t xml:space="preserve">                                                                                     რეგიონში განსახორციელებელი პროექტების ფონდის (რგპფ) პროექტები 2015-2018 წლებში</t>
  </si>
  <si>
    <t>2.1 მხარის საგზაო ინფრასტრუქტურის (შიდასახელმწიფოებრივი და ადგილობრივი მნიშვნელობის,მათ შორის სასოფლო გზები)არარეაბილიტირებული ნაწილის,მისი პრიორიტეტული გზების რეაბილიტაცია</t>
  </si>
  <si>
    <t>ჭყონდიდელის ქუჩის რეაბილიტაცია და ასფალტირება</t>
  </si>
  <si>
    <t>ქალაქში ერთ-ერთი მთავარი გზაგამტარის მოწესრიგება და ინფრასტრუქტურული დონის ამაღლება</t>
  </si>
  <si>
    <t>სენაკის მუნიციპალიტეტის ქ.სენაკი ჭყონდიდელის ქუჩა</t>
  </si>
  <si>
    <t>სენაკის მუნიციპალიტეტის მერია</t>
  </si>
  <si>
    <t>სამუშაოები დასრულებულია</t>
  </si>
  <si>
    <t>2.7 ურბანული ინფრასტრუქტურის განვითარება.მუნიციპალური ცენტრების ინფრასტრუქტურული იერსახის გაუმჯობესებისა და არქიტექტურული სამშენებლო სფეროს რეგულირების ქმედითი სისტემის ჩამოყალიბება</t>
  </si>
  <si>
    <t>ქალაქის ქუჩების ელ.განათება</t>
  </si>
  <si>
    <t>მუნიციპალიტეტის ინფრასტრუქტურული დონის ამაღლება მისი იერსახის გაუმჯობესება</t>
  </si>
  <si>
    <t>სენაკის მუნიციპალიტეტის</t>
  </si>
  <si>
    <t>ქ. სენაკში, ჭავჭავაძის ქუჩაზე (კაშიბაძის ქუჩიდან კოლხეთის ქუჩამდე) ასფალტო-ბეტონის საფარის დაგება, კიუვეტის, ელ.განათების ლამპიონებისა და ტროტუარების მოწყობა</t>
  </si>
  <si>
    <t>ქალაქში ქუჩების კეთილდღეობა,მოასფალტირება,რის გამოც მკვეთრად გაიზრდება მოსახლეობის კეთილდღეობა გზებზე გადაადგილება გაადვილდება</t>
  </si>
  <si>
    <t>სენაკის მუნიციპალიტეტი</t>
  </si>
  <si>
    <t xml:space="preserve">     პროექტის განხორციელებით  განიტვირთება ქალაქის ცენტრალური ნაწილი ავტოტრანსპორტისაგან და უფრო მობილური გახდება ქალაქის აღმოსავლეთის ნაწილის დაკავშირება დასავლეთ ნაწილთან. ამასთან შემცირდება ტრანსპორტის ნაკადი ხორავას ქუჩაზე მდებარე ერთადერთ სალიანდაგო გადასასვლელზე. </t>
  </si>
  <si>
    <t>სენაკის მუნიციპალიტეტში თემებში ასფალტბეტონის გზის მოწყობა</t>
  </si>
  <si>
    <t>თემებში საავტომობილო გზების კეთილ მოწყობა,მოასფალტირება რის გამოც მკვეთრად გაიზრდება მოსახლეობის კეთილდღეობა,გზებზე გადაადგილება გაადვილდება</t>
  </si>
  <si>
    <t>სენაკის მუნიციპალიტეტის თემებში</t>
  </si>
  <si>
    <t>გზების ასფალტირებით გაუმჯობესდება თემების ინფრასტრუქტურა, მოსახლეობას მიეცემა შეუფერხებელი გადაადგილების საშუალება,როგორც ფეხით ასევე ავტომანქანით. პროექტის განხორციელებით ისარგებლებს მუნიციპალიტეტის 35 000 მოსახლე და სტუმარი.</t>
  </si>
  <si>
    <t>სენაკის მუნიციპალიტეტში ქალაქის ქუჩების რეაბილიტაცია</t>
  </si>
  <si>
    <t>აღნიშნული პროექტის განხორციელება ხელს შეუწყობს ქალაქის ქუჩების დაზიანებული ნაწილის რეაბილიტაციას,საგზაო ინფრასტრუქტურის მოწესრიგებას,ავტოსატრანსპორტო საშუალებების უსაფრთხო გადაადგილებას. ამ პროექტით ისარგებლებს მუნიციპალიტეტის მთლიანი მოსახლეობა –50 000 მცხოვრები.</t>
  </si>
  <si>
    <t>სენაკის მუნიციპალიტეტში ქალაქის ქუჩების ასფალტირება</t>
  </si>
  <si>
    <t>ქალაქის კეთილმოწყობის სამუშაოები</t>
  </si>
  <si>
    <t>ქალაქის ინფრასტრუქტურის გაუმჯობესება,მისი იერ-სახის ამაღლება თანამედროვე დონეზე</t>
  </si>
  <si>
    <t>აღნიშნული სამუშაოების განხორციელებით კეთილმოეწობა ქალაქის იერსახე, გაუმჯობესდება დასასვენებელი ადგილები. პროექტი იმუშავებს ზედმეტი ხარჯების გარეშე 5 წლის განმავლობაში. ამ სიკეთით ისარგებლებს 50 000 მოსახლე.</t>
  </si>
  <si>
    <t>ქალაქში ტროტუარებისა და ბორდიურების მოწყობისა და აღდგენის სამუშაოები</t>
  </si>
  <si>
    <t>პროექტის განხორციელებით გაუმჯობესდება ქალაქის იერ–სახე, კომფორტული გახდება ფეხითმოსიარულეთა გადაადგილება.ტროტუარებით ისარგებლებს დაახლოებით 25 000 როგორც ადგილობრივი მაცხოვრებლი ასევე ჩამოსული სტუმარი.</t>
  </si>
  <si>
    <t>ხორშის თემში სოფ. პატარა ზანაში მდ.ზანაძგაზე ბეწვის ხიდის მოწყობა</t>
  </si>
  <si>
    <t>მოსახლეობის საყოფაცხოვრებო პირობების გაუმჯობებსება</t>
  </si>
  <si>
    <t>სენაკის მუნიციპალიტეტის ხორშის თემის სოფელი პატარა ზანა</t>
  </si>
  <si>
    <t>ბეწვის ხიდის მოწყობა სასიცოცხლო მნიშვნელობისაა და მისი განხორციელება ხელს შეუწყობს ადგილობრივი მოსახლეობის მიგრაციის შეჩერებას. ბეწვის ხიდით ისარგებლებს სოფლის 61 სულიანი მოსახლეობა, აგრეთვე მიმდებარე სოფლების მაცხოვრებლები.</t>
  </si>
  <si>
    <t>12.განათლების, მეცნიერების, კულტურისა და სპორტის განვითარება</t>
  </si>
  <si>
    <t>12.4 კულტურული ინფრასტრუქტურის რეაბილიტაცია და განვითარება</t>
  </si>
  <si>
    <t xml:space="preserve"> ქალაქ სენაკი, ფოთის ქუჩაზე N14-ში ბაღის სამშენებლო სამუშაოები</t>
  </si>
  <si>
    <t>აღნიშნული პროექტის განხორციელებას დიდი მნიშვნელობა აქვს სკოლამდელი ასაკის ბავშვთა მდგომარეობის გასაუმჯობესებლად. იგი ხელმისაწვდომია ყველა ბავშვისათვის</t>
  </si>
  <si>
    <t>ქ. სენაკი, ფოთის ქუჩა</t>
  </si>
  <si>
    <t>აღნიშნული პროექტის განხორციელებით სენაკს შეემატება ახალი კეთილმოწყობილი თანამედროვე სტანდარტებით აგებული საბავშვო ბაგა-ბაღის შენობა, სადაც სკოლამდელი აღზრდის ბავშვები მიიღებენ საჭირო და კვალიფიციურ განათლებას.</t>
  </si>
  <si>
    <t>ქალაქის N 1 საბავშვო ბაღის სარემონტო სამუშაოები</t>
  </si>
  <si>
    <t>ქ. სენაკი, აღმაშენებლის ქუჩა</t>
  </si>
  <si>
    <t>აღნიშნული პროექტის განხორციელებით  კეთილმოეწყობა N1 საბავშვო ბაღის შენობა თანამედროვე სტანდარტების  გათვალისწინებით, სადაც სკოლამდელი აღზრდის ბავშვები მიიღებენ საჭირო და კვალიფიციურ განათლებას.</t>
  </si>
  <si>
    <t>სამხატვრო გალერეას შენობის რეაბილიტაცია</t>
  </si>
  <si>
    <t xml:space="preserve">ამ პროექტის  განხორციელება ემსახურება  მოზარდი თაობის ესთეტიკურ და ეთიკურ აღზრდას, მათში ხელოვნების სიყვარულის ჩამოყალიბებას და მათ  მრავალმხრივ განვითარებას. </t>
  </si>
  <si>
    <t xml:space="preserve">ქ სენაკი </t>
  </si>
  <si>
    <t xml:space="preserve">  მომავალში  პროექტის განხორციელების შემდეგ  შენობა  იქნება თანამედროვე სტანდარტების  დონეზე. გაიზრდება   შემოსავლები, რითაც  უკეთ იქნება  შესაძლებელი   მატერიალურ-ტექნიკური  ბაზის  შენარჩუნება  და განვითრება. </t>
  </si>
  <si>
    <t>ფოცხოს ადმინისტრაციული ერთეულის ცენტრიდან ბეთლემის მიმართულებით გზის 2,0 კმ-იან მონაკვეთის სარეაბილიტაციო</t>
  </si>
  <si>
    <t>გზების ასფალტირებით გაუმჯობესდება თემების ინფრასტრუქტურა, მოსახლეობას მიეცემა შეუფერხებელი გადაადგილების საშუალება,როგორც ფეხით ასევე ავტომანქანით. პროექტის განხორციელებით ისარგებლებს მუნიციპალიტეტის 2500 მოსახლე და სტუმარი.</t>
  </si>
  <si>
    <t>ჭალადიდის ადმინისტრაციული ერთეულის ცენტრიდან ხორგიშის გავლით თეკლათის თემის მიმართულებით (პკ 29+12-დან პკ 78-მდე) ასფალტის საფარის მოწყობის  II-ეტაპის სარეაბილიტაციო სამუშაოები</t>
  </si>
  <si>
    <t>გზების ასფალტირებით გაუმჯობესდება თემების ინფრასტრუქტურა, მოსახლეობას მიეცემა შეუფერხებელი გადაადგილების საშუალება,როგორც ფეხით ასევე ავტომანქანით. პროექტის განხორციელებით ისარგებლებს მუნიციპალიტეტის 1500 მოსახლე და სტუმარი.</t>
  </si>
  <si>
    <t>11, სოცილური უზრუნველყოფისა და ჯამრთელობის დაცვის ქმედითი სისტემის ჩამოყალიბება</t>
  </si>
  <si>
    <t>11,8 სასწრაფო დახმარების ბრიგადების აღჭურვილობის განახლება თანამედროვე სტანდარტების შესაბამისად.</t>
  </si>
  <si>
    <r>
      <t xml:space="preserve"> </t>
    </r>
    <r>
      <rPr>
        <sz val="10"/>
        <color theme="1"/>
        <rFont val="Sylfaen"/>
        <family val="1"/>
        <charset val="204"/>
      </rPr>
      <t xml:space="preserve"> საგანგებო სიტუაციების კოორდინაციისა და გადაუდებელი  დახმარების ცენტრის ოფისის მშენებლობა</t>
    </r>
  </si>
  <si>
    <t>გაუმჯობესდება მუნიციპალიტეტის მოსახლეობისათვის გადაუდებელი სამედიცინო დახმარების სერვისის მიწოდება.</t>
  </si>
  <si>
    <t>ცენტრის ოფისის აშენებით მნიშვნელოვნად გაუმჯობესდება მუნიციპალიტეტის მოსახლეობისათვის გადაუდებელი სასწრაფო სამედიცინო დახმარების სერვისის მიწოდება.</t>
  </si>
  <si>
    <t>საპროექტო თანხა</t>
  </si>
  <si>
    <t>ჯამი:</t>
  </si>
  <si>
    <t>ადგილობრივი ბიუჯეტით დაფინანსებული პროექტები</t>
  </si>
  <si>
    <t>13.ქმედითი გარემოსდაცვითი საქმიანობის განხორციელება</t>
  </si>
  <si>
    <t>13.3 ნაპირსამაგრი ღონისძიების გეგმის შემუშავება და განხორციელება</t>
  </si>
  <si>
    <t>დედის ქუჩიდან ღელე ,,ფიცუმდე" გამავალი არხის ამოწმენდა</t>
  </si>
  <si>
    <t>არხების და ღელეების კალაპოტის გამაგრება ტერიტორიების წყლის ნაკადისგან და ღვარცოფებისგან დაცვა</t>
  </si>
  <si>
    <t>ქ. სენაკი, დედის ქუჩა</t>
  </si>
  <si>
    <t>4 180.29</t>
  </si>
  <si>
    <t>არსებული სანიაღვრე არხი  მოითხოვს კალაპოტის გამაგრებას წყლის ნაკადისაგან და ღვარცოფისაგან  და საცხოვრებელი სახლების დატბორვისაგან თავდასაცავად.  ამ პროექტის განხორციელება სარგებლობას მოუტანს 1 500 მაცხოვრებელს.</t>
  </si>
  <si>
    <t xml:space="preserve">ნაფეტვარიძის ქუჩაზე სარკინიგზო ლიანდაგის მარჯვენა მხარეს არხის ამოწმენდა    </t>
  </si>
  <si>
    <t>ქ. სენაკი, ნაფეტვარიძის ქუჩა</t>
  </si>
  <si>
    <t>3 184.99</t>
  </si>
  <si>
    <t>არსებული სანიაღვრე არხი  მოითხოვს კალაპოტის ამოწმენდას, წყლის ნაკადისაგან, ღვარცოფისაგან  და საცხოვრებელი სახლების დატბორვისაგან თავდასაცავად.  ამ პროექტის განხორციელება სარგებლობას მოუტანს 1 000 მაცხოვრებელს.</t>
  </si>
  <si>
    <t xml:space="preserve">ძვ.სენაკის თემში სასაფლაოს მისასვლელი გზის რეაბილიტაცია. </t>
  </si>
  <si>
    <t>სენაკის მუნიციპალიტეტის ძვ. სენაკის ადმინისტრაციული ერთეული</t>
  </si>
  <si>
    <t>12 015.77</t>
  </si>
  <si>
    <t>გზის რეაბილიტაციით მკვეთრად გაუმჯობესდება თემის ინფრასტრუქტურა, მოსახლეობას მიეცემა საშუალება შეუფერხებელი და უსაფრთხო გადაადგილების,როგორც ფეხით ასევე ავტოტრანსპორტით. პროექტის განხორციელებით ისარგებლებს დაახლოებით 3 000 მოსახლე და სტუმარი.</t>
  </si>
  <si>
    <t>1.1 თვითმმართველობის უფლებამოვალეობებისა და რესუსრსული შესაძლებლობების თანდათანობით განვითარება</t>
  </si>
  <si>
    <t xml:space="preserve">ზანის ადმინისტრაციული შენობის სახურავის რემონტი. </t>
  </si>
  <si>
    <t xml:space="preserve">ადმინისტრაციული ერთეულის თანამშრომელთათვის ნორმალური პირობების შექმნა  </t>
  </si>
  <si>
    <t>სენაკის მუნიციპალიტეტის ზანის ადმინისტრაციული ერთეული</t>
  </si>
  <si>
    <t>6 617.95</t>
  </si>
  <si>
    <t xml:space="preserve"> ადმინისტრაციული შენობის სახურავის არსებული მდგომარეობა მეტად სავალალოა და მოითხოვს დროულ შეკეთებას, რათა არ დაზიანდეს შენობის სათავსები </t>
  </si>
  <si>
    <t>რუსთაველის ქუჩაზე ჟ. შარტავას სახელობის პარკში არსებული ხელოვნურსაფარიანი მინი მოედნის რეაბილიტაცია</t>
  </si>
  <si>
    <t>პროექტის განხორციელება ხელს შეუწყობს ქალაქში ყველა ასაკის ადამიანის ჯანსაღი ცხოვრების წესის დამკვიდრებას</t>
  </si>
  <si>
    <t>ქ. სენაკი რუსთაველის ქ. N235</t>
  </si>
  <si>
    <t>აღნიშნული მოედნის რეკონსტრუქცია და განახლება ხელს შეუწყობს ქალაქის მოსახლეობაში ჯანსაღი ცხოვრების წესის დამკვიდრებას. ამ პროექტით ისარგებლებს დაახლოებით 10 000 ბენეფიციარი.</t>
  </si>
  <si>
    <t>სენაკის მუნიციპალიტეტში შუქნიშნების მონტაჟის სამუშაოები</t>
  </si>
  <si>
    <t xml:space="preserve">მუნიციპალიტეტში საავტომობილო გზების კეთილ მოწყობა, რის გამოც მოწესრიგდება გზებზე მოსახლეობის უსაფრთხო გადაადგილება </t>
  </si>
  <si>
    <t>ქ. სენაკი</t>
  </si>
  <si>
    <t>ქალაქის ცენტრალურ ნაწილში შუქ ნიშნების მოწყობით მკვეთრად გაუმჯობესდება ქალაქის ინფრასტრუქტურა, მოსახლეობას მიეცემა საშუალება შეუფერხებელი და უსაფრთხო გადაადგილების,როგორც ფეხით ასევე ავტოტრანსპორტით. პროექტის განხორციელებით ისარგებლებს დაახლოებით 25 000 მოსახლე და სტუმარი.</t>
  </si>
  <si>
    <t>სოფელ მეორე ნოსირში საავტომობილო გზის მე-4-ე კმ-ზე ხიდ ბოგირის მოწყობა, არხისა და მდ. ტეხურის შეერთებასთან ასაშენებელი მდინარის აუზიდან წყლის ნაკადის მიმღები ხელოვნური ნაგებობის ე. წ. ,,შლუზი"-ს ჩამკეტი მოწყობილობის მოწყობა</t>
  </si>
  <si>
    <t>წყლის ნაკადის მიმღების აშენებით და ხიდ-ბოგირის მოწყობით წყალი გაივლის არსებულ არხში და მოწესრიგდება სოფლის სარწყავი სისტემა</t>
  </si>
  <si>
    <t>წყლის ნაკადის მიმღების აშენებით და ხიდ-ბოგირის მოწყობით წყალი გაივლის არსებულ არხში და მოწესრიგდება სოფლის სარწყავი სისტემა. ამით დაკმაყოფილდება სოფლის მოსახლეობის თხოვნა. პროექტის განხორციელებით ისარგებლებს სოფლის 1600 მოსახლე</t>
  </si>
  <si>
    <t>სენაკის მინიციპალიტეტის გამგეობის შენობაში სველი წერტილების კაპიტალური შეკეთების სამუშაოები</t>
  </si>
  <si>
    <t xml:space="preserve">შეიქმნება გამგეობის თანამშრომელთათვის ნორმალური სამუშაო პირობები </t>
  </si>
  <si>
    <t>ქ. სენაკი, ჭავჭავაძის ქუჩა N103</t>
  </si>
  <si>
    <t>აღნიშნული პროექტის განხორციელებით მნიშვნელოვნად გაუმჯობესდება გამგეობის თანამშრომელთა სამუშაო პირობები. პროექტის სიკეთით ისარგებლებს გამგეობის 140 თანამშრომელი და 1500 სტუმარი</t>
  </si>
  <si>
    <t>სენაკის მუნიციპალიტეტის ზემო ჭალადიდის ადმინისტრაციულ ერთეულში საბავშვო ბაღის რემონტი</t>
  </si>
  <si>
    <t>აღნიშნული პროექტის განხორციელებას დიდი მნიშვნელობა აქვს სკოლამდელი ასაკის ბავშვთა მდგომარეობის გასაუმჯობესებლად.</t>
  </si>
  <si>
    <t>სენაკის მუნიციპალიტეტის ზემო ჭალადიდის ადმინისტრაციული ერთეული</t>
  </si>
  <si>
    <t>აღნიშნული პროექტის განხორციელებით დასრულდება ზემო ჭალადიდში კეთილმოწყობილი თანამედროვე სტანდარტებით აგებული საბავშვო ბაგა-ბაღის შენობა, სადაც სკოლამდელი აღზრდის ბავშვები მიიღებენ საჭირო და კვალიფიციურ განათლებას.</t>
  </si>
  <si>
    <t>ქ. სენაკში საკრებულოს აივნების რეკონსტრუქციის სამუშაოები</t>
  </si>
  <si>
    <t xml:space="preserve">შეიქმნება საკრებულოს თანამშრომელთათვის ნორმალური სამუშაო პირობები </t>
  </si>
  <si>
    <t>აღნიშნული პროექტის განხორციელებით მნიშვნელოვნად გაუმჯობესდება საკრებულოს თანამშრომელთა სამუშაო პირობები. პროექტის სიკეთით ისარგებლებს გამგეობის 60 თანამშრომელი და 800 სტუმარი</t>
  </si>
  <si>
    <t>ქ. სენაკში ბანერების რეაბილიტაციის სამუშაოები</t>
  </si>
  <si>
    <t xml:space="preserve">პროექტის განხორციელებით გაუმჯობესდება ქალაქის იერ–სახე, მოწესრიგდება ქალაქში არსებული ბანერების მდგომარეობა </t>
  </si>
  <si>
    <t>დავით აღმაშენებლის ქუჩაზე გარე განათების მოწყობა</t>
  </si>
  <si>
    <t>ქ. სენაკი, დავით აღმაშენებლის ქუჩა</t>
  </si>
  <si>
    <t>გრძელდება ქალაქის ქუჩების კეთილმოწყობისა და გარე განათების მოწყობის სამუშაოები. დ.აღმაშენებლის ქუჩა მდებარეობს ზუგდიდი-წალენჯიხა- ჩხოროწყო-სენაკის ავთომაგისტრალზე და მასზე გარე განათების მოწყობა აუცილებელია უსაფრთხო მოზღაობისათვის.</t>
  </si>
  <si>
    <t>გეჯეთის საბავშვო ბაღის შენობის სარეაბილიტაციო სამუშაოები</t>
  </si>
  <si>
    <t>სენაკის მუნიციპალიტეტი, გეჯეთი</t>
  </si>
  <si>
    <t>აღნიშნული პროექტის განხორციელებით  კეთილმოეწყობა გეჯეთის  საბავშვო ბაღის შენობა თანამედროვე სტანდარტების  გათვალისწინებით, სადაც სკოლამდელი აღზრდის ბავშვები მიიღებენ საჭირო და კვალიფიციურ განათლებას.</t>
  </si>
  <si>
    <t>ჭყონდიდელის ქუჩაზე არსებული მინი მოედნის რეაბილიტაცია</t>
  </si>
  <si>
    <t>აღნიშნული მოედნების რეკონსტრუქცია და განახლება ხელს შეუწყობს ქალაქის მოსახლეობაში ჯანსაღი ცხოვრების წესის დამკვიდრებას. ამ პროექტით ისარგებლებს დაახლოებით 6 000 ბენეფიციარი.</t>
  </si>
  <si>
    <t>შარტავას ქუჩაზე მინი სპორტული მოედნის მოწყობა</t>
  </si>
  <si>
    <t>2.7 ურბანული ინფრასტრუქტურის განვითარება.მუნიციპალური ცენტრების ინფრასტრუქტურული რეგულირების ქმედითი სისტემის ჩამოყალიბება</t>
  </si>
  <si>
    <t>საკონტროლო ვიდეო კამერების შეძენა-მონტაჟი</t>
  </si>
  <si>
    <t>პროექტის განხორციელება ხელს შეუწყობს ქალაქში წესრიგის დამყარებას, მოსახლეობის და ავტოსატრანსპორტო საშუალებათა უსაფრთხო გადადგილებას</t>
  </si>
  <si>
    <t>საკონტროლო ვიდეო კამერების მონტაჟით ქალაქში გაძლიერდება ავტოტრანსპორტისა და ქვეითად მოსიარულეთა უსაფრთხო გადაადგილების კონტროლი. პროექტით ისარგებლებს ქალაქის მთელი მოსახლეობა და სტუმარი, 20 000 კაცი.</t>
  </si>
  <si>
    <t>გზების ასფალტირებით გაუმჯობესდება თემების ინფრასტრუქტურა, მოსახლეობას მიეცემა შეუფერხებელი გადაადგილების საშუალება,როგორც ფეხით ასევე ავტომანქანით. პროექტის განხორციელებით ისარგებლებს მუნიციპალიტეტის 2 500 მოსახლე და სტუმარი.</t>
  </si>
  <si>
    <t>გზების ასფალტირებით გაუმჯობესდება თემების ინფრასტრუქტურა, მოსახლეობას მიეცემა შეუფერხებელი გადაადგილების საშუალება,როგორც ფეხით ასევე ავტომანქანით. პროექტის განხორციელებით ისარგებლებს მუნიციპალიტეტის 1 500 მოსახლე და სტუმარი.</t>
  </si>
  <si>
    <t xml:space="preserve">სოციალური ღონისძიებათა პროგრამა </t>
  </si>
  <si>
    <t>სენაკი</t>
  </si>
  <si>
    <t xml:space="preserve">სპორტულ ღონისძიებათა პროგრამა </t>
  </si>
  <si>
    <t xml:space="preserve">განათლების ღონისძიებათა პროგრამა </t>
  </si>
  <si>
    <t xml:space="preserve">კულტურული  ღონისძიებების ხელშეწყობის პროგრამა </t>
  </si>
  <si>
    <t xml:space="preserve">ახალგაზრდული ღონისძიებების პროგრამა </t>
  </si>
  <si>
    <t>ა/ა/იპ/ სენაკის მუნიციპალიტეტის მოსწავლე ახალგაზრდობის ცენტრის შენობის რეაბილიტაცია</t>
  </si>
  <si>
    <t>პროექტის შედეგად სარგებელს მიიღებს მუნუნიციპალიტეტის მოსწავლე-ახალგაზრდოვა.მის განხორციელებას დიდი მნიშვნელობა აქვს მოსწავლე ახალგაზრდობის ფიზიკური,სულიერი, ფსიქოლოგიური მდგომარეობის გასაუმჯობესებლად.აქ იქმნება კულტურისა და დასვენების სასიამოვნო გარემო</t>
  </si>
  <si>
    <t>ა/ა/იპ/ სენაკის მოსწავლე ახალგაზრდობის ცენტრი .რუსთაველის ქ. 237</t>
  </si>
  <si>
    <t xml:space="preserve">პროექტის შედეგად სარგებელს მიიღებს ცენტრში გაერთიანებული პირდაპირი ბენეფიციარი 319 მოსწავლე, ცენტრის ადმინისტრაციის 26 თანამშრომელი, 5000 –ზე მეტი არაპირდაპირი ბენეფიციარი </t>
  </si>
  <si>
    <t>ძვ. სენაკის ადმინისტრაციული ერთეულის სოფ. II ნოსირის საკერძაიო-საკირცხალიოს გზის რეაბილიტაცია</t>
  </si>
  <si>
    <t>ქალაქის კეთილმოწყობის სამუშაოები (ქალაქის საერთო საცხოვრებელი სახლების ეზოების კეთილმოწყობა)</t>
  </si>
  <si>
    <t>13.3 სანიაღვრე, ნაპირსამაგრი ღონისძიების გეგმის შემუშავება და განხორციელება</t>
  </si>
  <si>
    <t>ქალაქის სანიაღვრე არხების რეაბილიტაცია</t>
  </si>
  <si>
    <t>მუნიციპალიტეტში არსებული სანიაღვრე არხების უმეტესი ნაწილი მოითხოვს კალაპოტის ამოწმენდას მილხიდების და ცხაურების მოწყობას და რეაბილიტაციას. ამ პროექტის განხორციელებით ისარგებლებენ სოფლის  მაცხოვრებლები.</t>
  </si>
  <si>
    <t xml:space="preserve"> ქ. სენაკი, აკ. ელიავას ქუჩა N171-ში N 3  ბაგა-ბაღის მშენებლობა</t>
  </si>
  <si>
    <t>ქ. სენაკი, აკ. ელიავას  ქუჩა</t>
  </si>
  <si>
    <t xml:space="preserve"> ქ. სენაკი, მშვიდობის ქუჩა N 306-ში N 4  ბაგა-ბაღის მშენებლობა</t>
  </si>
  <si>
    <t>ქ. სენაკი, მშვიდობის  ქუჩა</t>
  </si>
  <si>
    <t xml:space="preserve"> ქალაქ სენაკი, ჯიხას ქუჩაზე N 5 ბაგა-ბაღის სამშენებლო სამუშაოები</t>
  </si>
  <si>
    <t>ქ. სენაკი, ჯიხას ქუჩა</t>
  </si>
  <si>
    <t>10.კომუნალური და სხვა საზოგადოებრივი მომსახურებების მოწესრიგება</t>
  </si>
  <si>
    <t>10.2,10.3 მუნიციპალურ ცენტრებში, დაბებსა და საკურორტო დასახლებებშისაკანალიზაციო სისტემების მოწესრიგება.საწარმოო და საყოფაცხოვრებო ჩამდინარე წყლების გამწმენდი ნაგებობების მშენებლობა</t>
  </si>
  <si>
    <t>ქ.სენაკის საკანალიზაციო ქსელისა და გამწმენდი ნაგებობების მშენებლობისათვის საპროექტო დოკუმენტაციის შედგენა</t>
  </si>
  <si>
    <t>ამ პროექტის განხორციელებით ამაღლდება და გაუმჯობესდება მოსახლეობის სოციალური პირობები და კეთილდღეობა.გასუფთავდება გარემო და ადამიანთა დაავადმყოფების საფრთხე მინიმუმამდე შემცირდება</t>
  </si>
  <si>
    <t>ქ.სენაკის მუნ იციპალიტეტი</t>
  </si>
  <si>
    <t>ქალაქ სენაკში საკანალიზაციო სისტემისა და გამწმენდი ნაგებობის უქონლობის გამო ხშირია მდინარეებისა და ღელეების დაბინძურება. აუცილებლობას წარმოადგენს კანალიზაციის მშენებლობის  საწარმოებლად პროექტისა და  ხარჯთაღრიცხვის შემუშავება.კანალიზაციის მოწესრიგებით ისარგებლებს 28 000–მდე მცხოვრები.</t>
  </si>
  <si>
    <t>სოფლის მხარდაჭერის პროგრამა</t>
  </si>
  <si>
    <t xml:space="preserve">                                                                                                                                                                             კატეგორიების მიხედვით 2015 წელს სოფლის მხარდაჭერის პროგრამით განხორციელებული პროექტები</t>
  </si>
  <si>
    <t>2.2 რეაბილიტირებული ადგილობრივი საავტომობილო გზების სამუშაო მდგომარეობაში შენარჩუნება;</t>
  </si>
  <si>
    <t>სპეც ტექნიკა</t>
  </si>
  <si>
    <t>მუნიციპალიტეტის 210 კმ.ხრეშოვანი გზების მოვლა-პატრონობა</t>
  </si>
  <si>
    <t>სენაკის მუნიციპალიტეტის ადმინისტრაციული ერთეულები</t>
  </si>
  <si>
    <t>სენაკის მუნიციპალიტეტის გამგეობა</t>
  </si>
  <si>
    <t>სპეც-ტექნიკა შეძენილია.     ყოველი სტიქიური მოვლენისას დაიზოგება ადგილობრივი ბიუჯეტიდან გაწეული  გარკვეული რაოდენობის  ხარჯები.</t>
  </si>
  <si>
    <t xml:space="preserve">   საბავშვო ბაღების  რეაბილიტაცია. </t>
  </si>
  <si>
    <t>აღნიშნული პროექტის განხორციელებით კეთილმოეწყობა თანამედროვე სტანდარტებით   საბავშვო ბაღის შენობა, სადაც სკოლამდელი აღზრდის ბავშვები მიიღებენ საჭირო და კვალიფიციურ განათლებას.</t>
  </si>
  <si>
    <t>კეთილმოწყობის სამუშაოები</t>
  </si>
  <si>
    <t>მუნიციპალიტეტის ინფრასტრუქტურის გაუმჯობესება, მისი იერ-სახის ამაღლება თანამედროვე დონეზე</t>
  </si>
  <si>
    <t xml:space="preserve">აღნიშნული სამუშაოების განხორციელებით გაუმჯობესდება მუნიციპალიტეტის იერსახე, კეთილმოეწყობა დასასვენებელი ადგილები. პროექტი იმუშავებს ზედმეტი ხარჯების გარეშე 5 წლის განმავლობაში. </t>
  </si>
  <si>
    <t>სანიაღვრე სამუშაოები (კიუვეტები, მილხიდები, ცხაურები)</t>
  </si>
  <si>
    <t>სენაკის მუნიციპალიტეტის თემებში  გზების რეაბილიტაცია</t>
  </si>
  <si>
    <t>თემებში საავტომობილო გზების კეთილმოწყობა, რეაბილიტაცია რის გამოც მკვეთრად გაიზრდება მოსახლეობის კეთილდღეობა, გზებზე გადაადგილება გაადვილდება</t>
  </si>
  <si>
    <t xml:space="preserve">გზების ასფალტირებით გაუმჯობესდება თემების ინფრასტრუქტურა, მოსახლეობას მიეცემა შეუფერხებელი გადაადგილების საშუალება,როგორც ფეხით ასევე ავტომანქანით. </t>
  </si>
  <si>
    <t xml:space="preserve"> გარე-განათების სამუშაოები</t>
  </si>
  <si>
    <t xml:space="preserve">სენაკის მუნიციპალიტეტის თემების ქუჩების დიდი ნაწილი,დაახლოებით 60%,საღამო საათებში ჩაბნელებულია. პროექტის განხორციელება გააუმჯობესებს ქალაქის იერსახეს და საყოფაცხოვრებო პირობებს. </t>
  </si>
  <si>
    <t xml:space="preserve"> მინი მოედნების რეაბილიტაცია</t>
  </si>
  <si>
    <t>აღნიშნული მოედნების რეკონსტრუქცია და განახლება ხელს შეუწყობს მუნიციპალიტეტის მოსახლეობაში ჯანსაღი ცხოვრების წესის დამკვიდრებას.</t>
  </si>
  <si>
    <t>სხვადასხვა ინფრასტრუქტურული პროექტები</t>
  </si>
  <si>
    <t>სხვადასხვა ინფრასტრუქტურული პროექტების განხორციელება გამოიწვევს ურბანული ინფრასტრუქტურის განვითარებას. მოწესრიგდება როგორც შენობა-ნაგებობები ასევე წყალმომარაგების სისტემები.</t>
  </si>
  <si>
    <t>საპროექტო  ხარჯები</t>
  </si>
  <si>
    <t xml:space="preserve">სხვა პროექტები </t>
  </si>
  <si>
    <t>სენაკის მუნიციპალიტეტის ადმინისტრაციული შენობის  მშენებლობა</t>
  </si>
  <si>
    <t xml:space="preserve">შეიქმნება შესაძლებლობა თანამშრომელთათვის ნორმალური პირობების შექმნა მუნიციპალიტეტის გამგეობის და საკრებულოს აპარატის კოორდინირებული მუშაობის გარანტია შესასრულებელი სამუშაოების დროულად და ხარისხიანად შესრულება </t>
  </si>
  <si>
    <t>ქ.სენაკი ჭავჭავაძის ქ.N103</t>
  </si>
  <si>
    <t>აღნიშნული პროექტის განხორციელებით მნიშვნელოვნად გაუმჯობესდება გამგეობის თანამშრომელთა სამუშაო პირობები. შეიქმნება ნორმალური პირობები 50 000 –იან მოსახლეობასთან ურთიერთკომუნიკაციების დასამყარებლად</t>
  </si>
  <si>
    <t>სენაკის მუნიციპალიტეტში დ.აღმაშენებლის ქუჩაზე რკინიგზის გადასასვლელზე საავტომობილო ესტაკადის საპროექტო სამუშაოები</t>
  </si>
  <si>
    <t>სენაკის მუნიციპალიტეტის ქ.სენაკი დ.აღმაშენებლის ქუჩა</t>
  </si>
  <si>
    <t>რკინიგზისქვეშა არსებული გასასვლელი ვერ უზრუნველყოფს ყველა სახის ტრანსპორტის გადაადგილებას აღნიშნულ მონაკვეთზე. პროექტის განხორციელებით შესაძლებელი გახდება ნებისმიერი სატრანსპორტო საშუალების შეუფერხებელი მოძრაობა.</t>
  </si>
  <si>
    <t xml:space="preserve">11.სოციალური უზრუნველყოფისა და ჯანმრთელობის დაცვის ქმედითი სისტემის ჩამოყალიბება </t>
  </si>
  <si>
    <t>11.3 მოსახლეობის მოწყვლადი ჯგუფებისათვის მზრუნველობამოკლებული ბავშვები,მოხუცები,შ.შ.მ პირების სოციალური სახლების მომსახურების სრული ხელმისაწვდომობის უზრუნველყოფა</t>
  </si>
  <si>
    <t>სენაკის მუნიციპალიტეტში "სოციალური სახლი"-ს შექმნა</t>
  </si>
  <si>
    <t>პროექტის მიზანია სოციალური სახლის საქმიანობების მრავალფუნქციონირება და მრავალფეროვნება.გარიყულობის დაძლევა,თვითგანვითარების შესაძლებლობები,ფსიქო-სოციალური მხარდაჭერა,ჯანსაღი ცხოვრების წესის დაწინაურება</t>
  </si>
  <si>
    <t>ქ.სენაკი ახალგაზრდობის ხეივანი N7</t>
  </si>
  <si>
    <t>შენობა, სადაც იქნება განთავსებული ,,სოციალური სახლი" არის ქალაქის ცენტრალურ ნაწილში,ქონება მუნიციპალიტეტის საკუთრებაშია, საჭიროებს რეაბილიტაციას და აუცილებლობას წარმოადგენს შშმ პირებისათვის ადაპტირებული იფრასტრუქტურის უზრუნველყოფა.ამ პროექტით ისარგებლებს ყველა შშმ ბენეფიციარი</t>
  </si>
  <si>
    <t>6.სოფლის მეორნეობის განვითარება</t>
  </si>
  <si>
    <t>6.2 ექსტენციისა და მომსახურების ცენტრების შექმნა-განვითარების,  თანამედროვე ტექნოლოგიების დანერგვისა და მოსახლეობის ინფორმირებულობის ამაღლების გზით, მემცენარეობისა და მეცხოველეობის განვითარებისა და პროდუქტიულობის ზრდის ხელშეწყობა</t>
  </si>
  <si>
    <t>სენაკის მუნიციპალიტეტში აგროსერვის ცენტრის შექმნა</t>
  </si>
  <si>
    <t>ცენტრის შექმნა ხელს შეუწყობს პირუტყვის სულადობის,ჯიშობრივი დარაიონების და პროდუქტიულობის ზრდას.ცენტრი იქნება სასწავლო ბაზა სტუდენტებისთვის .კვალიფიცირებული სპეციალისტების მისაღებად</t>
  </si>
  <si>
    <t>პროექტი ითვალისწინებს მეცხოველეობაში რიცხული პირუტყვის ჯიშგანახლების პროცესის ხელშეწყობას, ხელოვნური განაყოფიერების ცენტრის შექმნით, რომელიც არა მარტო მოემსახურება მოსახლეობას, არამედ იქნება სადემონსტრაციო ახალი ტექნოლოგიების გაცნობის თვალსაზრისით. აღნიშნულით ისარგებლებს 3000–მდე ოჯახი.</t>
  </si>
  <si>
    <t>6.3 ადგილობრივი საჭიროებების სრულად დასაკმაყოფილებლად, მექანიზაციის ცენტრის დამატებითი ტექნიკით, მ.შ. მცირეგაბარიტიანი ტექნიკით უზრუნველყოფა;</t>
  </si>
  <si>
    <t>სენაკის მუნიციპალიტეტში ადგილობრივი საჭიროების მიზნით მექანიზაციის მცირეგაბარიტიანი ტექნიკის შეძენა</t>
  </si>
  <si>
    <t xml:space="preserve">პროექტი მიზნად ისახავს სავარგულების გაკულტურებას სრული რეაბილიტაციისა და ხელახალ ბრუნვაში მიქცევის მიზნით .იგი ხელს შეუწყობს აუთვისებელი სავარგულების ათვისებას და ნიადაგის ნაყოფიერების გაზრდას </t>
  </si>
  <si>
    <t>პროექტი ითვალისწინებს გატყევებულ–გაბუჩქნარებული სავარგულების გაკულტურების და სრული რეაბილიტაციის მიზნით მულჩერებისა და მცირეგაბარიტიანი ტწქნიკის შეძენას, რითაც შესაძლებელი გახდება აუთვისებელი სავარგულების ათვისება და ნიადაგის ნაყოფიერების გაზრდა.</t>
  </si>
  <si>
    <t>სენაკის მუნიციპალიტეტის ქ.სენაკის საჯარო და სათემო ბიბლიოთეკის რემონტი</t>
  </si>
  <si>
    <t>პროექტის განხორციელება ხელს შეუწყობს მკითხველის მოზიდვას და მათი აქტიურობის გაზრდას.გაიზრდება წიგნისადმი დადებითი დამოკიდებულება. ქვეყანას შეემატება მწიგნობარი მოსახლეობა,რაც ერთერთი მნიშვნელოვანი ფაქტორია ქვეყნის სოციალური და ეკონომიკური მდგომარეობის გასაუმჯობესებლად</t>
  </si>
  <si>
    <t>ქ.სენაკის წმ.ნინოს ქუჩა N12</t>
  </si>
  <si>
    <t>სენაკის მუნიციპალიტეტის თემებში ფუნქციონირებს 15 სასოფლო, ერთი საბავშვო და ერთი საჯარო ბიბლიოთეკა. აღნიშული ბიბლიოთეკები ემსახურება დაახლოებით14 000 მომხმარებელს. მათ შორის 4500– ზე მეტი საჯარო სკოლის მოსწავლეები არიან. პროექტის განხორციელება ხელს შეუწყობს საბიბლიოთეკო ინფრასტრუქტურის მოწესრიგებას და მკითხველების მოზიდვას.</t>
  </si>
  <si>
    <t>სენაკის მუნიციპალიტეტში საცურაო აუზის მშენებლობა</t>
  </si>
  <si>
    <t>პროექტის განხორციელება ხელს შეუწყობს ახალგაზრდობის ჯანსაღი სულისკვეთებით აღზრდას</t>
  </si>
  <si>
    <t>ქ სენაკი ჭავჭავაძის ქ. N25</t>
  </si>
  <si>
    <t>პროექტის მიზანია სენაკის საცურაო აუზის დაუმთავრებელი მშენებლობის გაგრძელება, რაც სენაკის მოსახლეობის უმთავრეს თხოვნას წარმოადგენს. ამ სიკეთით ისარგებლებს დაახლოებით 30 000 ადამიანი.</t>
  </si>
  <si>
    <t>სენაკის მუნიციპალიტეტში არსებული სასპორტო სკოლის  რეკონსტრუქცია</t>
  </si>
  <si>
    <t xml:space="preserve">სასპორტო სკოლის რეკონსტრუქცია და განახლება ხელს შეუწყობს ახალგაზრდებში ჯანსაღი წესის დამკვიდრებას და ტიტულოვანი სპორტსმენების აღზრდას.                                                              </t>
  </si>
  <si>
    <t>ქ. სენაკი, რუსთაველის              ქ. N 213</t>
  </si>
  <si>
    <t>ქალაქის ქუჩებში საგზაო ნიშნებისა და მონიშვნების მოწყობის სამუშაოები</t>
  </si>
  <si>
    <t>იმის გამო რომ ქალაქს არ აქვს საკანალიზაციო ქსელი საყოფაცხოვრებო გაუწმენდავი ჩამდინარე წყლები ჩაედინება მდ.ტეხურში,ცივში და რიონში ქალაქის ღია სანიაღვრე არხების მეშვეობით.აღნიშნული გარემოება საგანგაშოა როგორც მოსახლეობისათვის ასევე სოციალურ ეკონომიკურ განვითარების თვალსაზრისით.ამ პროექტის განხორციელების სიკეთით ისარგებლებს      25 000 მოსახლე და ყველა საწარმო თანაბარ გენდერულ ჭრილში</t>
  </si>
  <si>
    <t>ა/ა/იპ/  სენაკის მუნიციპალიტეტის სამუსიკო სკოლის კაპიტალური რემონტი</t>
  </si>
  <si>
    <t>აღნიშნული პროექტის განხორციელებას დიდი მნიშვნელობა აქვს მოსწავლე ახალგაზრდობის  სულიერი და მუსიკალური მდგომარეობის გასაუმჯობესებლად.იგი ხელმისაწვდომია ყველა ბავშვისათვის</t>
  </si>
  <si>
    <t>ა/ა/იპ/ სენაკის სამუსიკო სკოლა. ქ.სენაკი წერეთლის ქ.N1</t>
  </si>
  <si>
    <t>გზებზე საგზაო ნიშნების მოწყობით მკვეთრად გაუმჯობესდება ქალაქის ინფრასტრუქტურა, მოსახლეობას მიეცემა საშუალება შეუფერხებელი და უსაფრთხო გადაადგილების,როგორც ფეხით ასევე ავტოტრანსპორტით. პროექტის განხორციელებით ისარგებლებს დაახლოებით 35 000 მოსახლე და სტუმარი.</t>
  </si>
  <si>
    <t>რეგიონში განსახორციელებელი პროექტების ფონდის (რგპფ) პროექტები 2015-2018 წლებში</t>
  </si>
  <si>
    <t>მიზანი: 10- კომუნალური და სხვა საზოგადოებრივი მომსახურებების მოწესრიგება</t>
  </si>
  <si>
    <t>2-  მუნიციპალურ ცენტრებში დაბებსა და საკურორტო დასახლებებში საკანალიზაციო სისტემების მოწესრიგება</t>
  </si>
  <si>
    <t>ბინების შიდა საკანალიზაციო სისტემის რეაბილიტაცია</t>
  </si>
  <si>
    <t xml:space="preserve">ზემოაღნიშნული საკითხის გადაწყვეტა, უპირველეს ყოვლისა უზრუნველყოფს ეკოლოგიურ სანიტარულ-ჰიგიენური პირობების გაუმჯობესებას მთელ ქალაქის მასშტაბით (ქალაქის მოსახლეობის 19% ) </t>
  </si>
  <si>
    <t>ქალაქის მრავალსართულიანი ბინები (70 ბინა)</t>
  </si>
  <si>
    <t>ქალაქ ფოთის მუნიციპალიტეტის მერია</t>
  </si>
  <si>
    <t>აუცილებელია დატბორილ სარდაფებში არსებული სისტემების გაუქმება და გარეთ გამოტანა.  მოსაწესრიგებელია საკანლიზაციო ჭები და სახურავები. პროექტირება განხორციელებულია.</t>
  </si>
  <si>
    <t>9- ტურიზმის ინდუსტრიის მრავალმხრივი განვითარება</t>
  </si>
  <si>
    <t>9.1 - ტურისტული ინფრასტრუქტურის მოვლა და გაუმჯობესება;  9.1.4 - მალთაყვის სანაპირო ზოლის რეკრეაციულ ზონად მოწყობის პროექტების ხელშეწყობა</t>
  </si>
  <si>
    <t>მალთაყვის სანაპირო ზოლის კეთილმოწყობა (მათ შორის მისასვლელი გზა)</t>
  </si>
  <si>
    <t>სანაპირო ზოლის კეთილმოწყობა შესაბამისი ინფრასტრუქტურით გაზრდის ტურისტულ პოტენციალს და განავითარებს საკურორტო ინფრასტრუქტურას</t>
  </si>
  <si>
    <t>ქალაქი ფოთი მალთაყვის სანაპირო ზოლი</t>
  </si>
  <si>
    <t>სექტემ ბერი</t>
  </si>
  <si>
    <t>აღნიშნულ ზონასთან კომპლექსში უნდა განვიხილოთ სანაპირო ზოლის კეთილმოწყობა შესაბამისი ინფრასტრუქტურით, კერძოდ: პლაჟამდე მისასვლელი და პლაჟის გასწვრივ საავტომობილო გზებით და მანქანების ავტოსადგომებით, საინჟინრო კომუნიკაციებით (წყალსადენი, გაზი, კანალიზაცია, ელ. ენერგია და სხვა). რგფ-დან ფინანსდება 5000.0 ათ. ლარის ფარგლებში, საიდანაც 2015 წელს გამოყოფილი თანხაა 1500.0 ათ. ლარი, ხოლო 2016 წლის გარდამავალი პროექტის ფარგლებში 2680.0 ათ. ლარი.</t>
  </si>
  <si>
    <t>2- საბაზო ინფრასტრუქტურის გაუმჯობესება</t>
  </si>
  <si>
    <t xml:space="preserve">2.7 -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 </t>
  </si>
  <si>
    <t>მრავალბინიანი ს/სახლების ეზოების კეთილმოწყობა</t>
  </si>
  <si>
    <t>მრავალსართულიანი საცხოვრებელი სახლების რეაბილიტირებული ეზოები</t>
  </si>
  <si>
    <t>ქალაქის სხვადასხვა ქუჩები</t>
  </si>
  <si>
    <t>ეზოებში დასაგებია მოასფალტებული სამანქანო გზები, მოსაწყობია ღია ავტოსადგომები, საბავშვო ატრაქციონები და სათამაშო ადგილები, მოსახლეობისათვის თავშეყრის ადგილებში-საჩრდილობელი და რაც ყველაზე მეტად აქტუალურია ეზოებში მოსაწესრიგებელია სანიაღვრე კანალიზაცია. რგფ-დან  2015 წელს გამოყოფილი თანხაა 1048573.00 ლარი, ხოლო 2016 წლის გარდამავალი პროექტის ფარგლებში 166331 ლარი, ხოლო ახალი პროექტის ღირებულებაა 900000 ლარი, რომლის საპროექტო სამუშაოები განხორციელებულია.</t>
  </si>
  <si>
    <t xml:space="preserve">2.7 -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 </t>
  </si>
  <si>
    <t>მრავალბინიანი ს/სახლების სახურავების რეაბილიტაცია</t>
  </si>
  <si>
    <t>რეაბილიტირებული მრავალბინიანი საცხოვრებელი სახლების სახურავები</t>
  </si>
  <si>
    <t>ქალაქის სხვადასხვა უბნებში</t>
  </si>
  <si>
    <t>ხის კონსტრუქციები, წყალსაწრეტი არხები, ძაბრები, საფარი (გადახურვის მასალები) ზოგიერთი სახლის სახურავი საჭიროებს მთლიანად დემონტაჟს და ახალ კონსტრუქციებზე ახალი სახურავის მოწყობას. პროექტი დასრულებულია. რგფ-დან 2015 წელს დაფინანსებულია 554806.00 ლარის სამუშაო.</t>
  </si>
  <si>
    <t>მიზანი: 12- განათლების, მეცნიერების, კულტურის და სპორტის განვითარება</t>
  </si>
  <si>
    <t xml:space="preserve">1-საჯარო სკოლების და სკოლამდელი აღზრდის დაწესებულებების ინფრასტრქუტურის სრული რეაბილიტაცია თანამედროვე სტანდარტების შესაბამისად და პედაგოგების /ადმინისტრაციული პერსონალის კვლიფიკაციის ამაღლების ქმედითი სისტემის ჩამოყალიბება. </t>
  </si>
  <si>
    <t>სკოლამდელი სააღმზრდელო დაწესებულებების რეაბილიტაცია</t>
  </si>
  <si>
    <t>რეაბილიტაციის შემდეგ 1700 აღსაზრდელისთვის  სკ/ს დაწესებულებებში შეიქმნება   ჯანსაღი და კომფორტაბელური გარემო. გაიზრდება 10 % -ით აღსაზრდელების რაოდენობა</t>
  </si>
  <si>
    <t>26 მაისის #6 (ბაღი  # 1), 9 აპრილის ხეივანი #8 (ბაღი #5),  პლეხანოვის ქ. #11 (ბაღი #8), ჭყონდიდელის ქ. #18 (ბაღი #9), მარჯანიშვილის ქ. #17 (ბაღი #10), სარსანიას ქ. #32 (ბაღი #11), 1 მაისის ქ. #30 (ბაღი #12), ჭავჭავაძის ქ. #154 (ბაღი #14), ვაჩნაძის ქ, #14 (ბაღი #15), თამარ მეფის ქ, #52 (ბაღი #17)</t>
  </si>
  <si>
    <t>ჩასატარებელია გადახურვით სამუშაოები, მოსაწესრიგებელია შიდა და გარე  კომუნიკაციები:  წყალმომარაგება, კანალიზაცია და ელექტროგაყვანილობა. დასამონტაჟებელია გათბობისა და ვენტილაციის სისტემები. სკოლამდელი სააღმზრდელო დაწესებულებები საჭიროებენ გაზიფიცირებას. 2016 წელს განსახორციელებელი სამუშაოები დაპროექტებულია.</t>
  </si>
  <si>
    <t>კეთილმოეწყობა სანაპირო ზოლი გაჩნდცება მოსახლეობისათვის კულტურული დასვენებისა და ჯანსაღი ცხოვრების წესისათვის განსაკუთრებული პირობები</t>
  </si>
  <si>
    <t>კუნძულის სანაპირო ზოლის რეაბილიტაცია</t>
  </si>
  <si>
    <t xml:space="preserve">კეთილმოეწყობა ტროტუარერბი და მისასვლელი გზები </t>
  </si>
  <si>
    <t>ცენტრალური ქუჩების ტროტუარების კეთილმოწყობა (ფარნავაზ მეფის ქუჩა (სამეგრელოს მოედნიდან რუსთაველის რკალამდე)</t>
  </si>
  <si>
    <t>კეთილმოეწყობა ტროტუარერბი და მისასვლელი გზები შეიქმნება მოსახლეობას კომფორტული გადაადგილების საშუალება ბაზრის მიმდებარე ტერიტორიასთან</t>
  </si>
  <si>
    <t>(ფარნავაზ მეფის ქუჩა (სამეგრელოს მოედნიდან რუსთაველის რკალამდე)</t>
  </si>
  <si>
    <t>10- კომუნალური და სხვა საზოგადოებრივი მომსახურებების მოწესრიგება</t>
  </si>
  <si>
    <t>3- საწარმოო და საყოფაცხოვრებო ჩამდინარე წყლების გამწმენდი ნაგებობების შენებლობა; 13 - ქმედითი გარემოსდაცვითი საქმიანობის განხორციელება</t>
  </si>
  <si>
    <t>სანიაღვრე სისტემების რეაბილიტაცია</t>
  </si>
  <si>
    <t>მოწესრიგებული სანიაღვრე სისტემა, მოსახლეობის დაცვა დატბორვისაგან ჭარბი ნალექის პირობებში. ფეკალური და სანიაღვრე სისტემების გამიჯვნა ერთმანეთისგან</t>
  </si>
  <si>
    <t>თავდადებულის და გაბუნიას კვეთაზე, არაგვისპირელის ქუჩაზე, მშვიდობის და ნინოშვილის კვეთაზე დამაკავშირებელი სანიაღვეე არხები</t>
  </si>
  <si>
    <t>3 სატუმბო სადგურის აშენება. დამატებითი გამტარი სანიაღვრე არხების, ასევე მაგისტრალური სანიაღვრე არხების მშენებლობა. რგფ-დან 2015 წელს გამოყოფილი თანხაა 845071.00 ლარი, ხოლო 2016 წლის გარდამავალი პროექტის ფარგლებში 680000.00 ლარი, ხოლო ახალი პროექტის ღირებულებაა 848063.30 ლარი, რომლის საპროექტო სამუშაოები განხორციელებულია.</t>
  </si>
  <si>
    <t>12- განათლების, მეცნიერების, კულტურისა და სპორტის განვითარება</t>
  </si>
  <si>
    <t>4 - რეგიონში კულტურული და სპორტული ინფრასტრუქტურის რეაბილიტაცია და განვითარება</t>
  </si>
  <si>
    <t>სპორტული დარბაზის რეკონსტრუქცია</t>
  </si>
  <si>
    <t>შენობის რეკონსტრუქცია შესაძლებლობას მოგვცემს უფრო კომფორტული გარემო შეიქმნას სპორტის განვითარებისათვის და წარმატებებს მიაღწიონ ფოთელმა სპორტსმენებმა.</t>
  </si>
  <si>
    <t>ნინო ჟვანიას #2</t>
  </si>
  <si>
    <t>ტრიბუნის რეკონსტრუქცია დარბაზის სრული რეაბილიტაცია შესაბამისი ინფრასტრუქტურით,სახურავის გამოცვლა და მიშენების ნაწილობრივ სარეკონსტრუქციო სამუშაოები.</t>
  </si>
  <si>
    <t>ცენტალური ქუჩების ტროტუარების კეთილმოწყობა</t>
  </si>
  <si>
    <t>პროექტის განხორციელების შემდეგ რუსთაველის რკალი, აკაკის ქუჩა, ფარნავაზ მეფის ქუჩის ნაწილი (რუსთაველის რკალის მიმდებარე ტერიტორია), უკვე რეაბილიტირებული აღმაშენებლის ქუჩა (ტროტუარი, ასფალტი), შექმნის ქალაქის ცენტრალური ნაწილის ერთიან რეაბილიტირებულ კომპლექსს</t>
  </si>
  <si>
    <t>რუსთაველის რკალი, აკაკის ქუჩა, ფარნავაზ მეფის ქუჩის ნაწილი (რუსთაველის რკალის მიმდებარე ტერიტორია)</t>
  </si>
  <si>
    <t>ტროტუარების რეაბილიტაცია ასევე გულისხმობს გაზონების მოწყობას, მწვანე ნარგავების ამოძირკვა-დამატების სამუშაოებს, საყვავილეების, ნაგვის ურნების და მოსასვენებელი სკამების მოწყობას. რგფ-დან 2015 წელს გამოყოფილი თანხაა 900000.00 ლარი, ხოლო 2016 წლის გარდამავალი პროექტის ფარგლებში 606090.00 ლარი.</t>
  </si>
  <si>
    <t>მრავალსართულიანი სახლების ლიფტების რეაბილიტაცია</t>
  </si>
  <si>
    <t>პროექტის განხორციელების შემდეგ ქალაქში მდებარე 14  ცხრა სართულიან მრავალსაცხოვრებელ ბინებში სრულად ადგება ლიფტები და რეაბილიტაციის შედეგად მთლიანად გამოიცვლება 19 ლიფტის უჯრედები მთლიანად გამოიცვლება კაბინები და ელექტროობა და ლიფტის შიდა ბაგირები.აღნიშნული პროექტის განხორციელება შეეხება ქალაქის მოსახლეობის 10%</t>
  </si>
  <si>
    <t>ჭავჭავძის ქ 138,  1 ლიფტი ჭავჭავაძის ქ 140 1 ლიფტი ჭავჭავაძის ქ 142 1 ლიფტი თავდადებულის ქ 7 2 ლიფტი, თავდადებულის ქ 9 4 ლიფტი, ტავდადებულის ქ 11  2 ლიფტი, კრატასიუკის ქ 5, 1 ლიფტი, 9 აპრილის ხეივანი #33, 2ლიფტი, 9 აპრილის #14, 3 ლიფტი, გურიის ქ #177,179,181,183,185,  1 ლიფტი</t>
  </si>
  <si>
    <t>ქ. ფოთის ცენტრალური სტადიონი</t>
  </si>
  <si>
    <t>პროექტის საღართაღრიცხვო ღირებულება შეადგენს 6500000 ლარს, მათ შორის დაწყებული პირველი ეტაპის დასამთავრებლად საჭიროა 1760000 ლარი.1 ეტაპი მოიცავს დასავლეთ ტრიბულის სრულ დამთავრებას ასევე განათების მოწყობას და საკანალიზაციო ქსელის ჩართავას, აღნიშნული ეტაპის დამტავრება შესაძლებლობას მოგვცემს სტადიონზე განხორციელდეს საქართველოს უმაღლესი ლიგის ტურნირების ჩატარება</t>
  </si>
  <si>
    <t>12. განათლების, მეცნიერების, კულტურის და სპორტის განვითარება</t>
  </si>
  <si>
    <t>4. რეგიონის კულტურული და სპორტული ინფრასტრუქტურის რეაბილიტაცია და განვითარება</t>
  </si>
  <si>
    <t xml:space="preserve">არჩილ ხორავას სახელობის სახელოვნებო სასწავლებლის რეაბილიტაცია (ერთი კორპუსი) </t>
  </si>
  <si>
    <t>ათონელის #6</t>
  </si>
  <si>
    <t>კორპუსი მოითხოვს კაპიტალურ სარემონტო-სარეაბილიტაციო სამუშაოებს, კანალიზაციისა და წყლის სისტემის რეაბილიტაციასა და გაზიფიცირებას. სასწავლებლის მიმდებარე ტერიტორია საჭიროებს კეთილმოწყობას, მოსაწესრიგებელია სასწავლებლის ღობე. პროექტი დასრულების სტადიაშია.</t>
  </si>
  <si>
    <t xml:space="preserve">საპროექტო სახარჯთააღრიცხვო ღირებულება </t>
  </si>
  <si>
    <t>პროექტირების თანხა</t>
  </si>
  <si>
    <t xml:space="preserve">მუნიციპალიტეტის ბიუჯეტით დაფინანსებული პროექტები </t>
  </si>
  <si>
    <t>ინფრასტრუქტურის მშენბოლობა რეაბილიტაცია და ექსპლუატაცია</t>
  </si>
  <si>
    <t>2. საბაზო ინფრასტრუქტურის გაუმჯობესება</t>
  </si>
  <si>
    <t>საგზაო ინფრასტრუქტურის მშენებლობა, რეაბილიტაცია და მოვლა-შენახვა (გზები და ხიდები)</t>
  </si>
  <si>
    <t>პროგრამის ფარგლებში განხორციელდება ქალაქ ფოთში არსებული რეაბილიტირებული ცენტრალური გზების მდგომარეობის შენარჩუნება და  ასფალტის საფარის ორმული შეკეთება, რაც გააუმჯობესებს არსებულ საგზაო ინფრასტრუქტურას. კერძოდ, ხელს შეუწყობს არსებულის შენარჩუნებას მიმდინარე მიწისქვეშა საკომუნიკაციო სამუშაოების კვალობაზე. ასევე დაგეგმილია ქუჩებისა და სანაპირო ზოლის მიმდებარე გზის მოხრეშვა-დაგრეიდერება, რკინიგზის სადგურის მიმდებარე მოედნისა და ხიდის ასფალტირება, შუქნიშნების მოვლა-პატრონობა, საგზაო ნიშნების მოწყობა
(ქუჩების მონიშვნა ნიტრო საღებავით).</t>
  </si>
  <si>
    <t>ქალაქის სხვადასხვა უბნები</t>
  </si>
  <si>
    <t>02.06.</t>
  </si>
  <si>
    <t>10.10.</t>
  </si>
  <si>
    <t>10.11.</t>
  </si>
  <si>
    <t>მომავალი წლიდან ქალაქის კანალიზაციის სამუშაოების დაწყებასთან დაკავშირებით ამ ეტაპზე უნდა მოხდეს  ქუჩების მოხრეშვა-დაგრეიდერება, რომლის შემდეგაც შესაძლებელი გახდება ქუჩების ასფალტირება</t>
  </si>
  <si>
    <r>
      <t>2,7   </t>
    </r>
    <r>
      <rPr>
        <sz val="10"/>
        <color indexed="63"/>
        <rFont val="Arial"/>
        <family val="2"/>
      </rPr>
      <t>ურბანული ინფრასტუქტურის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r>
  </si>
  <si>
    <t>ბინათმშენებლობა</t>
  </si>
  <si>
    <t>აღნიშნული თანხა მოხმარდა მრავალსართულიან საცხოვრებელ კორპუსებში ლიფტებისა და საბინაო ფონდის მოვლა-პატრონობას, ს/სახლების სახურავების მიმდინარე სარემონტო სამუშაოებს, მრავალბინიანი ს/სახლების სახურავების რეაბილიტაციას, აღმაშენებლის ქუჩაზე მდებარე მრავალბინიანი ს/სახლების რეაბილიტაციას (ფასადების შეფუთვა და მანსარდის მოწყობა), სტიქიის შედეგების სალიკვიდაციო ღონისძიებებს და სხვა.</t>
  </si>
  <si>
    <t>31.08.</t>
  </si>
  <si>
    <t>31.12.</t>
  </si>
  <si>
    <t>გარე განათების მოწყობა, რეაბილიტაცია და ექსპლოატაცია</t>
  </si>
  <si>
    <t>აღნიშნული თანხა მოხმარდა გარე განათების მოვლა-პატრონობას, ელ.ენერგიის ხარჯების ანაზღაურებას, გარე განათების რეაბილიტაციას და სხვა.</t>
  </si>
  <si>
    <t>25.08.</t>
  </si>
  <si>
    <t>23.10.</t>
  </si>
  <si>
    <t>10 კომუნალური და სხვა საზოგადოებრივი მომსახურებების მოწესრიგება</t>
  </si>
  <si>
    <r>
      <t>10.4 </t>
    </r>
    <r>
      <rPr>
        <sz val="10"/>
        <color indexed="63"/>
        <rFont val="Arial"/>
        <family val="2"/>
      </rPr>
      <t>მუნიციპალიტეტებში მყარი საყოფაცხოვრებო ნარჩენების მართვის ქმედითი სისტემის დანერგვა და ყველა დასახლებიდან ნარჩენების გატანის უზრუნველყოფა;</t>
    </r>
  </si>
  <si>
    <t>დასუფთავების ღონისძიებები</t>
  </si>
  <si>
    <t>აღნიშნული თანხა მოხმარდა ქალაქის ქუჩების დაგვა-დასუფთავებას, საყოფაცხოვრებო ნარჩენების გატანას და გაუვნებელყოფას, დასუფთავების მოსაკრებლის ადმინისტრირებას (ამოღება).</t>
  </si>
  <si>
    <t>01.01.</t>
  </si>
  <si>
    <t>30.12.</t>
  </si>
  <si>
    <t>მთელი წლის განმავლობაში გრძელდება</t>
  </si>
  <si>
    <t>უმეთვალყურეოდ დარჩენილი ცხოველების იზოლაცია</t>
  </si>
  <si>
    <t>სანიაღვრე არხების მშენებლობა, რეაბილიტაცია და ექსპლოატაცია</t>
  </si>
  <si>
    <t>აღნიშნული თანხა ძირითადად მოხმარდა სატუმბო სადგურებისა და სანიაღვრე არხების მოვლა-პატრონობას, სატუმბო სადგურების ელ. ენერგიის ხარჯებს, მაგისტრალური მიწისსამოსიანი არხების გაწმენდის სამუშაოებს, სანიაღვრე სისტემების რეაბილიტაციას, დახურული სანიაღვრე არხების რეაბილიტაციის პროექტირებას, სანიაღვრე არხებისა და სატუმბო სადგურების რეაბილიტაციის პროექტირება-ექსპერტიზას, ბინების შიდა საკანალიზაციო სისტემების რეაბილიტაციის პროექტირება-ექსპერტიზას და სხვა.</t>
  </si>
  <si>
    <t>05.02.</t>
  </si>
  <si>
    <t>20.10.</t>
  </si>
  <si>
    <t>10.03.</t>
  </si>
  <si>
    <t>30.11.</t>
  </si>
  <si>
    <t>9:  ტურიზმის ინდუსტრიის მრავალმხრივი განვითარება</t>
  </si>
  <si>
    <t>9.1. ტურისტული ინფრასტრუქტურის მოვლა და გაუმჯობესება</t>
  </si>
  <si>
    <t>კეთილმოწყობის სამუშაოები და ქალაქის გამწვანება</t>
  </si>
  <si>
    <t>აღნიშნული თანხა ძირითადად მოხმარდა დიდების მემორიალის, სკვერების, პარკების, ქალაქის ქუჩებისა და მრავალსართულიანი ს/სახლების გამწვანებული ეზოების მოვლა-პატრონობას, რადიო-საათის მოვლა-პატრონობას, საახალწლო და სადღესასწაულო ქალაქგაფორმებას, სახელმწიფო დროშების შეძენას, მრავალსართულიანი ს/სახლების ეზოების კეთილმოწყობას, მუზეუმის შენობის სახურავის კაპ. შეკეთებას, მალთაყვის უბანში სანაპირო ზოლის (მათ შორის მისასვლელი გზის) რეაბილიტაციას, მინი</t>
  </si>
  <si>
    <t>19.08.</t>
  </si>
  <si>
    <t>01.09.</t>
  </si>
  <si>
    <t>ქუჩების ორმული შეკეთება</t>
  </si>
  <si>
    <t>გაუმჯობესებული საგზაო ინფრასტრუქტურა, ორმულად შეკეთებული 2500 მ2 ფართი</t>
  </si>
  <si>
    <t>10.06.</t>
  </si>
  <si>
    <t>30.04.</t>
  </si>
  <si>
    <t xml:space="preserve">მომავალი წლიდან ქალაქის კანალიზაციის სამუშაოების დაწყებასთან დაკავშირებით ამ ეტაპზე უნდა მოხდეს მხოლოდ ქუჩების ორმული შეკეთება </t>
  </si>
  <si>
    <t xml:space="preserve">2.7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 </t>
  </si>
  <si>
    <t>ს/სახლების სახურავების  შეკეთება (მიმდინარე კაპ.რემონტი)</t>
  </si>
  <si>
    <t xml:space="preserve">ხის კონსტრუქციები, წყალსაწრეტი არხები, ძაბრები, საფარი (გადახურვის მასალები) </t>
  </si>
  <si>
    <t>4. რეგიონში კულტურული და სპორტული ინფრასტრუქტურის რეაბილიტაცია და განვითარება</t>
  </si>
  <si>
    <t>მინი სტადიონების რეაბილიტაცია (კაპ.შეკეთება)</t>
  </si>
  <si>
    <t>რეაბილიტირებული მინი სტადიონები. რეაბილიტაცია ზოგადად ხელს შეუწყობს სპორტის შემდგომ პოპულარიზაციას</t>
  </si>
  <si>
    <t>15.10.</t>
  </si>
  <si>
    <t>20.11.</t>
  </si>
  <si>
    <t>მინი სტადიონების ხელოვნური საფარის,  ღობისა და შესაბამისი ინფრასტრუქტურის მოწესრიგება</t>
  </si>
  <si>
    <t>9. ტურიზმის ინდუსტრიის მრავალმხრივი განვითარება</t>
  </si>
  <si>
    <t>9.1 ტურისტული ინფრასტრუქტურის მოვლა და გაუმჯობესება</t>
  </si>
  <si>
    <t>კუნძულის სანაპირო ზოლის მოწესრიგება</t>
  </si>
  <si>
    <t>სანაპირო ზოლის კეთილმოწყობა გაზრდის ტურისტულ პოტენციალს</t>
  </si>
  <si>
    <t>ქალაქი ფოთი კუნძულის სანაპირო ზოლი</t>
  </si>
  <si>
    <t xml:space="preserve">პლაჟის გასწვრივ საავტომობილო გზებით და მანქანების ავტოსადგომებით, საინჟინრო კომუნიკაციებით (წყალსადენი, გაზი, კანალიზაცია, ელ. ენერგია და სხვა). </t>
  </si>
  <si>
    <t>2. მუნიციპალურ ცენტრებში დაბებსა და საკურორტო დასახლებებში საკანალიზაციო სისტემების მოწესრიგება</t>
  </si>
  <si>
    <t>ხიდბოგირების რეაბილიტაცია</t>
  </si>
  <si>
    <t>02.02.</t>
  </si>
  <si>
    <t>დამატებითი გამტარი სანიაღვრე ხიდბოგირების რეაბილიტაცია</t>
  </si>
  <si>
    <t>მინი სტადიონიის მშენებლობა</t>
  </si>
  <si>
    <t>მინი სტადიონი ხელს შეუწყობს სპორტის შემდგომ პოპულარიზაციას</t>
  </si>
  <si>
    <t>მინი სტადიონისათვის ადგილის შემოღობვა, ხელოვნური საფარის გაკეთება და სტადიონის უზრუნველყოფა შესაბამისი ინფრასტრუქტურით</t>
  </si>
  <si>
    <t>2.2 რეაბილიტირებული ადგილობრივი საავტომობილო გზები</t>
  </si>
  <si>
    <t>ცოტნე დადიანის ხიდის და მოედნების რეაბილიტაცია (ასფალტირება)</t>
  </si>
  <si>
    <t>გაუმჯობესებული საგზაო ინფრასტრუქტურა</t>
  </si>
  <si>
    <t>ცოტნე დადიანის ხიდი და მოედანი</t>
  </si>
  <si>
    <t>მოასფალტდება ცოტნე დადიანის ხიდი და მოედანი</t>
  </si>
  <si>
    <t>ხიდების განათება</t>
  </si>
  <si>
    <t>ქალაქის ტერიტორიაზე არსებული ხიდები</t>
  </si>
  <si>
    <t>06.04.</t>
  </si>
  <si>
    <t>23.05.</t>
  </si>
  <si>
    <t>მოეწყოგა ქალაქში არსებულ ხიდებზე განათებები</t>
  </si>
  <si>
    <t>აღმაშენებლის ქუჩის კვეთების ასალტირება</t>
  </si>
  <si>
    <t>აღმაშენებლის ქუჩის კვეთები</t>
  </si>
  <si>
    <t>მოასფალტდება ქუჩების ის მონაკვეთები, რომლებიც კვეთენ აღმაშენებლის ქუჩას</t>
  </si>
  <si>
    <t>3. საწარმოო და საყოფაცხოვრებო ჩამდინარე წყლების გამწმენდი ნაგებობების მშენებლობა</t>
  </si>
  <si>
    <t>დამატებითი გამტარი დახურული სანიაღვრე არხების, რეაბილიტაცია</t>
  </si>
  <si>
    <t>მუზეუმის შენობის სახურავის კაპ. შეკეთება</t>
  </si>
  <si>
    <t>დაცული ექსპონატები</t>
  </si>
  <si>
    <t>26 მაისი ქუჩა</t>
  </si>
  <si>
    <t xml:space="preserve">მუზეუმს  დაზიანებული აქვს სახურავ, რაც საფრთხეს უქმნის ექსპონატებს </t>
  </si>
  <si>
    <t>დაზიანებული სანათებისა და ბოძების გამოცვლა</t>
  </si>
  <si>
    <t>12 განათლების, მეცნიერების, კულტურისა და სპორტის განვითარება</t>
  </si>
  <si>
    <t>სპორტის განვითარების ხელშეწყობა</t>
  </si>
  <si>
    <t>მოსახლეობის ჯანსაღი ცხოვრების წესის დამკვიდრებისათვის საჭიროა პროგრამის ფარგლებში განხორციელდეს სხვადასხვა სპორტული ორგანიზაციების და კლუბების ფინანსური მხარდაჭერა, რათა მათ ჰქონდეთ შესაძლებლობა უზრუნველყონ სპორტსმენებისათვის სავარჯიშოდ შესაბამისი პირობების შექმნა და ნიჭიერ სპორტსმენთა წახალისება.</t>
  </si>
  <si>
    <t>სპორტული სკოლები</t>
  </si>
  <si>
    <t>სულ 13 სკოლა და კლუბი</t>
  </si>
  <si>
    <t>კულტურის განვითარების ხელშეწყობა</t>
  </si>
  <si>
    <t>მოსახლეობის კულტურული მიმართულებით გააქტიურებისათვის საჭიროა კულტურული და პატრიოტული ღონისძიებების დაფინანსება, რელიგიური და სხვა სახის საქმიანობის ხელშეწყობა.</t>
  </si>
  <si>
    <t>12  განათლების, მეცნიერების, კულტურისა და სპორტის განვითარება</t>
  </si>
  <si>
    <t>სახელოვნებო სკოლები</t>
  </si>
  <si>
    <t>სულ 4 სკოლა და სასწავლებელი</t>
  </si>
  <si>
    <t>11 სოციალური უზრუნველყოფისა და ჯანმრთელობის დაცვის ქმედითი სისტემის ჩამოყალიბება</t>
  </si>
  <si>
    <r>
      <t xml:space="preserve">     11.1 </t>
    </r>
    <r>
      <rPr>
        <sz val="10"/>
        <color indexed="63"/>
        <rFont val="Arial"/>
        <family val="2"/>
      </rPr>
      <t>სახელმწიფო სადაზღვევო პაკეტის შემდგომი გაფართოება და მოსახლეობისთვის ჯანმრთელობის დაცვის ფინანსური ხელმისაწვდომობის მნიშვნელოვანი გაუმჯობესება;</t>
    </r>
  </si>
  <si>
    <t>მოსახლეობის ჯანმრთელობის დაცვა და სოციალური უზრუნველყოფა</t>
  </si>
  <si>
    <t xml:space="preserve">მოსახლეობის ჯანმრთელობის დაცვის ხელშეწყობა და მათი სოციალური დაცვა ქალაქისათვის ერთ-ერთ მთავარ პრიორიტეტს წარმოადგენს. ქალაქ ფოთის მუნიციპალიტეტი არსებული რესურსების ფარგლებში, განაგრძობს სოციალურად დაუცველი მოსახლეობის სხვადასხვა დახმარებებითა და შეღავათებით უზრუნველყოფას. </t>
  </si>
  <si>
    <t>მიზანი:  2. საბაზისო ინფრასტრუქტურის გაუმჯობესება</t>
  </si>
  <si>
    <t>ამოცანა: 2. 1.  მხარის საგზაო ინფრასტრუქტურის (შიდასახელმწიფოებრივი და ადგილობრივი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t>
  </si>
  <si>
    <t>სოფ. ნაკიანის ცენტრალური გზის რეაბილიტაცია</t>
  </si>
  <si>
    <t xml:space="preserve">საგზაო ინფრასტრუქტურის გაუმჯობესება. ისარგებლებს 1000-მდე ბენეფიციარი.   </t>
  </si>
  <si>
    <t>ჩხოროწყუს მუნიციპალიტეტი, ს. ნაკიანი</t>
  </si>
  <si>
    <t>24.11.</t>
  </si>
  <si>
    <t>02.08.</t>
  </si>
  <si>
    <t>მუნიციპალიტეტის გამგეობა</t>
  </si>
  <si>
    <t xml:space="preserve"> მიზანი : 12.განათლების, მეცნიერების, კულტურისა და სპორტის განვითარება  </t>
  </si>
  <si>
    <t>ამოცანა: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 კვალიფიკაციის ამაღლების ქმედითი სისტემის ჩამოყალიბება</t>
  </si>
  <si>
    <t>ჩხოროწყუს მუნიციპალიტეტი სოფ. პირველი ჭოღა</t>
  </si>
  <si>
    <t>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შესაბამისად.ისარგებლებს 200-მდე ბენეფიციარი.</t>
  </si>
  <si>
    <t>23.06.</t>
  </si>
  <si>
    <t>24.12.</t>
  </si>
  <si>
    <t>სოფ.  პირველ ახუთში  ახალი საბავშვო  ბაღის  მშენებლობა.</t>
  </si>
  <si>
    <t>ჩხოროწყუს მუნიციპალიტეტი სოფ. ახუთი</t>
  </si>
  <si>
    <t>23.07.</t>
  </si>
  <si>
    <t>განათლების, მეცნიერების, კულტურისა და სპორტის განვითარება (მიზანი12)</t>
  </si>
  <si>
    <t>ამოცანა 12.1. მუნიციპალიტეტტში კულტურული ინფრასტრუქტურის რეაბილიტაცია და განვითარება</t>
  </si>
  <si>
    <t xml:space="preserve"> სოფ. მუხურში ლაშა გახარიას სახ. მუზეუმის რეაბილიტაცია</t>
  </si>
  <si>
    <t>სახლ-მუზეუმის რეაბილიტაცია დააკმაყოფილებს საზოგადოების მოთხოვნებს, ხელს შეუწყობს ტურიზმის განვიტარებას რეგიონში.</t>
  </si>
  <si>
    <t>ჩხოროწყუს მუნიციპალიტეტი, სოფ. მუხური</t>
  </si>
  <si>
    <t>15.06.</t>
  </si>
  <si>
    <t>05.10.</t>
  </si>
  <si>
    <t>საბაზისო ინფრასტრუქტურის გაუმჯობესება (მიზანი 2)</t>
  </si>
  <si>
    <t>ამოცანა 2.1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t>
  </si>
  <si>
    <t>ჩხოროწყუ-ზუგდიდის გზატკეცილიდან სოფ. კირცხის მიმართულებით ასფალტო-ბეტონის საფარის მოწყობა შუა სამეგრელოს გზამდე</t>
  </si>
  <si>
    <t>ჩხოროწყუს მუნიციპალიტეტი, სოფ. კირცხი</t>
  </si>
  <si>
    <t>ამოცანა 2.7. მუნიციპალური ცენტრების ინფრასტრუქტურული იერსახის გაუმჯობესება</t>
  </si>
  <si>
    <t>მუნიციპალიტეტის ტერიტორიაზე ღამის განათების მოწყობა 11 კმ-ზე</t>
  </si>
  <si>
    <t>მოწესრიგდება ინფრასტრუქტურული იერსახე ქუჩებში , უსაფრთხო გახდება ავტოტრანსპორტისა და ფეხით მოსიარულეთა გადაადგილება</t>
  </si>
  <si>
    <t>ჩხოროწყუს მუნიციპალიტეტი, დაბა ჩხოროწყუ</t>
  </si>
  <si>
    <t>31.07.</t>
  </si>
  <si>
    <t>30.09.</t>
  </si>
  <si>
    <t>proeqti 6000</t>
  </si>
  <si>
    <t>6000 ლარი გაიხარჯა 2015 წელს და შედგენილ იქნა გარე განათების საპროექტო–სახარჯთაღრიცხვო დოკუმენტაციის შედგენაზე ღირებულებით 600 000 ლარი  11 კმ–ზე, აქედან მოწყობილ იქნა  2015 წელს 2 კმ–ზე ღირებულებით 84 000 ლარი.</t>
  </si>
  <si>
    <t>(მიზანი 10). კომუნალური და სხვა საზოგადოებრივი მომსახურეობის მოწესრიგება</t>
  </si>
  <si>
    <t>ამოცანა 10.1. მოსახლეობისათვის ცენტრალური სისტემით  ხარისხიანი სასმელი წყლის უწყვეტი მიწოდება</t>
  </si>
  <si>
    <t>სოფ. მუხურის წყალმომარაგების სისტემის გაუმჯობესება</t>
  </si>
  <si>
    <t>მოსახლეობის უზრუნველყოფა სასმელი წყლით და სოციალურ-ეკონომიკური დონის გაუმჯობესება</t>
  </si>
  <si>
    <t>ჩხოროწყუს მუნიციპალიტეტი, ს. მუხური</t>
  </si>
  <si>
    <t>02.09.</t>
  </si>
  <si>
    <t>(მიზანი 2). საბაზისო ინფრასტრუქტურის გაუმჯობესება</t>
  </si>
  <si>
    <t>ამოცანა 2.1. მხარის საგზაო ინფრასტრუქტურის (შიდასახელმწიფოებრივი და ადგილობრივი მნიშვნელობის, მათ შორის სასოფლო გზები) არარეაბილიტირებული ნაწილის, მისი პრიორიტეტული გზებისრეაბილიტაცია.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რატა მათ განახორციელონ თავიანთ კომპეტენციას მიკუთვნებული გზების რეაბილიტაცია</t>
  </si>
  <si>
    <t>დ. ჩხოროწყუდან სოფ. ლეწურწუმეს მიმართულებით მდ. სქურჩამდე გამოტოვებული 500 მ. გზის მონაკვეთის რეაბილიტაცია</t>
  </si>
  <si>
    <t>საგზაო ინფრასტრუქტურისა და მოსახლეობის სოციალურ-ეკონომიკურიდონის გაუმჯობესება</t>
  </si>
  <si>
    <t>ჩხოროწყუს მუნიციპალიტეტი, სოფ. ლეწურწუმე</t>
  </si>
  <si>
    <t>30.05.</t>
  </si>
  <si>
    <t>(მიზანი 12). განათლების, მეცნიერების, კულტურისა და სპორტის განვითარება</t>
  </si>
  <si>
    <t>ამოცანა 12.1. სკოლამდელი აღზრდის დაწესებულების ინფრასტრუქტურის სრული რეაბილიტაცია ტანამედროვე სტრატეგიების შესაბამისად და პედაგოგების/ადმინისტრაციული პერსონალი კვალიფიკაციის ამაღლების  ქმედითი სისტემის ჩამოყალიბება</t>
  </si>
  <si>
    <t>სოფ. ხაბუმეში ახალი საბავშვო ბაღის მშენებლობა</t>
  </si>
  <si>
    <t>სკოლამდელი აღზრდის დაწესებულებების ინფრასტრუქტურის სრული რეაბილიტაცია, ტანამედროვე სტანდარტების შესაბამისად</t>
  </si>
  <si>
    <t>ჩხოროწყუს მუნიციპალიტეტი, სოფ. ხაბუმე</t>
  </si>
  <si>
    <t>02.03.</t>
  </si>
  <si>
    <t>30.10.</t>
  </si>
  <si>
    <t xml:space="preserve"> პირველი და მეორე ჭოღის დამაკავშირებელი 4 კმ-ზე ასფალტო-ბეტონის საფარის დაგება</t>
  </si>
  <si>
    <t>ჩხოროწყუს მუნიციპალიტეტი, სოფ. ჭოღა</t>
  </si>
  <si>
    <t>03.03.</t>
  </si>
  <si>
    <t>30.08.</t>
  </si>
  <si>
    <t>კირცხი–სარაქონის დამაკავშირებელი გზის ასფალტო–ბეტონის საფარის მოწყობა 2 კმ–ზე</t>
  </si>
  <si>
    <t>სოფ. კირცხში ახალი საბავშვო ბაღის მშენებლობა</t>
  </si>
  <si>
    <t>ცხოროწყუს მუნიციპალიტეტი, სოფ. კირცხი</t>
  </si>
  <si>
    <t>შუქნიშნის მოწყობა, ტროტუარების რეაბილიტაცია, სანიაღვრე არხის მოწყობა, საბავშვო ატრაქციონის მოწყობა, სკვერის რეაბილიტაცია, საინფორმაციო ეკრანის მოწყობა</t>
  </si>
  <si>
    <t>დ. ჩხოროწყუს ჭავჭავაძისა და გობეჩიას ქუჩების გადაკვეთა მოუწესრიგებელია, რაც ქმნის გარკვეულ პრობლემებს. ქუჩების გადაკვეტაზე შესაბამისი შუქნიშნების დაყენების შემთხვევაში თავიდან აცილებული იქნება საავარიო შემთხვევები.</t>
  </si>
  <si>
    <t>ჩხოროწყუს მუნიციპალიტეტი, დ. ჩხოროწყუ</t>
  </si>
  <si>
    <t>25.06.</t>
  </si>
  <si>
    <t>სოფ. ქვედაჩხოროწყუში ახალი საბავშვო ბაღის მშენებლობა</t>
  </si>
  <si>
    <t>ჩხოროწყუს მუნიციპალიტეტი, სოფ. ქვედაჩხოროწყუ</t>
  </si>
  <si>
    <t>03.09.</t>
  </si>
  <si>
    <t>სოფ. ახუთის ცენტრიდან სოფ. ნოღას მიმართულებით ასფალტო ბეტონის საფარის დაგება</t>
  </si>
  <si>
    <t>ჩხოროწყუს მუნიციპალიტეტი, სოფ.ახუთი</t>
  </si>
  <si>
    <t>420 663</t>
  </si>
  <si>
    <t>22 140</t>
  </si>
  <si>
    <t>03.08.</t>
  </si>
  <si>
    <t>442 803</t>
  </si>
  <si>
    <t>სოფ. თაიას ცენტრიდან სოფ. ნაფიჩხოვოს ცენტრამდე ასფალტო ბეტონის საფარის დაგება</t>
  </si>
  <si>
    <t>ჩხოროწყუს მუნიციპალიტეტი, სოფ.თაია</t>
  </si>
  <si>
    <t>1 715 094</t>
  </si>
  <si>
    <t>90 268</t>
  </si>
  <si>
    <t>1 805 362</t>
  </si>
  <si>
    <t>2 248 165</t>
  </si>
  <si>
    <t>საბაზისო ინფრასტრუქტურის გაუმჯობესება (მიზანი 11)</t>
  </si>
  <si>
    <t>ამოცანა 11.8. სასწრაფო დახმარების ბრიგადების  აღჭურვილობის განახლება თანამედროვე სტანდარტების შესაბამისად</t>
  </si>
  <si>
    <t xml:space="preserve"> ჩხოროწყუს მუნიციპალიტეტში სსიპ ,,საგანგებო სიტუაციების კოორდინაციისა და გადაუდებელი დახმარების ცენტრი"–ს რაიონული სამსახურის ოფისის მშენებლობა</t>
  </si>
  <si>
    <t>სოციალური უზრუნველყოფისა და ჯანმრტელობის დაცვის ქმედითი სისტემის ცამოყალიბება</t>
  </si>
  <si>
    <t>ჩხოროწყუს მუნიციპალ;იტეტი</t>
  </si>
  <si>
    <t xml:space="preserve">142 000 </t>
  </si>
  <si>
    <t>910 632</t>
  </si>
  <si>
    <t>47 928</t>
  </si>
  <si>
    <t>958 560</t>
  </si>
  <si>
    <t>სოფ. ლესიჭინეში რუსტაველის უბნის გზის ასფალტო–ბეტონის საფარის დაგება</t>
  </si>
  <si>
    <t>570 000</t>
  </si>
  <si>
    <t>30 000</t>
  </si>
  <si>
    <t>600 000</t>
  </si>
  <si>
    <t>მუნიციპალიტეტის მერია</t>
  </si>
  <si>
    <t>დ. ჩხოროწყუში საროდონაიოსა და საარახამიოს უბნებში გზის მონაკვეთის ასფალტო–ბეტონის საფარის დაგება</t>
  </si>
  <si>
    <t>389 500</t>
  </si>
  <si>
    <t>20 000</t>
  </si>
  <si>
    <t>410 000</t>
  </si>
  <si>
    <t>სოფ. ქვედაჩხოროწყუში გზის ასფალტო–ბეტონის საფარის დაგება</t>
  </si>
  <si>
    <t>427 500</t>
  </si>
  <si>
    <t>22 600</t>
  </si>
  <si>
    <t>450 000</t>
  </si>
  <si>
    <t>დაბის ცენტრის კეთილმოწყობა, რაც ითვალისწინებს სანიაღვრე არხების, მრავალსართულიანი საცხოვრებელი სახლების ეზოების, საგზაო შუქნიშნების და სკვერების კეთილმოწყობა–რეაბილიტაცია</t>
  </si>
  <si>
    <t>190 000</t>
  </si>
  <si>
    <t>10 000</t>
  </si>
  <si>
    <t>200 000</t>
  </si>
  <si>
    <t xml:space="preserve">საპროექტო სახარჯთააღრიცხვო დოკუმენტაციის მომზადება </t>
  </si>
  <si>
    <t>3 693 560</t>
  </si>
  <si>
    <t>მუნიციპალიტეტის ბიუჯეტით დაფინანსებული პროექტები</t>
  </si>
  <si>
    <t>რგპ –ს თანადაფინანსება</t>
  </si>
  <si>
    <t>ჩხოროწყუს მუნიციპალიტეტი</t>
  </si>
  <si>
    <t>123 400</t>
  </si>
  <si>
    <t>საჯარო ხელისუფლების შესაძლებლობების განვითარება მიზანი 1.</t>
  </si>
  <si>
    <t>ამოცანა 12.4. სპორტული ინფრასტრუქტურის რეაბილიტაცია და განვითარება.</t>
  </si>
  <si>
    <t>ჩხოროწყუს მუნიციპალიტეტის საკრებულოსა და გამგეობის შენობის ნაწილობრივ რეაბილიტაცია</t>
  </si>
  <si>
    <t>ინფრასტრუქტურული განვითარების, მოსახლეობის სოციალური და ეკონომიკური მდგომარეობის გაუმჯობესება</t>
  </si>
  <si>
    <t>26.02.</t>
  </si>
  <si>
    <t>ამოცანა 12.1. საჯარო სკოლების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t>
  </si>
  <si>
    <t>დ. ჩხოროწყუს სტადიონის სარეაბილიტაციო სამუშაოები, სახურავის რემონტი, საკანალიზაციო სისტემები</t>
  </si>
  <si>
    <t>სპორტულ ცხოვრებაში მოზარდებისა და ახალგაზრდების აქტიურად ჩართვა</t>
  </si>
  <si>
    <t>19.02.</t>
  </si>
  <si>
    <t>25.05.</t>
  </si>
  <si>
    <t>განათლების მეცნიერების, კულტურისა და სპორტის განვითარება მიზანი 12.</t>
  </si>
  <si>
    <t>ამოცანა 2.7. მუნიციპალური ცენტყრების ინფრასტრუქტურული იერსახის გაუმჯობესება</t>
  </si>
  <si>
    <t>დ. ჩხოროწყუს ბიბლიოთეკის ფილიალის დარბაზის რეაბილიტაცია</t>
  </si>
  <si>
    <t>ბიბლიოთეკის რეაბილიტაცია ხელს შეუწყობს საჯარო სკოლების მოსწავლეების განვითარების რეგიონში</t>
  </si>
  <si>
    <t>29.05.</t>
  </si>
  <si>
    <t>30.07.</t>
  </si>
  <si>
    <t>საბაზისო ინფრასტრუქტურის გაუმჯობესება მიზანი 2.</t>
  </si>
  <si>
    <t>ამოცანა 10.1.მოსახლეობისათვის ცენტრალური სისტემებით ხარისხიანი სასმელი წყლის უწყვეტი მიწოდება, ხარისხიანი და უწყვეტი ენერგომომარაგების და ბუნებრივი აირის უწყვეტი მიწოდების სრული უზრუბველკყოფა.</t>
  </si>
  <si>
    <t>დ. ჩხოროწყუს ჭავჭავაძისა და გობეჩიას ქ. პარკების სარეაბილიტაციო სამუშაოები</t>
  </si>
  <si>
    <t>კომუნალური და სხვა საზოგადოებრივი მომსახურებების მოწესრიგება (მიზანი 10)</t>
  </si>
  <si>
    <t>ჩხოროწყუს მუნიციპალიტეტის ტერიტორიაზე წყალსადენის სისტემის სარეაბილიტაციო სამუშაოები</t>
  </si>
  <si>
    <t>პროექტის განხორციელებით შესაძლებელი იქნება მოსახლეობის უზრუნველყოფა ხარისხიანი სასმელი წყლით, მათი სოციალურ-ეკონომიკური პიროებების მნიშვნელოვანი გაუმჯობესება.</t>
  </si>
  <si>
    <t>15.09.</t>
  </si>
  <si>
    <t>ამოცანა 9.3. ტურისტების მომსახურების დონის ამაღლება.</t>
  </si>
  <si>
    <t>ბ. პაპასკირის სახ. ცენტრალური სტადიონის ადმინისტრაციული შენობის ნაწილობრივ რეაბილიტაცია</t>
  </si>
  <si>
    <t>27.02.</t>
  </si>
  <si>
    <t>31.03.</t>
  </si>
  <si>
    <t>ტურიზმის ინდუსტრიის მრავალმხრივი განვითარება მიზანი 9).</t>
  </si>
  <si>
    <t>2.2.რეაბილიტირებული ადგილობრივი საავტომობილო გზების სამუშაო მდგომარეობაში შენარჩუნება</t>
  </si>
  <si>
    <t>ჩხოროწყუს მუნიციპალიტეტის სოფ. მუხურში ხის კოტეჯების დემონტაჟი და მონტაჟი</t>
  </si>
  <si>
    <t>აღნიშნული პროექტის განხორციელების შემთხვევაში მნიშვნელოვნად  გაიზრდება ტურისტების ნაკადი.</t>
  </si>
  <si>
    <t>21.08.</t>
  </si>
  <si>
    <t>22.09.</t>
  </si>
  <si>
    <t>10.1.მოსახლეობისათვის ცენტრალური სისტემებით ხარისხიანი სასმელი წყლის უწყვეტი მიწოდება, ხარისხიანი და უწყვეტი ენერგომომარაგების და ბუნებრივი აირის უწყვეტი მიწოდების სრული უზრუბველკყოფა.</t>
  </si>
  <si>
    <t>რეაბილიტირებული ადგილობრივი საგზაო ინფრასტრუქტურის მოვლა-შენახვა</t>
  </si>
  <si>
    <t>მუნიციპალიტეტის სოფლები</t>
  </si>
  <si>
    <t>ჩხოროწყუს მუნიციპალიტეტის გამგეობა</t>
  </si>
  <si>
    <t>12.1საჯარო სკოლების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 კვალიფიკაციის ამაღლების ქმედითი სისტემის ჩამოყალიბება</t>
  </si>
  <si>
    <t>მუნიციპალიტეტში არსებული წყლის სისტემების რეაბილიტაცია, მოვლა-შენახვა და ექსპლოატაცია</t>
  </si>
  <si>
    <t>0</t>
  </si>
  <si>
    <t>საჯარო სკოლების დაფინანსება</t>
  </si>
  <si>
    <t>სკოლების მატერიალურ-ტექნიკური ბაზის გაუმჯობესებისა და სასწავლო პროცესის ხელშეწყობისათვის ფინანსური მხარდაჭერის განხორციელება</t>
  </si>
  <si>
    <t>დაბა ჩხოროწყუსა და სოფლებში საჯარო სკოლები</t>
  </si>
  <si>
    <t>30.06.</t>
  </si>
  <si>
    <t>10.6. მუნიციპალურ ცენტრებში, დაბებსა და საკურორტო დასახლებებში ქუჩების რეგულარული დასუფთავების უზრუნველყოფა</t>
  </si>
  <si>
    <t>სკოლისგარეშე განათლების ხელშეწყობის დაფინანსება</t>
  </si>
  <si>
    <t>მოსწავლეტათვის სკოლის გარეთ დამატებითი სასწავლო პირობების შექმნა</t>
  </si>
  <si>
    <t>დაბა ჩხოროწყუს მოსწავლეთა სახლი და კომპიუტერული ცენტრი</t>
  </si>
  <si>
    <t>02.07.</t>
  </si>
  <si>
    <t>ამოცანა 1.2. თვითმმართველობის ადმინისტრაციისა და მუნიციპალიტეტის ადმინისტრაციული ინფრასტრუქტურის გაუმჯობესება</t>
  </si>
  <si>
    <t>საკანალიზაციო სისტემის რეაბილიტაცია</t>
  </si>
  <si>
    <t>მუნიციპალიტეტის ტერიტორიაზე გაუმჯობესებული სანიტარული პირობები</t>
  </si>
  <si>
    <t>დაბა ჩხოროწყუ, სოფლების მუხურის, ხაბუმეს, ქვედაჩხოროწყუ და ლესიჭინეს ცენტრები</t>
  </si>
  <si>
    <t>05.03.</t>
  </si>
  <si>
    <t>05.07.</t>
  </si>
  <si>
    <t>13</t>
  </si>
  <si>
    <t>საცხოვრებელი შენობების რეაბილიტაცია</t>
  </si>
  <si>
    <t>დ. ჩხოროწყუს ცენტრი</t>
  </si>
  <si>
    <t>მუნიციპალიტეტის ტერიტორიაზე ვიდეოთვალის მონტაჟი</t>
  </si>
  <si>
    <t>03.03</t>
  </si>
  <si>
    <t>დ. ჩხოროწყუში ბაზრის ტერიტორიაზე გზის მოასფალტება</t>
  </si>
  <si>
    <t>04.04.</t>
  </si>
  <si>
    <t>04.08.</t>
  </si>
  <si>
    <t>დ. ჩხოროწყუში გარე განათების მოწყობა</t>
  </si>
  <si>
    <t>05.05.</t>
  </si>
  <si>
    <t>მუნიციპალიტეტის ტერიტორიაზე წყლის სისტემის რეაბილიტაცია</t>
  </si>
  <si>
    <t>საპროექტო–სახარჯტაღრიცხვო დოკუმენტაციის შედგენა</t>
  </si>
  <si>
    <t>25.01.</t>
  </si>
  <si>
    <t>ჩხოროწყუს მუნიციპალიტეტის ადმინისტრაციული შენობების რეკონსტრუქცია</t>
  </si>
  <si>
    <t>28.02.</t>
  </si>
  <si>
    <t>საბავშვო ბაღების რეაბილიტაცია</t>
  </si>
  <si>
    <t>ჩხოროწყუს მუნიციპალიტეტის სოფლები</t>
  </si>
  <si>
    <t>29.07.</t>
  </si>
  <si>
    <t>ამოცანა 10.3. საწარმოო და საყოფაცხოვრებო ცამდინარე წყლების გამწმენდი ნაგებობების  მშენებლობა</t>
  </si>
  <si>
    <t>გზების რეაბილიტაცია</t>
  </si>
  <si>
    <t>24.07.</t>
  </si>
  <si>
    <t>სანიაღვრე არხების მოწყობა</t>
  </si>
  <si>
    <t>21.07.</t>
  </si>
  <si>
    <t>ნაპირსამაგრი ჯებირის მოწყობა</t>
  </si>
  <si>
    <t>ამოცანა 6.3. ადგილობრივი საჭიროებების სრულად დასაკმაყოფილებლად მცირეგაბარიტიანი ტექნიკით უზრუნველყოფა</t>
  </si>
  <si>
    <t>სასმელი წყლის სისტემის მოწყობა</t>
  </si>
  <si>
    <t>სოფლის მეურნეობის განვითარება მიზანი 6.</t>
  </si>
  <si>
    <t>ამოცანა 2.7. ურბანული ინფრასტრუქტურის განვიტარება და არქიტექტურულ სამშენებლო სფეროს რეგულირების  ქმედითი სისტემის გაუმჯობესება</t>
  </si>
  <si>
    <t>კულტექნიკის შეძენა</t>
  </si>
  <si>
    <t>მოსახლეობის სოციალურ–ეკონომიკური დონის გაუმჯობესება</t>
  </si>
  <si>
    <t>ხიდის რეაბილიტაცია</t>
  </si>
  <si>
    <t xml:space="preserve">ამოცანა 10.3. საწარმოო და საყოფაცხოვრებო ნაგებობების მშენებლობა </t>
  </si>
  <si>
    <t>სოფლის ცენტრის კეთილმოწყობა</t>
  </si>
  <si>
    <t>ამოცანა 2.4. მუნიციპალური ტრანსპორტის ოფიციალურ გაჩერებებზე მოსაცდელის მოწყობა</t>
  </si>
  <si>
    <t>წისქვილის რეაბილიტაცია და ახლის აშენება</t>
  </si>
  <si>
    <t>16.07.</t>
  </si>
  <si>
    <t>მოსაცდელის მოწყობა</t>
  </si>
  <si>
    <t>22.06.</t>
  </si>
  <si>
    <t>ამოცანა 12.1. მუნიციპალიტეტის კულტურული ინფრასტრუქტურის რეაბილიტაცია და განვითარება</t>
  </si>
  <si>
    <t>სპორტული მოედნების მოწყობა</t>
  </si>
  <si>
    <t>კულტურის სახლის რეაბილიტაცია</t>
  </si>
  <si>
    <t>კულტურის სახლის რეაბილიტაცია დააკმაყოფილებს საზოგადოების მოთხოვნებს, ხელს შეუწყობს ტურიზმის განვიტარებას რეგიონში.</t>
  </si>
  <si>
    <t>გარე განათების მოწყობა</t>
  </si>
  <si>
    <t>შინმოუსვლელთა სტენდის შემოკავება</t>
  </si>
  <si>
    <t>სპეც.ტექნიკის შეძენა</t>
  </si>
  <si>
    <t>ადმინისტრაციული შენობის რემონტი</t>
  </si>
  <si>
    <t>ამოცანა 9. 2. მუნიციპალური პროგრამების შემუშავება.</t>
  </si>
  <si>
    <t>სასაფლაოს შემოღობვა</t>
  </si>
  <si>
    <t xml:space="preserve">ტურიზმის ინდუსტრიის მრავალმხრივი განვიტარება მიზანი 9. </t>
  </si>
  <si>
    <t>პროექტორის შეძენა</t>
  </si>
  <si>
    <t>მიწების შემოკავება</t>
  </si>
  <si>
    <t>586  319</t>
  </si>
  <si>
    <t>სოფ. ახუთის ცენტრიდან სოფ. ნორას დამაკავშირებელი გზის ასფალტო–ბეტონის საფარის დაგება</t>
  </si>
  <si>
    <t>418 000</t>
  </si>
  <si>
    <t>22 000</t>
  </si>
  <si>
    <t>440 000</t>
  </si>
  <si>
    <t>დ. ჩხოროწყუში ყაზბეგისა და ლესელიძის უბნებში გზის მონაკვეთის ასფალტო–ბეტონის საფარის დაგება</t>
  </si>
  <si>
    <t>213 730</t>
  </si>
  <si>
    <t>11 270</t>
  </si>
  <si>
    <t>225 000</t>
  </si>
  <si>
    <t>სოფ. ზუმში სოფ. მიქავას მიმართულებით ასფალტო–ბეტონის საფარის დაგება</t>
  </si>
  <si>
    <t>10 500</t>
  </si>
  <si>
    <t>210 000</t>
  </si>
  <si>
    <t>დანართი 1</t>
  </si>
  <si>
    <t xml:space="preserve">რეგიონული განვითარების სტრატეგიის განხორციელების სამოქმედო გეგმა – წალენჯიხის მუნიციპალიტეტი </t>
  </si>
  <si>
    <t>N</t>
  </si>
  <si>
    <t>3. პროექტის დასახელება</t>
  </si>
  <si>
    <t>5.ადგილმდებარეობა</t>
  </si>
  <si>
    <t>7.  ხანგრძლივობა და პროგრესი</t>
  </si>
  <si>
    <t>8. პასუხისმგებელი ორგანიზაცია</t>
  </si>
  <si>
    <t>9. პარტნიორი ორგანიზაციები</t>
  </si>
  <si>
    <t>პროექტის ბიუჯეტი და დაფინანსების წყარო</t>
  </si>
  <si>
    <t>შენიშვნა მოკლე აღწერა (მაქს. 1-3 წინადადება)</t>
  </si>
  <si>
    <t>ცენტრალური ბიუჯეტი.</t>
  </si>
  <si>
    <t>ადგილობრივი ბიუჯეტი</t>
  </si>
  <si>
    <t>საერთაერთაშორისო დონორები</t>
  </si>
  <si>
    <t> დასრულება</t>
  </si>
  <si>
    <t>10. კომუნალური და სხვა საზოგადოებრივი მომსახურებების მოწესრიგება.</t>
  </si>
  <si>
    <t xml:space="preserve">10.1 მოსახლეობისათვის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 </t>
  </si>
  <si>
    <t>მუნიციპალიტეტის ტერიტორიის სხვადასხვა უბნებში წყალმომარაგების სისტემის აღდგენა-რეაბილიტაცია</t>
  </si>
  <si>
    <t xml:space="preserve">     ამ პროექტის განხორციელებით 25000–ზე მეტი მოსახლის პირობები გაუმჯობესდება წყალმომარაგებისა და ჰიგიენის დაცვის მხრივ.  მოხდება 8 სათავო ნაგებობის რეაბილიტაცია. სოფლებში:ნაკიფუ 2 ჭაბურღილი. სოფლებში: მედანი, ფახულანი, ჭალე, მუჟავა, საჩინო, ჯგალი, მიქავა წყალგაყვანილობის მილების შეცვლა, საერთო სიგრძით 35 000 მეტრი.</t>
  </si>
  <si>
    <t>წალენჯიხის მუნიციპალიტეტი.  სოფლები: ნაკიფუ,  მედანი, ფახულანი, ჭალე, მუჟავა, საჩინო, ჯგალი, მიქავა,ზღვაია(სამიქაოს უბანი)</t>
  </si>
  <si>
    <t>998000</t>
  </si>
  <si>
    <t>15.11.</t>
  </si>
  <si>
    <t>15.04.2018</t>
  </si>
  <si>
    <t>წალენჯიხის მუნიციპალიტეტი</t>
  </si>
  <si>
    <t>საპროექტო დოკუმენტაციის მომზადება 7800</t>
  </si>
  <si>
    <t xml:space="preserve">12. განათლების, მეცნიერების, კულტურისა და სპორტის განვითარება. </t>
  </si>
  <si>
    <t xml:space="preserve"> 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</si>
  <si>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 xml:space="preserve"> წალენჯიხის  მუნიციპალიტეტში არსებულის რეაბილიტაცია და ახალი საბავშვო ბაღების მშენებლობა.</t>
  </si>
  <si>
    <t xml:space="preserve"> წალენჯიხის #4 საბავშვო ბაღში- 40 ბავშვი, ჯვარის ოხარკალესა და ოჭანეს უბნებში 26-26 ბავშვი, ლიის ადმინისტრაციული ერთეულის მახარიის უბანში 24 , ჭალეს ადმინისტრაციული ერთეულის   ეწრფერდის უბანში 28 ბავშვი და ობუჯის ადმინისტრაციული ერთულის  საბავშვო ბაღების(38 ბავშვი) რეაბილიტაცია.    ქ. წალენჯიხის #3–ში  50 ბავშვი, მუჟავას ადმინისტრაციული ერთულში 42 ბავშვი , ჩქვალერის  ლეშამგეს უბანში 42 ბავშვი,  მიქავას   ლეჯოლოხეს უბანში 32 ბავშვი, ჯგალის ლეკაკულეს უბანში 26 ბავშვი და საჩინოს ნაგურუს უბანში 26 ბავშვი ახალი საბავშვო ბაღების მშენებლობააღნიშნული პროექტის განხორციელება დიდად წაადგება მომავალი თაობის აღზრდას და ხელს შეუწყობს მოსახლეობის დამკვიდრებას ზემოაღნიშნულ უბნებში.</t>
  </si>
  <si>
    <t>674 644</t>
  </si>
  <si>
    <t>2. საბაზისო ინფრასტრუქტურის გაუმჯობესება.</t>
  </si>
  <si>
    <t xml:space="preserve">2.3 მუნიციპალური ცენტრების ქუჩების მოასფალტების დასრულება; </t>
  </si>
  <si>
    <t>ქ.წალენჯიხისაში  ტერიტორიაზე ცენტრალური  ქუჩების რეაბილიტაცია  (ზღვაიას დასახლება)</t>
  </si>
  <si>
    <t xml:space="preserve">ქ. წალენჯიხაში: ჭავჭავაძის, კალანდიას, ვეკუას, ყაზბეგის, წმ.ნინოს შესახვევი, ტაბიძის, ვაჟა-ფშაველას, ადამიას, მარჯვენა სანაპირო.  ქ.ჯვარში: გაბუნის, გაფრინდაშვილის ქუჩების ასვალტის საფარის დაგება, საერთო სიგრძე 10 000 მეტრამდე. ბენეფიციარების რაოდენობა 20 000. </t>
  </si>
  <si>
    <t>ქ.წალენჯიხა,  წალენჯიხის მუნიციპალიტეტი.</t>
  </si>
  <si>
    <t>2394133</t>
  </si>
  <si>
    <t>454133</t>
  </si>
  <si>
    <t>840000</t>
  </si>
  <si>
    <t>289677</t>
  </si>
  <si>
    <t>საპროექტო დოკუმენტაციის მომზადება 8700</t>
  </si>
  <si>
    <t>2.საბაზისო ინფრასტრუქტურის გაუმჯობესება.</t>
  </si>
  <si>
    <t>2.7.ურბანული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</si>
  <si>
    <t>მრავალბინიანი საცხოვრებელი კორპუსების გადახურვა</t>
  </si>
  <si>
    <t xml:space="preserve">გადაიხურება ქ.ჯვარში 9 კორპუსი საერთო ფართით 700–მდე კვ.მ.პროექტის განხორციელებით 5 000–მდე ბენეფიციარისთვის გაკეთდება კეთილი საქმე. აღნიშნული პრობლემა 30–40 წლით მოგვარებული იქნება, მოსახლეობის დიდი ნაწილისთვის. </t>
  </si>
  <si>
    <t>წალენჯიხის მუნიციპალიტეტი ქ.ჯვარი</t>
  </si>
  <si>
    <t xml:space="preserve"> ქ.წალენჯიხაში მულტიფუნქციური შენობის მშენებლობა</t>
  </si>
  <si>
    <t xml:space="preserve">ქ.წალენჯიხის ადმინისტრაციული მულტიფუნქციური შენობა ხანძრისგან განადგურდა, აღდგენა შეუძლებელია, მისი დაშლას და  ახლის აშენებას მოითხოვს რეალობიდან გამომდინარე მდგომარეობა. </t>
  </si>
  <si>
    <t>წალენჯიხის მუნიციპალიტეტი ქ.წალენჯიხა</t>
  </si>
  <si>
    <t>15.11.2019</t>
  </si>
  <si>
    <t>საპროექტო დოკუმენტაციის მომზადება 53000</t>
  </si>
  <si>
    <t xml:space="preserve">6.სოფლის მეურნეობის განვითარება. </t>
  </si>
  <si>
    <t xml:space="preserve">6.3.ადგილობრივი საჭიროებების სრულად დასაკმაყოფილებლად, მექანიზაციის ცენტრის დამატებითი ტექნიკით, მ.შ. მცირეგაბარიტიანი ტექნიკით უზრუნველყოფა; </t>
  </si>
  <si>
    <t>წალენჯიხის მუნიციპალიტეტისათვის სხვადასხვა სპეც.ტექნიკის  შეძენა</t>
  </si>
  <si>
    <t>აღნიშნული ტიპის ტრაქტორის სერვისის ნაკლებ ფასად შეძენა ფერმერს თუ ადგილობრივ მოსახლეს, 45 000 ბენეფიციარს   შესაძლებლობას მისცემს დაზოგოს ფინასები და დაზოგილი თანხა მოახმაროს კერძო მეურნეობის გადიდებას და პროდუქციის წარმოებას. ასევე შესაძლებელია აღნიშნული ტექნიკის გამოყენება ინფრასტრუქტურული კუთხითაც.</t>
  </si>
  <si>
    <t>საპროექტო დოკუმენტაციის მომზადება  არ სჭირდება.</t>
  </si>
  <si>
    <t xml:space="preserve">12.განათლების, მეცნიერების, კულტურისა და სპორტის განვითარება. </t>
  </si>
  <si>
    <t xml:space="preserve">12.4.რეგიონში კულტურული და სპორტული  ინფრასტრუქტურის რეაბილიტაცია განვითარება. </t>
  </si>
  <si>
    <t>ქ.წალენჯიხისა და ქ.ჯვარის კულტურის სახლების  სარემონტო სამუშაოები</t>
  </si>
  <si>
    <t>პროექტის განხორციელების შემთხვევაში, გაუმჯობესდება მთლიანად მუნიციპალიტეტის 45 000 მცხოვრების სოციალურ–კულტურული ცხოვრება. მოსახლეობას, მოზარდ თაობას შესაძლებლობა ექნება ეზიარონ კულტურის სხვადასხვა დარგს და მუნიციპალიტეტიდან გაუსვლელად აიმაღლონ სოციალურ–კულტურული დონე.</t>
  </si>
  <si>
    <t>01.11.</t>
  </si>
  <si>
    <t xml:space="preserve">2.1 მხარის საგზაო ინფრასტრუქტურის (შიდასახელმწიფოებრივი და ადგილობრივი მნიშვნელობის,მათ შორის სასოფლო გზები)არარეაბილიტირებული ნაწილის,მისი პრიორიტეტული გზების რეაბილიტაცია. </t>
  </si>
  <si>
    <t>წალენჯიხის მუნიციპალიტეტი, ქ.წალენჯიხაში გარე განათების რეაბილიტაცია</t>
  </si>
  <si>
    <t xml:space="preserve">არსებული გარე განათებების სანათები მოძველებულია, დაზიანებული ამრეკლი, ნათების მაქსიმალური ეფექტის მისაღებად საჭირო ხდება მაღალი სიმძლავრის ელექტრო ნათურების მოწყობა, რაც ელექტროენერგიის დიდ ხარჯთან არის დაკავშირებული, ასევე ზამთრის პირობებში ხშირია </t>
  </si>
  <si>
    <t>წალენჯიხის მუნიციპალიტეტი, ქ.წალენჯიხა</t>
  </si>
  <si>
    <t>საპროექტო დოკუმენტაციის მომზადება 6  000</t>
  </si>
  <si>
    <r>
      <t>2.</t>
    </r>
    <r>
      <rPr>
        <b/>
        <sz val="9"/>
        <color indexed="8"/>
        <rFont val="Sylfaen"/>
        <family val="1"/>
        <charset val="204"/>
      </rPr>
      <t>საბაზისო ინფრასტრუქტურის გაუმჯობესება</t>
    </r>
  </si>
  <si>
    <t>წალენჯიხის მუნიციპალიტეტის ტერიტორიაზე პარკებისა და სკვერების გამწვანება(ტერენტი გრანელის პარკის რეაბილიტაცია)</t>
  </si>
  <si>
    <t>მუნიციპალიტეტში აუცილებლად მიგვაჩნია საფრთხის შემცველი ხე-მცენარეების,ახალი ნორჩი მცენაით ჩანაცვლება. პარკებისა და სკვერების აღდგენით, მუნიციპალიტეტის 45 000 მაცხოვრებელი მოახერხებს ნორმალურად დასვენებას.</t>
  </si>
  <si>
    <t>15.02.2018</t>
  </si>
  <si>
    <t>15/11/2018</t>
  </si>
  <si>
    <t xml:space="preserve">11.სოციალური უზრუნველყოფისა და ჯანმრთელობის დაცვის ქმედითი სისტემის ჩამოყალიბება. </t>
  </si>
  <si>
    <t xml:space="preserve">11.5.საცხოვრებელი ფართით იძულებით გადაადგილებულ პირთა უზრუნველყოფა; </t>
  </si>
  <si>
    <t xml:space="preserve">ქ, წალენჯიხაში მრავალბინიანი საცხოვრებელი სახლის მშენებლობა </t>
  </si>
  <si>
    <t xml:space="preserve">1 500–ზე მეტი თავშესაფრის გარეშე მყოფი ადამიანი, მიიღებს  კომფორტულ, ნორმალურ პირობებში ცხოვრების უფლებას. უფრო ეკონომიური იქნება მათი კომპაქტურად შესახლება სხვა კატეგორიის მოსახლეობასთან ერთად, რომლებსაც არ გააჩნიათ თავშესაფარი.  </t>
  </si>
  <si>
    <t>ქ.წალენჯიხა</t>
  </si>
  <si>
    <t>წალენჯიხის მუნიციპალიტეტი,  ეწერის ადმინისტრაციული ერთეულის ცენტრალური გზის რეაბილიტაცია</t>
  </si>
  <si>
    <t xml:space="preserve">პროექტის განხორციელებით, ეწერის 3 კილომეტრიან მონაკვეთს   გავლიან კომფორტულად, ათასობით ადგილობრივი თუ სტუმრად ჩამოსული ადამიანები. </t>
  </si>
  <si>
    <t xml:space="preserve">წალენჯიხის მუნიციპალიტეტი,  ეწერის ადმინისტრაციული ერთეულის </t>
  </si>
  <si>
    <t>საპროექტო დოკუმენტაციის მომზადება     27 000</t>
  </si>
  <si>
    <t xml:space="preserve">წალენჯიხის მუნიციპალიტეტი, მედანის  ადმინისტრაციული ერთეულის  ცენტრალური გზის რეაბილიტაცია </t>
  </si>
  <si>
    <t xml:space="preserve">   ამ პროექტის განხორციელებით მოსახლეობა უფრო იაფად, სწრაფად და კომფორტულად შეძლებს გადაადგილებას მუნიციპალიტეტის ცენტრის წალენჯიხის მიმართულებით. ამასთან, პროექტის განხორციელებით მოსახლეობის ნაწილი დასაქმდება გზის მშენებლობაზე, რაც მნიშვნელოვნად გააუმჯობესებს მათ სოციალურ მდგომარეობას.</t>
  </si>
  <si>
    <t xml:space="preserve">წალენჯიხის მუნიციპალიტეტი,  მედანის ადმინისტრაციული ერთეულის </t>
  </si>
  <si>
    <t>საპროექტო დოკუმენტაციის მომზადება     45 000</t>
  </si>
  <si>
    <t xml:space="preserve">წალენჯიხის მუნიციპალიტეტი, მიქავას  ადმინისტრაციული ერთეულის  ცენტრალური გზის რეაბილიტაცია </t>
  </si>
  <si>
    <t>ამ კეთილმოწყობილი გზით ისარგებლებს სოფლის 1 500–ზე მეტი მოსახლე, ჩხოროწყუსა და წალენჯიხაში მცხოვრები 30 000–ზე მეტი ადამიანი.  მიქავას ცენტრიალური გზა იწყება წალენჯიხიდან, ნაკიფუს ადმინისტრაციული ერთეულის გადასახვევიდან, და გრძელდება ჩხოროწყუს მუნიციპალიტეტის  სოფელ ზუმის საზღვრამდე, მისი სიგრძეა ხუთი  კილომეტრი,</t>
  </si>
  <si>
    <t>წალენჯიხის მუნიციპალიტეტი, მიქავას  ადმინისტრაციული ერთეული</t>
  </si>
  <si>
    <t>29/08/2017</t>
  </si>
  <si>
    <t>2.1 მხარის საგზაო ინფრასტრუქტურის (შიდასახელმწიფოებრივი და ადგილობრივი მნიშვნელობის,მათ შორის სასოფლო გზები)არარეაბილიტირებული ნაწილის,მისი პრიორიტეტული გზების რეაბილიტაცია. 2.1.</t>
  </si>
  <si>
    <t xml:space="preserve">წალენჯიხის მუნიციპალიტეტი, მუჟავას  ადმინისტრაციული ერთეულის  ცენტრალური გზის რეაბილიტაცია </t>
  </si>
  <si>
    <t xml:space="preserve"> სოფლის ცენტრამდე მოსაწყობია ასფალტის საფარი 3500 გ/მ–ზე,სადაც  ივლის მოსახლეობა, რომელთა საერთო რაოდენობა 650 ბენეფიციალს წარმოადგენს, ასევე კმაყოფილი იქნება მეზობელი თემების მოსახლეობაც,რომლებსაც ხშირად უხდებათ ამ გზაზე მიმოსვლა, როელიც აბხაზეთთან აკავშირებს. </t>
  </si>
  <si>
    <t xml:space="preserve">წალენჯიხის მუნიციპალიტეტი,  მუჟავას ადმინისტრაციული ერთეულის </t>
  </si>
  <si>
    <t xml:space="preserve">წალენჯიხის მუნიციპალიტეტი, ჭალეს  ადმინისტრაციული ერთეულის  ცენტრალური გზის რეაბილიტაცია </t>
  </si>
  <si>
    <t xml:space="preserve">წალენჯიხის მუნიციპალიტეტი,  ჭალეს ადმინისტრაციული ერთეულის </t>
  </si>
  <si>
    <t>საპროექტო დოკუმენტაციის მომზადება     33 000</t>
  </si>
  <si>
    <t xml:space="preserve">10.კომუნალური და სხვა საზოგადოებრივი მომსახურებების მოწესრიგება. </t>
  </si>
  <si>
    <t xml:space="preserve">10.2მუნიციპალურ ცენტრებში, დაბებსა და საკურორტო დასახლებებში საკანალიზაციო სისტემების მოწესრიგება; </t>
  </si>
  <si>
    <t>წალენჯიხის მუნიციპალიტეტის ტერიტორიაზე  ქ.წალენჯიხა, ქ.ჯვარი, ფოცხოსა და ზღვაიას დასახლებებში საკანალიზაციო სისტემების აღდგენა–რეაბილიტაცია</t>
  </si>
  <si>
    <t xml:space="preserve"> პროექტის განხორციელება პირდაპირ ახდენს გავლენას მოსახლეობისათვის ეკოლოგიურად უსაფრთხო გარემოს შექმნის, მათი სოციალური და ეკონომიკური მდგომარეობის გაუმჯობესებაზე. ამ პროექტით სარგებელს მიიღებს წალენჯიხის მუნიციპალიტეტში მცხოვრები  45 000–მდე ადამიანი და მისი  განხორცილება თანაბარ სიკეთეს მოუტანს ნებისმიერი სოციალური მდგომარეობის ადამიანს,</t>
  </si>
  <si>
    <t>საპროექტო დოკუმენტაციის მომზადება     84 000</t>
  </si>
  <si>
    <t>წალენჯიხის მუნიციპალიტეტის ტერიტორიაზე  ქ.წალენჯიხასა და ქ.ჯვარში ტროტუარების აღდგენა–რეაბილიტაცია</t>
  </si>
  <si>
    <t>ამასთან 25 000 მოსახლისათვის შესაძლებელი გახდება კომფორტულად გადაადგილება ქუჩებზე. სასიკეთოდ სიახლისკენ შეიცვლება ქალაქის იერსახე.</t>
  </si>
  <si>
    <t>ქ.წალენჯიხა და ქ.ჯვარი</t>
  </si>
  <si>
    <t>საპროექტო დოკუმენტაციის მომზადება     7 500</t>
  </si>
  <si>
    <t>1.საჯარო ხელისუფლების შესაძლებლობების განვითარება.</t>
  </si>
  <si>
    <t>1.2.რეგიონული ადმინისტრაციისა დამუნიციპალიტეტების ადმინისტრაციული ინფრასტრუქტურის გაუმჯობესება.</t>
  </si>
  <si>
    <t>წალენჯიხის მუნიციპალიტეტი,  ჯგალის ადმინისტრაციული ერთეულის.იუსტიციის სახლის ეზოს კეთილმოწყობა</t>
  </si>
  <si>
    <t>ჯგალის ადმინისტრაციული ერთეული მოსახლეობის რაოდენობის მიხედვით მუნიციპალიტეტის ტერიტორიაზე მეორეა,  ცხოვრობს დაახლოებით 900 კომლი, ადმინისტრაციული ერთეულში შედის  5 სოფელი, ჯგალის ადმინისტრაციული ერთეულს  საერთოდ არ გააჩნია  ადმინისტრაციული შენობა, ის განთავსებული იყო ჯგალის კულტურის სახლში, რომელიც 2007 წელს დაიწვა,  ამჟამად რწმუნებულის აპარატი განთავსებულია ფიზიკური პირის საკუთრებაში არსებულ ობიექტში, რომელიც არსარულფასოვნების შეგრძნებას იწვევს როგორც თემის ადმინისტრაციის თანამშრომლებში, ასევე მოსახლეობაში</t>
  </si>
  <si>
    <t>წალენჯიხის მუნიციპალიტეტი,  ჯგალის ადმინისტრაციული ერთეული.</t>
  </si>
  <si>
    <t>15.11.208</t>
  </si>
  <si>
    <t>საპროექტო დოკუმენტაციის მომზადება     1500</t>
  </si>
  <si>
    <t xml:space="preserve">6.5.თევზჭერისა და მეთევზეობის განვითარების ხელშეწყობა; </t>
  </si>
  <si>
    <t>სატბორე მეურნეობის შექმნა წალენჯიხის მუნიციპალიტეტის ფახულანის ადმინისტრაციულ ერთეულში.</t>
  </si>
  <si>
    <t xml:space="preserve">     სატბორე მეურნეობის შექმნა ფახულანის ადმინისტრაციულ ერთეულში, კერძოდ ენგურის სანაპიროს ახლოს დასაქმების წყარო იქნება საზღვრისპირა მცხოვრები მოსახლეობისათვის, </t>
  </si>
  <si>
    <t>წალენჯიხის მუნიციპალიტეტი, ფახულანის ადმინისტრაციული ერთეული</t>
  </si>
  <si>
    <t>საპროექტო დოკუმენტაციის მომზადება     6 000</t>
  </si>
  <si>
    <t>6.2.ექსტენციისა და მომსახურების ცენტრების შექმნა-განვითარების,საცდელ-სადემონსტრაციო ნაკვეთების ორგანიზების,თანამედროვე ტექნოლოგიების დანერგვისა და მოსახლეობის ინფორმირების ამაღლების გზით,მემცენარეობისა და მეცხოველეობის განვითარებისა და პროდუქტიულობის ზრდის ხელშეწყობა.</t>
  </si>
  <si>
    <t xml:space="preserve">ექსტენციისა და მომსახურების ცენტრების შექმნა-განვითარების ორგანიზების,თანამედროვე ტექნოლოგიების დანერგვისა და მოსახლეობის ინფორმირების ამაღლებa </t>
  </si>
  <si>
    <t>პრეპარატებთან.ამ პროექტის განხორციელება ფერმერებს დაანახვებს თხილის კულტურისადმი განსახორციელებელი პროცედურების საჭიროებას და იმ შედეგის ეფექტიანობას,რომლის ჩატარების გარეშე  მათი ფართობები და მოსავალი მკვეთრად შემცირდდებოდა.</t>
  </si>
  <si>
    <t>საპროექტო დოკუმენტაციის მომზადება     4 500</t>
  </si>
  <si>
    <t>საბაზისო ინფრასტრუქტურის გაუმჯობესება.2.</t>
  </si>
  <si>
    <t>მუნიციპალიტეტის ტერიტორიის სხვადასხვა უბნებში გზებისა და ხიდების  აღდგენა-რეაბილიტაცია</t>
  </si>
  <si>
    <t>თემებში საავტომობილო გზებისა და ხიდეების კეთილ მოწყობა, რის გამოც მკვეთრად გაიზრდება მოსახლეობის კეთილდღეობა,გზებზე გადაადგილება გაადვილდება</t>
  </si>
  <si>
    <t>კომუნალური და სხვა საზოგადოებრივი მომსახურებების მოწესრიგება. 10.</t>
  </si>
  <si>
    <t>მოსახლეობისათვის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 10.1.</t>
  </si>
  <si>
    <t xml:space="preserve">     ამ პროექტის განხორციელებით 12 000–ზე მეტი მოსახლის პირობები გაუმჯობესდება წყალმომარაგებისა და ჰიგიენის დაცვის მხრივ. </t>
  </si>
  <si>
    <t>ქალაქის კეთილმოწყობა</t>
  </si>
  <si>
    <t>ქალაქის ინფრასტრუქტურის გაუმჯობესება,მისი იერ-სახის ამაღლება თანამედროვე დონეზე, ცენტრალური პარკისა და მიმდებარე ტერიტორიის კეთილმოწყობა.</t>
  </si>
  <si>
    <t xml:space="preserve"> 13.ქმედითი გარემოსდაცვითი საქმიანობის განხორციელება. </t>
  </si>
  <si>
    <t xml:space="preserve">13.3. ნაპირსამაგრი ღონისძიებების გეგმის შემუშავება და განხორციელება; </t>
  </si>
  <si>
    <t>წალენჯიხის მუნიციპალიტეტის მდინარეებზე ნაპირსამაგრი გაბიონის მოწყობა</t>
  </si>
  <si>
    <t>მდინარეებისა და ღელეების კალაპოტის გამაგრება ტერიტორიების წყლის ნაკადისგან და ღვარცოფებისგან დაცვა</t>
  </si>
  <si>
    <t xml:space="preserve"> წალენჯიხის მუნიციპალიტეტის სპორტის განვითარების ცენტრი</t>
  </si>
  <si>
    <t>სპორტული მიღწევების გაუმჯობესება; მათი მომზადებისა და წვრთნის ხარისხის ამაღლება</t>
  </si>
  <si>
    <t>მოსახლეობის კულტურული შემეცნებითი დონის ამაღლება, დასვენებისა და გართობის  ხელმისაწვდომობის გაუმჯობესება</t>
  </si>
  <si>
    <t>ომის ვეტერანების ოჯახების სოციალური მდგომარეობის გაუმჯობესება და თანადგომა.</t>
  </si>
  <si>
    <t>უმწეო ოჯახების შეშით, პურის ფქვილით და სხვა სახის დახმარების უზრუნველყოფის პროგრამა</t>
  </si>
  <si>
    <t>უმწეო ოჯახების ყოფითი მდგომარეობის ნაწილობრივ გაუმჯობესება</t>
  </si>
  <si>
    <t>წალენჯიხის მუნიციპალიტეტის მოსახლეობის ჯანმრთელობის მდგომარეობის ნაწილობრივ გაუმჯობესება</t>
  </si>
  <si>
    <r>
      <t>სოციალურად</t>
    </r>
    <r>
      <rPr>
        <sz val="11"/>
        <color indexed="8"/>
        <rFont val="Sylfaen"/>
        <family val="1"/>
        <charset val="204"/>
      </rPr>
      <t xml:space="preserve"> </t>
    </r>
    <r>
      <rPr>
        <sz val="10"/>
        <color indexed="8"/>
        <rFont val="Sylfaen"/>
        <family val="1"/>
        <charset val="204"/>
      </rPr>
      <t>დაუცველი მოსახლეობის საკვებით უზრუნველყოფა</t>
    </r>
    <r>
      <rPr>
        <sz val="11"/>
        <color indexed="8"/>
        <rFont val="Sylfaen"/>
        <family val="1"/>
        <charset val="204"/>
      </rPr>
      <t xml:space="preserve"> </t>
    </r>
  </si>
  <si>
    <t xml:space="preserve">მუნიციპალური განვითარების ფონდი მგფ </t>
  </si>
  <si>
    <t>წალენჯიხის მუნიციპალიტეტში ფახულანის თემის ცენტრიდან საბერიოს საზღვრამდე არსებული გზის რეაბილიტაცია</t>
  </si>
  <si>
    <t>წალენჯიხის მუნიციპალიტეტი ფახულანის ადმინისტრაციული ერთეული</t>
  </si>
  <si>
    <t>წალენჯიხის მუნიციპალიტეტი  ნაკიფუს ადმინისტრაციული ერთეული</t>
  </si>
  <si>
    <t xml:space="preserve"> კომუნალური და სხვა საზოგადოებრივი მომსახურების მოწესრიგება (მიზანი10.)</t>
  </si>
  <si>
    <t>ხეთა თორსა-დღვაბის  წყალსადენი ქსელის სარეაბილიტაციო სამუშაოები</t>
  </si>
  <si>
    <t>ხარისხიანი და სიცოცხლისათვის უსაფრთხო სასმელი წყლის 24 საათიანი მიწოდება</t>
  </si>
  <si>
    <t>ხეთა თორსა-თორსა დღვაბის ადმინისტრაციული ერთეულები</t>
  </si>
  <si>
    <t>ხობის მუნიციპალიტეტის გამგეობა</t>
  </si>
  <si>
    <t xml:space="preserve">  განათლების, კულტურის და სპორტის განვითარება. (მიზანი10.)</t>
  </si>
  <si>
    <t xml:space="preserve">12.4. რეგიონში კულტურული და  სპორტული ინფრასტრუქტურის რეაბილიტაცია და განვითარება.  </t>
  </si>
  <si>
    <t>ხობის მუნიციპალიტეტში  კულტურულ- საგანმანათლებლო და ახალგაზრდული ცენტრის    შექმნა</t>
  </si>
  <si>
    <t>მუნიციპალიტეტის საკუთრებაში არსებული შენობის რეაბილიტაციით კულტურულ-საგანმანათლებლო ცენტრის ამოქმედება და ახალგაზრდებისათვის  ახალი სერვისების შეთავაზება.</t>
  </si>
  <si>
    <t>ქალაქი ხობი</t>
  </si>
  <si>
    <t xml:space="preserve"> საბაზო ინფრასტრუქტურის გაუმჯობესება (მიზანი 2)</t>
  </si>
  <si>
    <t>ქალაქ ხობში ჭყონდიდელის ქუჩაზე 60 ბინიანი საცხოვრებელი სახლის სახურავის რეაბილიტაცია</t>
  </si>
  <si>
    <r>
      <t xml:space="preserve"> აღნიშნული პროექტის განხორციელება ხელს შეუწყობს მობინადრეთა საყოფაცხოვრებო პირობები ასევე ადმინისტრაციული ცენტრის არქიტექტურული იერსახის გაუმჯობესებას.</t>
    </r>
    <r>
      <rPr>
        <sz val="11"/>
        <color indexed="8"/>
        <rFont val="Calibri"/>
        <family val="2"/>
      </rPr>
      <t xml:space="preserve"> </t>
    </r>
  </si>
  <si>
    <t>საბაზისო ინფრასტრუქტურის გაუმჯობესება (მიზანი 2.)</t>
  </si>
  <si>
    <t>ქალაქ ხობის ქუჩების კეთილმოწყობის (მოასფალტება) სამუშაოები</t>
  </si>
  <si>
    <t xml:space="preserve">პროექტის განხორციელების შემთხვევაში სრულად მოწესრიგდება გზის სავალი ნაწილის მდგომარეობა, კიუეტებით უზრუნველყოფილ იქნება წყლის ნიაღვრის ორგანიზებული გატარება როგორც გზის სავალი ნაწილიდან ასევე საკარმიდამო ეზოებიდან და მოგვარდება საკომუნიკაციო პრობლემები მინიმუმ 10 წლით. </t>
  </si>
  <si>
    <t xml:space="preserve">სექტემბერი </t>
  </si>
  <si>
    <t xml:space="preserve"> კომუნალური და სხვა საზოგადოებრივი მომსახურების მოწესრიგება (მიზანი 10.)</t>
  </si>
  <si>
    <t>ბიის  წყალსადენი ქსელის სარეაბილიტაციო სამუშაოები</t>
  </si>
  <si>
    <t>ბიის ადმინისტრაციული ერთეული</t>
  </si>
  <si>
    <t xml:space="preserve">12 . განათლების, მეცნიერების, კულტურისა და სპორტის განვითარება. </t>
  </si>
  <si>
    <t xml:space="preserve">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t>
  </si>
  <si>
    <t>ხობის #2 საბავშვო ბაღის რეაბილიტაცია</t>
  </si>
  <si>
    <t>#1 ბაგა-ბაღის ინფრასტრუქტურის მოწესრიგება</t>
  </si>
  <si>
    <t>ქ. ხობი</t>
  </si>
  <si>
    <t>ზემო ქვალონის ადმინისტრაციულ ერთეულში და ქვემო ქვალონის ადმინისტრაციული ერთეულის სოფელ ჭითა უშკურში წყალსადენის ქსელის სარეაბილიტაციო სამუშაოების ჩატარება.</t>
  </si>
  <si>
    <t>მოსახლეობის 24 საათიანი, ხარისხიანი სასმელი წყლით უზრუნველყოფა</t>
  </si>
  <si>
    <t>ზემო ქვალონისა და ქვ. ქვალონის ადმინისტრაციული ერთეულები</t>
  </si>
  <si>
    <t>დასრულებულია სამუშაოები</t>
  </si>
  <si>
    <t>ხობის #1 საბავშვო ბაღის რეაბილიტაცია</t>
  </si>
  <si>
    <t>დასრულებულია სამუშაოები ველოდებით ექსპერტიზის დასკვნას შესრულებულ სამუშაოებზე; მიმწოდებელი დაჯარიმებულიქნება ხელშეკრულების პირობების (ვადაგადაცილება) შესაბამისად</t>
  </si>
  <si>
    <t>12.  განათლების, კულტურის და სპორტის განვითარება.</t>
  </si>
  <si>
    <t>კულტურულ საგანმანათლებლო და ახალგაზრდული ცენტრის შექმნა</t>
  </si>
  <si>
    <t>კულტურულ -საგანმანათლებლო ცენტრის სრულ ამოქმედებას.</t>
  </si>
  <si>
    <t>1-ეტაპი. მიმდინარეობს პროექტის კორექტირება, კორექტირებასთან ერთად სამუშაოების მოქმედების ვადა გადაიწევს იანვრამდე</t>
  </si>
  <si>
    <t>ქ. ხობში ქუჩების კეთილმოწყობის (მოასფალტების)  სამუშაოები</t>
  </si>
  <si>
    <t>ქუჩების კეთილმოწყობა და ინფრასტრუქტურის გაუმჯობესება</t>
  </si>
  <si>
    <t xml:space="preserve">12.4. რეგიონში კულტურული და  სპორტული ინფრასტრუქტურის რეაბილიტაცია და განვითარება.  
</t>
  </si>
  <si>
    <t>ხობის მუნიციპალიტეტის ცენტრალური სტადიონის აღდგენა</t>
  </si>
  <si>
    <t>ფეხბურთის განვითარების ხელშეწყობა</t>
  </si>
  <si>
    <t>დასრულებულია 1-ლი ეტაპის სამუშაოები ველოდებით ექსპერტიზის დასკვნას შესრულებულ სამუშაოებზე</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</si>
  <si>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რეაბილიტაცია</t>
  </si>
  <si>
    <t>პირველი მაისის ადმინისტრაციული ერთეულის საჩოკორაიოს უბანში ქუჩის კეთილმოწყობის (ცემენტობეტონი)  სამუშაოები</t>
  </si>
  <si>
    <t>პირველი მაისის ადმინისტრაციული ერთეული</t>
  </si>
  <si>
    <t>საგვიჩიოს ადმინისტრაციული ერთეულში ცენტრლური გზის სარეაბილიტაციო  (ცემენტობეტონის საფარის მოწყობის)  სამუშაოები</t>
  </si>
  <si>
    <t>საგვიჩიოს ადმინისტრაციული ერთეული</t>
  </si>
  <si>
    <t>პროექტი არის გარდამავალი (უნდა განხორციელდეს მრავალწლიანი შესყიდვა 2017-2018 წ.), მისი საერთო ღირებულება შეადგენს 1 100 000 ლარს.</t>
  </si>
  <si>
    <t>საჯიჯაოს ადმინისტრაციულ ერთეულში საბავშვო ბაგა-ბაღის რეაბილიტაცია</t>
  </si>
  <si>
    <t>ბაგა-ბაღის ინფრასტრუქტურის მოწესრიგება</t>
  </si>
  <si>
    <t>საჯიჯაოს ადმინისტრაციული ერთეული</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</si>
  <si>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რეაბილიტაცია.</t>
  </si>
  <si>
    <t>პატარა ფოთის ადმინისტრაციული ერთეულის  ქუჩების კეთილმოწყობის (ცემენტობეტონი)  სამუშაოები</t>
  </si>
  <si>
    <t>პატარა ფოთის ადმინისტრაციული ერთეული</t>
  </si>
  <si>
    <t>პროექტი არის გარდამავალი (უნდა განხორციელდეს მრავალწლიანი შესყიდვა 2017-2018 წ.), მისი საერთო ღირებულება შეადგენს 1 199 947 ლარს.</t>
  </si>
  <si>
    <t>ქალაქ ხობში კოსტავას ქუჩაზე მრავალბინიანი საცხოვრებელი სახლის სახურავის რეაბილიტაცია</t>
  </si>
  <si>
    <t>შუა ხორგის, ქარიატისა და ყულევის ადმინისტრაციულ ერთეულებში წყალსედინი სისტემის ქსელის მოწყობის სამუშაოები</t>
  </si>
  <si>
    <t>შუა ხორგის, ქარიატისა და ყულევის ადმინისტრაციული ერთეულები</t>
  </si>
  <si>
    <t>ხამისქურის ადმინისტრაციული ერთეულის ცენტრში არსებული მინი სპორტული მოედნის რეაბილიტაცია</t>
  </si>
  <si>
    <r>
      <t xml:space="preserve"> აღნიშნული პროექტის განხორციელება ხელს შეუწყობს ჯანსაღი ცხოვრების წესის დამკვიდრებას, ფეხბურთისა და ფრენბურთის განვითარება.</t>
    </r>
    <r>
      <rPr>
        <sz val="11"/>
        <color indexed="8"/>
        <rFont val="Calibri"/>
        <family val="2"/>
      </rPr>
      <t xml:space="preserve"> </t>
    </r>
  </si>
  <si>
    <t>ხამისქურის ადმინისტრაციული ერთეული</t>
  </si>
  <si>
    <t>ჭალადიდის ადმინისტრაციულ ერთეულის სოფელ საბაჟოში სკოლამდე მისასვლელი გზის რეაბილიტაციის  (მოასფალტება) სამუშაოები</t>
  </si>
  <si>
    <t>ჭალადიდიადმინისტრაციული ერთეული</t>
  </si>
  <si>
    <t xml:space="preserve">ხამისკურის ადმინისტრაციულ ერთეულში სკოლამდე მისასვლელი გზის რეაბილიტაციის (ცემენტო-ბეტონის საფარის მოწყობის) სამუშაოები </t>
  </si>
  <si>
    <t>ხობის მუნიციპალიტეტის მერია</t>
  </si>
  <si>
    <t>2017 წელს დაფინანსდა 817054 ლარის ღირებულების სამუშაოები, 2018 წელს დასაფინანსებელი რჩება 301745 ლარის სამუშაოები.</t>
  </si>
  <si>
    <t>2017 წელს დაფინანსდა 600000 ლარის ღირებულების სამუშაოები, 2018 წელს დასაფინანსებელი რჩება 320000.00 ლარის სამუშაოები.</t>
  </si>
  <si>
    <t xml:space="preserve"> 2017 წელს დაფინანსდა 500000 ლარის ღირებულების სამუშაოები, 2018 წელს დასაფინანსებელი რჩება586641.00 ლარის სამუშაოები.</t>
  </si>
  <si>
    <t>საბაზისო ინფრასტრუქტურის გაუმჯობესება</t>
  </si>
  <si>
    <t>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t>
  </si>
  <si>
    <t>ქალაქ ხობში ცენტრალური პარკისა და მიმდებარე ტერიტორიის კეთილმოწყობა</t>
  </si>
  <si>
    <t>მოსახლეობის დასასვენებელი ადგილებით უზრუნველყოფადღე-ღამის ნებისმიერ დროს ქალაქის იერსახის გაუმჯობესება</t>
  </si>
  <si>
    <t>გარდამავალი - 2018 წ.-500000 ლარი, 2019წ.-500000 ლარი</t>
  </si>
  <si>
    <t>მხარის საგზაო ინფრასტრუქტურის (ადგილობრივი მნიშვნელობის სასოფლო გზა) არა რეაბილიტირებული ნაწილის რეაბილიტაცია.</t>
  </si>
  <si>
    <t>გურიფულის ადმინისტრაციული ერთეულის სოფელ I გურიფულში სასაფლაომდე მისასვლელი გზის რეაბილიტაცია</t>
  </si>
  <si>
    <t>გურიფულის ადმინისტრაციული ერთეული</t>
  </si>
  <si>
    <t>პირველი მაისის ადმინისტრაციულ ერთეულში საკვიკვინოს გზის რეაბილიტაცია (ცემენტობეტონის საფარის მოწყობა)</t>
  </si>
  <si>
    <t>გარდამავალი - 2018 წ.-920000 ლარი, 2019წ.-458200 ლარი</t>
  </si>
  <si>
    <t>თორსა-დღვაბის ადმინისტრაციული ერთეულის სოფელ დღვაბაში გზის რეაბილიტაცია (ცემენტობეტონის საფარის მოწყობა)</t>
  </si>
  <si>
    <t>თორსა-დღვაბის ადმინისტრაციული ერთეული</t>
  </si>
  <si>
    <t>გარდამავალი - 2018 წ.-880000 ლარი, 2019წ.-650000 ლარი, 2020წ. -262089 ლარი</t>
  </si>
  <si>
    <t xml:space="preserve">საპროექტო სახარჯთააღრიცხო დოკუმენტაციის  ღირებულება </t>
  </si>
  <si>
    <t>მუნიც. ტერიტ.</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</si>
  <si>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t>
  </si>
  <si>
    <t>ასფალტის საფარიანი გზების მოვლა–შენახვა</t>
  </si>
  <si>
    <t xml:space="preserve">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რეაბილიტაცია.
</t>
  </si>
  <si>
    <t>ქალაქ ხობში კოსტანტინე გამსახურდიას ქუჩის კეთილმოწყობის სამუშაოები</t>
  </si>
  <si>
    <t>ქ.ხობი</t>
  </si>
  <si>
    <t>ქვემო ქვალონის ადმინისტრაციული ერთეულის სოფელ გიმოზგონჯილში ქუჩების კეთილმოწყობის (მოასფალტების)  სამუშაოები</t>
  </si>
  <si>
    <t>ქვემო ქვალონის ადმინისტრაციული ერთეული</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</si>
  <si>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t>
  </si>
  <si>
    <t>საჯიჯაოს ადმინისტრაციული ერთეულის სოფელ ზენში ქუჩების კეთილმოწყობის (მოასფალტების)  სამუშაოები</t>
  </si>
  <si>
    <t>ქ. ხობში სტალინის ქუჩაზე სანიაღვრე არხის ამოწმენდის სამუშაოები</t>
  </si>
  <si>
    <t>წყალდიდობისაგან და ასხვა სტიქიური უბედურობებისაგან დაცვა</t>
  </si>
  <si>
    <t>სოფ. ყულევში წყლის შეზიდვა</t>
  </si>
  <si>
    <t>სოფელ ბიის წყალმომარაგების ქსელის ჰიდრავლიკური ტესტირებისა და დეზინფექციის სამუშაოები</t>
  </si>
  <si>
    <t>ქ. ხობის არსებული მრავალბინიანი საცხოვრებელი სახლების ეზოების კეთილმოწყობის სამუშაოების საპროექტო-სახარჯთაღრიცხვო დოკუმენტაციის შედგენა</t>
  </si>
  <si>
    <t>ბიის ადმინისტრაციულ ერთეულში წყალმომარაგების ქსელის მეწყრული პროცესებით დაზიანებული მონაკვეთის სარემონტო სამუშაოების საპროექტო-სახარჯთაღრიცხვო დოკუმენტაციის შედგენა</t>
  </si>
  <si>
    <t>ჭალადიდის ადმინისტრაციული ერთეულის შენობის სარეაბილიტაციო და ეზოს შემოკავების სამუშაოების საპროექტო-სახარჯთაღრიცხვო დოკუმენტაციის შედგენა</t>
  </si>
  <si>
    <t>გურიფულის თემის სოფ. მეორე გურიფულში ნაპირსამაგრის მოწყობის სამუშაოებზე ზედამხედველობის მომსახურება</t>
  </si>
  <si>
    <t>პირველი მაისის ადმინისტრაციული ერთეულის წყალსადენის სისტემის დაქსელვისა და სათაო ნაგებობის საპროექტო-სახარჯთაღრიცხვო დოკუმენტაციისა და ექსპერტიზის შედგენა</t>
  </si>
  <si>
    <t>მინისტადიონების მოვლა-შენახვა</t>
  </si>
  <si>
    <t>ხობის მუნიციპალიტეტში კულტურულ-საგანმანათლებო და ახალგაზრდული ცენტრის შექმნის მეორე ეტაპის სამუშაოების საპროექტო-სახარჯთაღრიცხვო დოკუმენტაციის შედგენა</t>
  </si>
  <si>
    <t>11..02.2016</t>
  </si>
  <si>
    <t>ქვემო ქვალონის ბაღის რეაბილიტაცია</t>
  </si>
  <si>
    <t xml:space="preserve"> ბაგა-ბაღების ინფრასტრუქტურის მოწესრიგება</t>
  </si>
  <si>
    <t>31.03.206</t>
  </si>
  <si>
    <t>ქ. ხობის ქუჩების კეთილმოწყობის (მოასფალტების) სამუშაოები (მეორე ეტაპი)</t>
  </si>
  <si>
    <t xml:space="preserve">ქვემო ქვალონის ადმინისტრაციულ ერთეულში სოფელ დურღენას საბავშვო ბაღის მესამე ეტაპის სარეაბილიტაციო სამუშაოების საპროექტო-სახარჯთაღრიცხვო დოკუმენტაციის შედგენა </t>
  </si>
  <si>
    <t xml:space="preserve">ქვემო ქვალონის ადმინისტრაციულ ერთეულში სოფელ დურღენას საბავშვო ბაღის მესამე ეტაპის სარეაბილიტაციო სამუშაოები </t>
  </si>
  <si>
    <t>შუა ხორგის ადმინისტრაციულ ერთეულში ცენტრალურ სტადიონზე არსებული გასახდელი შენობის სარეაბილიტაციო სამუშაოების საპროექტო-სახარჯთაღრიცხვო დოკუმენტაციის შედგენა</t>
  </si>
  <si>
    <t>შუა ხორგის ადმინისტრაციულ ერთეულში ცენტრალურ სტადიონზე არსებული გასახდელი შენობის სარეაბილიტაციო სამუშაოები</t>
  </si>
  <si>
    <t>ჭალადიდის ადმინისტრაციული ერთეულის შენობის სარეაბილიტაციო და ეზოს შემოკავების სამუშაოები</t>
  </si>
  <si>
    <t xml:space="preserve">საჯიჯაოს ადმინისტრაციული ერთეულის სოფელ ზენში ქუჩების კეთიმოწყობის (მოასფალტების) სამუშაოების საპროექტო-სახარჯთაღრიცხვო დოკუმენტაციისა და პროექტის ექსპერტიზის შედგენა </t>
  </si>
  <si>
    <t xml:space="preserve">ქვემო ქვალონის ადმინისტრაციული ერთეულის სოფელ გიმოზგონჯილში ქუჩების კეთილმოწყობის (მოასფალტების) სამუშაოების საპროექტო-სახარჯთაღრიცხვო დოკუმენტაციისა და პროექტის ექსპერტიზის შედგენა </t>
  </si>
  <si>
    <t xml:space="preserve">ქ. ხობში კონსტანტინე გამსახურდიას ქუჩის კეთილმოწყობის (მოასფალტების) სამუშაოების საპროექტო-სახარჯთაღრიცხვო დოკუმენტაციისა და პროექტის ექსპერტიზის შედგენა </t>
  </si>
  <si>
    <t>ხეთის ადმინისტრაციულ ერთეულის სოფელ ოხვამეკარში სასაფლაომდე მისასვლელი გზის ბეტონით მოწყობის სამუშაოების საპროექტო-სახარჯთაღრიცხვო დოკუმენტაციისა და პროექტის ექსპერტიზა</t>
  </si>
  <si>
    <t>პირველი მაისის ადმინისტრაციული ერთეულის სოფელ ჭიხუში სასაფლაომდე მისასვლელი გზის მონაკვეთის ბეტონით მოწყობის სამუშაოების საპროექტო-სახარჯთაღრიცხვო დოკუმენტაციისა და პროექტის ექსპერტიზა</t>
  </si>
  <si>
    <t>ხამისქურის ადმინისტრაციულ ერთეულში ახალგაზრდული ცენტრის შექმნის საპროექო-სახარჯთაღრიცხვო დოკუმენტაციისა და ექსპერტიზის მომსახურება</t>
  </si>
  <si>
    <t>ხობის მუნიციპალიტეტის ადგილობრივი თვითმმართველობის ადმინისტრაციული შენობიდან მიმდებარე შენობებში (ქ. ხობში ცოტნე დადიანის ქ. #202-ში განთავსებული ადმინისტრაციული შენობის 4 ოთახში და ქ. ხობის კულტურის სახლის 4 ოთახში (ცოტნე დადიანის ქ. #187) ციფრული საკომუნიკაციო სისტემის გადაყვანისა და ქსელური ინფრასტრუქტურის მოწყობის სამუშაოების საპროექო-სახარჯთაღრიცხვო დოკუმენტაციისა და ექსპერტიზის მომსახურება</t>
  </si>
  <si>
    <t>ნოჯიხევის ადმინისტრაციული ერთეულის სოფელ ნოჯიხევში N2 საბავშვო ბაღის შემოღობვისა და ჭიშკრის მოწყობის სამუშაოების საპროექო-სახარჯთაღრიცხვო დოკუმენტაციის შედგენა</t>
  </si>
  <si>
    <t xml:space="preserve">პატარა ფოთის ადმინისტრაციული ერთეულის სოფელ პატარა ფოთში ქუჩების კეთილმოწყობის (ცემენტობეტონის საფარი) სამუშაოების  საპროექო-სახარჯთაღრიცხვო დოკუმენტაციისა და ექსპერტიზის შედგენა </t>
  </si>
  <si>
    <t xml:space="preserve">პირველი მაისის ადმინისტრაციული ერთეულის სოფელ ბულიწყუს საჩოკორაიოს უბანში ქუჩების კეთილმოწყობის (ცემენტობეტონის საფარი) სამუშაოების  საპროექო-სახარჯთაღრიცხვო დოკუმენტაციისა და ექსპერტიზის შედგენა </t>
  </si>
  <si>
    <t xml:space="preserve">ქ. ხობის ქუჩების კეთილმოწყობის (მოასფალტება)  სამუშაოების  საპროექო-სახარჯთაღრიცხვო დოკუმენტაციისა და ექსპერტიზის შედგენა </t>
  </si>
  <si>
    <t>ხეთის ადმინისტრაციული ერთეულის სოფელ ოხვამეკარში სასაფლაომდე მისასვლელი გზის ბეტონის საფარის მოწყობის სამუშაოები</t>
  </si>
  <si>
    <t>ქარიატის ადმინისტრაციულ ერთეულში მდებარე ბონდის ხიდის სარეაბილიტაციო სამუშაოები</t>
  </si>
  <si>
    <t>საჯიჯაოს ადმინისტრაციული ერთეულის სოფელ ჯაპიშაქარში არსებული ცხაურის სარემონტო სამუშაოების  საპროექტო-სახარჯთაღრიცხვო დოკუმენტაციის შედგენა</t>
  </si>
  <si>
    <t>საჯიჯაოს ადმინისტრაციული ერთეულის სოფელ ჯაპიშაქარში არსებული ცხაურის სარემონტო სამუშაოები</t>
  </si>
  <si>
    <t>ბიის ადმინისტრაციულ ერთეულში წყალმომარაგების ქსელის მეწყრული პროცესებით დაზიანებული მონაკვეთის სარემონტო სამუშაოები</t>
  </si>
  <si>
    <t>ქ. ხობში ცოტნე დადიანის ქუჩა #185-ში მდებარე ადმინისტრაციული შენობის შესასვლელი კარების სარემონტო სამუშაოების საპროექტო-სახარჯთაღრიცხვო დოკუმენტაციის შედგენა</t>
  </si>
  <si>
    <t>ქ. ხობში კულტურის სახლის წინ მდებარე სკვერის სარემონტო სამუშაოების საპროექტო-სახარჯთაღრიცხვო დოკუმენტაციის შედგენა</t>
  </si>
  <si>
    <t>ქ. ხობში ცოტნე დადიანის ქუჩაზე საგადასახადო შენობის ფასადის, მიმდებარე ტერიტორიის, ბილბორდის, წარწერების, სკვერისა და დეკორატიული ღობის სარემონტო სამუშაოების საპროექტო-სახარჯთაღრიცხვო დოკუმენტაციის შედგენა</t>
  </si>
  <si>
    <t>ზემო ქვალონის, ქვემო ქვალონისა და პირველი მაისის ადმინისტრაციულ ერთეულებში არსებული მოსახლეობის სასმელი წყლის ჭაბურღილების ლაბორატორიული გამოკვლევა</t>
  </si>
  <si>
    <t>ადმინისტრაციული შენობის პირველ სართულზე მოქალაქეთა მისაღებში ფანჯრებისა და კარის სარემონტო სამუშაოების საპროექტო-სახარჯთაღრიცხვო დოკუმენტაციის შედგენა</t>
  </si>
  <si>
    <t>ადმინისტრაციული შენობის პირველ სართულზე მოქალაქეთა მისაღებში ფანჯრებისა და კარის სარემონტო სამუშაოები</t>
  </si>
  <si>
    <t>ქ. ხობში ცოტნე დადიანის ქუჩა #185-ში მდებარე ადმინისტრაციული შენობის შესასვლელი კარების სარემონტო სამუშაოები</t>
  </si>
  <si>
    <t>ნოჯიხევის ადმინისტრაციულ ერთეულში მონასტრის მიმდებარე ტერიტორიაზე არსებული მოსაცდელის სარემონტო სამუშაოების საპროექტო-სახარჯთაღრიცხვო დოკუმენტაციის შედგენა</t>
  </si>
  <si>
    <t>ნოჯიხევის ადმინისტრაციულ ერთეულში მონასტრის მიმდებარე ტერიტორიაზე არსებული მოსაცდელის სარემონტო სამუშაოები</t>
  </si>
  <si>
    <t>ქ. ხობში სტალინის ქ. #6-ში მდებარე ადმინისტრაციული შენობის სარემონტო სამუშაოების საპროექტო-სახარჯთაღრიცხვო დოკუმენტაციის შედგენა</t>
  </si>
  <si>
    <t>ქ. ხობში სტალინის ქ. #6-ში მდებარე ადმინისტრაციული შენობის სარემონტო სამუშაოები</t>
  </si>
  <si>
    <t>ქ. ხობში კულტურის სახლის წინ მდებარე სკვერის სარემონტო სამუშაოები</t>
  </si>
  <si>
    <t>ქ. ხობში ცოტნე დადიანის ქუჩაზე საგადასახადო შენობის ფასადის, მიმდებარე ტერიტორიის, ბილბორდის, წარწერების, სკვერისა და დეკორატიული ღობის სარემონტო სამუშაოები</t>
  </si>
  <si>
    <t>ჭალადიდის ადმინისტრაციული ერთეულის სოფელ საბაჟოში არსებული რაჰიპ მამედოვის ძეგლისა და მეორე მსოფლიო ომში დაღუპულთა მემორიალისა და მიმდებარე ტერიტორიის სარემონტო სამუშაოების საპროექტო-სახარჯთაღრიცხვო დოკუმენტაციის შედგენა</t>
  </si>
  <si>
    <t>ჭალადიდის ადმინისტრაციული ერთეულის სოფელ საბაჟოში არსებული რაჰიპ მამედოვის ძეგლისა და მეორე მსოფლიო ომში დაღუპულთა მემორიალისა და მიმდებარე ტერიტორიის სარემონტო სამუშაოები</t>
  </si>
  <si>
    <t>ბიის ადმინისტრაციულ ერთეულში, ჭავჭავაძის ქუჩაზე გზის დაზიანებული (დამეწყრილი) მონაკვეთის აღსადგენად დროებითი ღონისძიებების გატარების სამუშაოების საპროექტო-სახარჯთაღრიცხვო დოკუმენტაციის შედგენა</t>
  </si>
  <si>
    <t>ბიის ადმინისტრაციულ ერთეულში, ჭავჭავაძის ქუჩაზე გზის დაზიანებული (დამეწყრილი) მონაკვეთის აღსადგენად დროებითი ღონისძიებების გატარების სამუშაოები</t>
  </si>
  <si>
    <t>ქ. ხობში არსებული  საცხოვრებელი სახლების ეზოების კეთილმოწყობის (ჭყონდიდელის ქუჩა) სამუშაოები</t>
  </si>
  <si>
    <t>ქ. ხობში არსებული  საცხოვრებელი სახლების ეზოების კეთილმოწყობის (სტალინის ქუჩა) სამუშაოები</t>
  </si>
  <si>
    <t>ქ. ხობში არსებული  საცხოვრებელი სახლების ეზოების კეთილმოწყობის (კოსტავას ქუჩა) სამუშაოები</t>
  </si>
  <si>
    <t>ქ. ხობში არსებული  საცხოვრებელი სახლების ეზოების კეთილმოწყობის (ცოტნე დადიანის  ქუჩა ყოფილი სპორტსკოლის/ინტერნატის შენობის მიმდებარე) სამუშაოები</t>
  </si>
  <si>
    <t>სოფლის მხარდაჭერის პროგრამით დაფინანსებული პროექტები 2015</t>
  </si>
  <si>
    <t>სკოლამდელი დაწესებულების მშენებლობა რეაბილიტაცია</t>
  </si>
  <si>
    <t xml:space="preserve">10.1. მოსახლეობისათვის ხარისხიანი სასმელი წყლის უწყვეტი მიწოდების უზრუნველყოფა
</t>
  </si>
  <si>
    <t>სასმელი წყლის სისტემები</t>
  </si>
  <si>
    <t>სანიაღვრე არხები</t>
  </si>
  <si>
    <t>მოწესრიგებული სანიაღვრე სისტემები დაცული სასოფლო სამეურნეო სავარგულები საყანე ფართობები და საკარმიდამო ნაკვეთები</t>
  </si>
  <si>
    <t>გზები</t>
  </si>
  <si>
    <t>გარე განათება, ელ ენერგია</t>
  </si>
  <si>
    <t>ფეხით მოსიარულეთა და სატრანსპორტო მოძრაობის უსაფრთხო და კოპმფორტული გადაადგილება</t>
  </si>
  <si>
    <t>სკვერები, ბაღები</t>
  </si>
  <si>
    <t>თავშეყრის ადგილები, გაჩერების, მოსაცდელის მოწყობა</t>
  </si>
  <si>
    <t>მოსახლეობის საყოფაცხოვრებო პირობების გაუმჯობესება</t>
  </si>
  <si>
    <t>სპორტული მოედნები, სპოტ-დარბაზები</t>
  </si>
  <si>
    <t>კეთილმოწყობა და იერსახის გაუმჯობესება</t>
  </si>
  <si>
    <t>სტიქია 2015 - 2017 წელი</t>
  </si>
  <si>
    <t>პირველი მაისის ადმინისტრაციულ ერთეულში საკვიკვინიოს უბანში ღელეზე არსებული ხიდის წარეცხილი ბურჯის გამაგრებითი სამუშაოები</t>
  </si>
  <si>
    <t>ბიის ადმინისტრაციულ ერთეულში სოფელ ბიაში საცალფეხო ხიდის ბურჯის გამაგრების სამუშაოები</t>
  </si>
  <si>
    <t>ქარიატის ადმინისტრაციულ ერთეულში მდინარე ხობისწყალზე ბონდის ხიდის საპროექტო დოკუმენტაციის შედგენა</t>
  </si>
  <si>
    <t>სოფელ ძველ ხიბულაში საღურწკაიოს უბანშიხიდის გამაგრების სამუშაოები</t>
  </si>
  <si>
    <t>სოფელ ძველ ხიბულაში საქანთარიოს უბანში ხიდბოგირის აღდგენითი სამუშაოები</t>
  </si>
  <si>
    <t>საჯიჯაოს ადმინისტრაციულ ერთეულში ღელე ოკურჩხალეზე წყალდიდობის შედეგად წარეცხილი ხიდის სარეგულაციო ნაგებობისა და სანაპირო ზოლის აღდგენითი სამუშაოები</t>
  </si>
  <si>
    <t>გურიფულის ადმინისტრაციული ერთეულის სოფელ მეორე გურიფულში ნაპირსამაგრის მოწყობის სამუშაოების შესყიდვა</t>
  </si>
  <si>
    <t>სამშენებლო მასალებისა და დამხმარე მასალების შესყიდვა</t>
  </si>
  <si>
    <t xml:space="preserve">1. საჯარო ხელისუფლების შესაძლებლობების განვითარება. </t>
  </si>
  <si>
    <t>1.3. ქალაქ დაგეგმარების და სივრცით-ტერიტორიული მოწყობის სისტემურად ჩამოყალიბებული დოკუმენტის მომზადება;</t>
  </si>
  <si>
    <t>განაშენიანების გენერალური გეგმის შედგენა.</t>
  </si>
  <si>
    <t>მუნიციპალიტეტს ინფრასტრუქტურული და სხვა სახის პროექტების გეგმაზომიერად განხორციელება</t>
  </si>
  <si>
    <t>შუა ხორგის ადმინისტრაციული ერთეულის სოფელ გამოღმა შუა ხორგაში გზის რეაბილიტაცია</t>
  </si>
  <si>
    <t xml:space="preserve">საგზაო ინსფრასტრუქტურის მოწესრიგება  ხელს შეუწყობს ადმინისტრაციულ ერთეულში არსებულ ყოფითი, თუ სოციალური პრობლემების მოგვარებას. </t>
  </si>
  <si>
    <t>შუა ხორგის ადმინისტრაციული ერთეული</t>
  </si>
  <si>
    <t>ხეთის ადმინისტრაციული ერთეულის კორცხოს უბანში გზის რეაბილიტაცია</t>
  </si>
  <si>
    <t>ხეთის ადმინისტრაციული ერთეული</t>
  </si>
  <si>
    <t>ქვემო ქვალონის ადმინისტრაციულ ერთეულში გზის რეაბილიტაცია</t>
  </si>
  <si>
    <t>ზემო ქვალონის ადმინისტრაციულ ერთეულში გზის რეაბილიტაცია</t>
  </si>
  <si>
    <t>ზემო ქვალონის ადმინისტრაციული ერთეული</t>
  </si>
  <si>
    <t>ახალი ხიბულისა და საჯიჯაოს ადმინისტრაციული ერთეულების დამაკავშირებელი გზის რეაბილიტაცია</t>
  </si>
  <si>
    <t>ახალი ხიბულისა და საჯიჯაოს ადმინისტრაციული ერთეულები</t>
  </si>
  <si>
    <t xml:space="preserve">  განათლების, კულტურის და სპორტის განვითარება.</t>
  </si>
  <si>
    <t>ცენტრალური სტადიონის მწვანე საფარის მოწყობა</t>
  </si>
  <si>
    <t xml:space="preserve"> განათლების, მეცნიერების, კულტურისა და სპორტის განვითარება. </t>
  </si>
  <si>
    <t>პირველი მაისის ადმინისტრაციულ ერთეულში საბავშვო ბაღის სრული რეაბილიტაცია</t>
  </si>
  <si>
    <t>საბავშვო ბაღის ინფრასტრუქტურის მოწესრიგება</t>
  </si>
  <si>
    <t xml:space="preserve"> საბაზისო ინფრასტრუქტურის გაუმჯობესება</t>
  </si>
  <si>
    <t>ქალაქ ხობში ადმინისტრაციული შენობის გადახურვა და ფასადის რეაბილიტაცია</t>
  </si>
  <si>
    <r>
      <t xml:space="preserve"> აღნიშნული პროექტის განხორციელება ხელს შეუწყობს დასაქმებულთა სამუშაო პირობებისა და ადმინისტრაციული ცენტრის არქიტექტურული იერსახის გაუმჯობესებას.</t>
    </r>
    <r>
      <rPr>
        <sz val="11"/>
        <color theme="1"/>
        <rFont val="Calibri"/>
        <family val="2"/>
      </rPr>
      <t xml:space="preserve"> </t>
    </r>
  </si>
  <si>
    <t>ქალაქ ხობის ცენტრის კეთილმოწყობა</t>
  </si>
  <si>
    <t>ქალაქის იერსახის გაუმჯობესება</t>
  </si>
  <si>
    <t>შუა ხორგის ადმინისტრაციულ ერთეულში საბავშვო ბაღის სრული რეაბილიტაცია ან ახლის მშენებლობა</t>
  </si>
  <si>
    <t>ქ. ფოთის ცენტრალური პარკის რეაბილიტაცია და საპროექტო სახარჯთაღრიცხვო  დოკუმენტაციის მომზადება</t>
  </si>
  <si>
    <t>567532.00</t>
  </si>
  <si>
    <t>მრავალბინიანი საცხოვრებელი სახლების ლიფტების რეაბილიტაცია</t>
  </si>
  <si>
    <t>საცხოვრებელი სახლების ლიფტების რეაბილიტაცია შესაძლებლობას მოგვცემს უფრო კომფორტული გარემო შეექმნას  მოსახლეობას.</t>
  </si>
  <si>
    <t xml:space="preserve">სკოლამდელი სააღმზრდელო ბაღი №8 №5  №17 </t>
  </si>
  <si>
    <t>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შესაბამისად.ისარგებლებს 300-მდე ბენეფიციარი.</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</si>
</sst>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quot;-&quot;??\ _₽_-;_-@_-"/>
    <numFmt numFmtId="165" formatCode="_(* #,##0.00_);_(* \(#,##0.00\);_(* &quot;-&quot;??_);_(@_)"/>
    <numFmt numFmtId="166" formatCode="_-* #,##0.00\ _G_E_L_-;\-* #,##0.00\ _G_E_L_-;_-* &quot;-&quot;??\ _G_E_L_-;_-@_-"/>
    <numFmt numFmtId="167" formatCode="_-* #,##0\ _G_E_L_-;\-* #,##0\ _G_E_L_-;_-* &quot;-&quot;??\ _G_E_L_-;_-@_-"/>
    <numFmt numFmtId="168" formatCode="_(* #,##0_);_(* \(#,##0\);_(* &quot;-&quot;??_);_(@_)"/>
    <numFmt numFmtId="169" formatCode="_-* #,##0.00\ _L_a_r_i_-;\-* #,##0.00\ _L_a_r_i_-;_-* &quot;-&quot;??\ _L_a_r_i_-;_-@_-"/>
    <numFmt numFmtId="170" formatCode="_-* #,##0.00\ _ლ_ა_რ_ი_-;\-* #,##0.00\ _ლ_ა_რ_ი_-;_-* &quot;-&quot;??\ _ლ_ა_რ_ი_-;_-@_-"/>
    <numFmt numFmtId="171" formatCode="#,##0.0"/>
  </numFmts>
  <fonts count="145">
    <font>
      <sz val="11"/>
      <color theme="1"/>
      <name val="Calibri"/>
      <family val="2"/>
      <scheme val="minor"/>
    </font>
    <font>
      <sz val="11"/>
      <color theme="1"/>
      <name val="Calibri"/>
      <family val="2"/>
      <charset val="204"/>
      <scheme val="minor"/>
    </font>
    <font>
      <sz val="11"/>
      <color rgb="FF000000"/>
      <name val="AcadNusx"/>
    </font>
    <font>
      <sz val="10"/>
      <color rgb="FF000000"/>
      <name val="Sylfaen"/>
      <family val="1"/>
    </font>
    <font>
      <sz val="9"/>
      <color rgb="FF000000"/>
      <name val="Sylfaen"/>
      <family val="1"/>
    </font>
    <font>
      <sz val="9"/>
      <color theme="1"/>
      <name val="Sylfaen"/>
      <family val="1"/>
    </font>
    <font>
      <sz val="11"/>
      <color rgb="FF000000"/>
      <name val="Calibri"/>
      <family val="2"/>
      <scheme val="minor"/>
    </font>
    <font>
      <sz val="10"/>
      <color rgb="FF000000"/>
      <name val="Calibri"/>
      <family val="2"/>
      <scheme val="minor"/>
    </font>
    <font>
      <b/>
      <sz val="10"/>
      <color rgb="FF000000"/>
      <name val="Sylfaen"/>
      <family val="1"/>
    </font>
    <font>
      <sz val="10"/>
      <color theme="1"/>
      <name val="Sylfaen"/>
      <family val="1"/>
    </font>
    <font>
      <sz val="11"/>
      <color theme="1"/>
      <name val="Calibri"/>
      <family val="2"/>
      <scheme val="minor"/>
    </font>
    <font>
      <sz val="11"/>
      <color rgb="FF000000"/>
      <name val="Calibri"/>
      <family val="2"/>
    </font>
    <font>
      <sz val="10"/>
      <color rgb="FF000000"/>
      <name val="Calibri"/>
      <family val="2"/>
    </font>
    <font>
      <sz val="10"/>
      <color indexed="8"/>
      <name val="Sylfaen"/>
      <family val="1"/>
    </font>
    <font>
      <sz val="11"/>
      <color theme="1"/>
      <name val="Calibri"/>
      <family val="2"/>
      <charset val="204"/>
      <scheme val="minor"/>
    </font>
    <font>
      <sz val="10"/>
      <name val="Sylfaen"/>
      <family val="1"/>
    </font>
    <font>
      <sz val="10"/>
      <color theme="1"/>
      <name val="Sylfaen"/>
      <family val="1"/>
    </font>
    <font>
      <sz val="10"/>
      <color theme="1"/>
      <name val="Calibri"/>
      <family val="2"/>
      <scheme val="minor"/>
    </font>
    <font>
      <sz val="10"/>
      <name val="Arial"/>
      <family val="2"/>
    </font>
    <font>
      <sz val="10"/>
      <color rgb="FF000000"/>
      <name val="AcadNusx"/>
    </font>
    <font>
      <sz val="10"/>
      <color theme="1"/>
      <name val="Calibri"/>
      <family val="2"/>
      <charset val="204"/>
      <scheme val="minor"/>
    </font>
    <font>
      <b/>
      <sz val="10"/>
      <name val="Sylfaen"/>
      <family val="1"/>
    </font>
    <font>
      <b/>
      <sz val="14"/>
      <color indexed="8"/>
      <name val="Sylfaen"/>
      <family val="1"/>
      <charset val="204"/>
    </font>
    <font>
      <b/>
      <sz val="14"/>
      <color rgb="FF000000"/>
      <name val="Calibri"/>
      <family val="2"/>
      <charset val="204"/>
      <scheme val="minor"/>
    </font>
    <font>
      <b/>
      <sz val="12"/>
      <color theme="1"/>
      <name val="Calibri"/>
      <family val="2"/>
      <scheme val="minor"/>
    </font>
    <font>
      <b/>
      <sz val="12"/>
      <color rgb="FF000000"/>
      <name val="Sylfaen"/>
      <family val="1"/>
    </font>
    <font>
      <b/>
      <sz val="12"/>
      <color theme="1"/>
      <name val="Calibri"/>
      <family val="2"/>
      <charset val="204"/>
      <scheme val="minor"/>
    </font>
    <font>
      <b/>
      <sz val="14"/>
      <color theme="1"/>
      <name val="Sylfaen"/>
      <family val="1"/>
    </font>
    <font>
      <b/>
      <sz val="14"/>
      <color rgb="FF000000"/>
      <name val="Calibri"/>
      <family val="2"/>
      <scheme val="minor"/>
    </font>
    <font>
      <b/>
      <sz val="10"/>
      <color indexed="8"/>
      <name val="Sylfaen"/>
      <family val="1"/>
      <charset val="204"/>
    </font>
    <font>
      <b/>
      <sz val="14"/>
      <color rgb="FF000000"/>
      <name val="Sylfaen"/>
      <family val="1"/>
    </font>
    <font>
      <b/>
      <sz val="11"/>
      <color rgb="FF000000"/>
      <name val="Calibri"/>
      <family val="2"/>
      <charset val="204"/>
      <scheme val="minor"/>
    </font>
    <font>
      <b/>
      <sz val="14"/>
      <color theme="1"/>
      <name val="Calibri"/>
      <family val="2"/>
      <charset val="204"/>
      <scheme val="minor"/>
    </font>
    <font>
      <sz val="10"/>
      <name val="Sylfaen"/>
      <family val="1"/>
      <charset val="204"/>
    </font>
    <font>
      <b/>
      <sz val="11"/>
      <color rgb="FF000000"/>
      <name val="Calibri"/>
      <family val="2"/>
      <scheme val="minor"/>
    </font>
    <font>
      <b/>
      <sz val="12"/>
      <color rgb="FF000000"/>
      <name val="Calibri"/>
      <family val="2"/>
      <scheme val="minor"/>
    </font>
    <font>
      <sz val="10"/>
      <color theme="1"/>
      <name val="Sylfaen"/>
      <family val="1"/>
      <charset val="204"/>
    </font>
    <font>
      <sz val="10"/>
      <color rgb="FF000000"/>
      <name val="Merriweather"/>
    </font>
    <font>
      <sz val="12"/>
      <color theme="1"/>
      <name val="Calibri"/>
      <family val="1"/>
      <scheme val="minor"/>
    </font>
    <font>
      <sz val="10"/>
      <color rgb="FF000000"/>
      <name val="Calibri"/>
      <family val="1"/>
      <scheme val="minor"/>
    </font>
    <font>
      <b/>
      <sz val="10"/>
      <color theme="1"/>
      <name val="Calibri"/>
      <family val="1"/>
      <scheme val="minor"/>
    </font>
    <font>
      <b/>
      <sz val="11"/>
      <color theme="1"/>
      <name val="Calibri"/>
      <family val="2"/>
      <charset val="204"/>
      <scheme val="minor"/>
    </font>
    <font>
      <sz val="10"/>
      <color rgb="FF000000"/>
      <name val="Sylfaen"/>
      <family val="1"/>
      <charset val="204"/>
    </font>
    <font>
      <b/>
      <sz val="10"/>
      <color rgb="FF000000"/>
      <name val="Sylfaen"/>
      <family val="1"/>
      <charset val="204"/>
    </font>
    <font>
      <b/>
      <sz val="10"/>
      <color theme="1"/>
      <name val="Sylfaen"/>
      <family val="1"/>
      <charset val="204"/>
    </font>
    <font>
      <sz val="10"/>
      <color rgb="FF333333"/>
      <name val="Sylfaen"/>
      <family val="1"/>
      <charset val="204"/>
    </font>
    <font>
      <b/>
      <sz val="10"/>
      <name val="Sylfaen"/>
      <family val="1"/>
      <charset val="204"/>
    </font>
    <font>
      <sz val="11"/>
      <color indexed="8"/>
      <name val="Sylfaen"/>
      <family val="1"/>
    </font>
    <font>
      <sz val="11"/>
      <color rgb="FF000000"/>
      <name val="Sylfaen"/>
      <family val="1"/>
    </font>
    <font>
      <sz val="11"/>
      <color theme="1"/>
      <name val="Sylfaen"/>
      <family val="1"/>
    </font>
    <font>
      <b/>
      <sz val="11"/>
      <color indexed="8"/>
      <name val="Sylfaen"/>
      <family val="1"/>
      <charset val="204"/>
    </font>
    <font>
      <b/>
      <sz val="12"/>
      <color rgb="FF000000"/>
      <name val="Calibri"/>
      <family val="2"/>
      <charset val="204"/>
      <scheme val="minor"/>
    </font>
    <font>
      <sz val="9"/>
      <color rgb="FF000000"/>
      <name val="Sylfaen"/>
      <family val="1"/>
      <charset val="204"/>
    </font>
    <font>
      <sz val="9"/>
      <color theme="1"/>
      <name val="Sylfaen"/>
      <family val="1"/>
      <charset val="204"/>
    </font>
    <font>
      <b/>
      <sz val="14"/>
      <color rgb="FF000000"/>
      <name val="Sylfaen"/>
      <family val="1"/>
      <charset val="204"/>
    </font>
    <font>
      <sz val="12"/>
      <color indexed="8"/>
      <name val="Calibri"/>
      <family val="2"/>
    </font>
    <font>
      <sz val="8"/>
      <color indexed="8"/>
      <name val="Calibri"/>
      <family val="2"/>
    </font>
    <font>
      <sz val="12"/>
      <color theme="1"/>
      <name val="Sylfaen"/>
      <family val="1"/>
      <charset val="204"/>
    </font>
    <font>
      <sz val="12"/>
      <color indexed="8"/>
      <name val="Sylfaen"/>
      <family val="1"/>
      <charset val="204"/>
    </font>
    <font>
      <sz val="12"/>
      <color theme="1"/>
      <name val="Calibri"/>
      <family val="2"/>
      <charset val="204"/>
      <scheme val="minor"/>
    </font>
    <font>
      <sz val="12"/>
      <color theme="1"/>
      <name val="Calibri"/>
      <family val="2"/>
      <scheme val="minor"/>
    </font>
    <font>
      <b/>
      <sz val="14"/>
      <color theme="1"/>
      <name val="Sylfaen"/>
      <family val="1"/>
      <charset val="204"/>
    </font>
    <font>
      <b/>
      <sz val="14"/>
      <color rgb="FFFF0000"/>
      <name val="Sylfaen"/>
      <family val="1"/>
      <charset val="204"/>
    </font>
    <font>
      <sz val="11"/>
      <color theme="1"/>
      <name val="Sylfaen"/>
      <family val="1"/>
      <charset val="204"/>
    </font>
    <font>
      <b/>
      <sz val="12"/>
      <color theme="1"/>
      <name val="Sylfaen"/>
      <family val="1"/>
    </font>
    <font>
      <b/>
      <sz val="11"/>
      <color theme="1"/>
      <name val="Sylfaen"/>
      <family val="1"/>
    </font>
    <font>
      <b/>
      <sz val="10"/>
      <color theme="1"/>
      <name val="Sylfaen"/>
      <family val="1"/>
    </font>
    <font>
      <sz val="9"/>
      <color indexed="8"/>
      <name val="Calibri"/>
      <family val="2"/>
    </font>
    <font>
      <b/>
      <sz val="9"/>
      <color rgb="FFFF0000"/>
      <name val="Sylfaen"/>
      <family val="1"/>
      <charset val="204"/>
    </font>
    <font>
      <sz val="10"/>
      <color rgb="FFFF0000"/>
      <name val="Sylfaen"/>
      <family val="1"/>
      <charset val="204"/>
    </font>
    <font>
      <sz val="12"/>
      <name val="Sylfaen"/>
      <family val="1"/>
      <charset val="204"/>
    </font>
    <font>
      <b/>
      <sz val="10"/>
      <color indexed="8"/>
      <name val="Sylfaen"/>
      <family val="1"/>
    </font>
    <font>
      <sz val="10"/>
      <color indexed="8"/>
      <name val="Sylfaen"/>
      <family val="1"/>
      <charset val="204"/>
    </font>
    <font>
      <sz val="11"/>
      <color indexed="8"/>
      <name val="Calibri"/>
      <family val="2"/>
    </font>
    <font>
      <sz val="10"/>
      <color indexed="8"/>
      <name val="Calibri"/>
      <family val="2"/>
    </font>
    <font>
      <b/>
      <sz val="10"/>
      <color indexed="8"/>
      <name val="Times New Roman"/>
      <family val="1"/>
    </font>
    <font>
      <b/>
      <sz val="11"/>
      <color indexed="8"/>
      <name val="Sylfaen"/>
      <family val="1"/>
    </font>
    <font>
      <b/>
      <sz val="11"/>
      <color theme="1"/>
      <name val="Calibri"/>
      <family val="2"/>
      <scheme val="minor"/>
    </font>
    <font>
      <b/>
      <sz val="10"/>
      <color rgb="FF000000"/>
      <name val="Calibri"/>
      <family val="2"/>
      <charset val="204"/>
      <scheme val="minor"/>
    </font>
    <font>
      <sz val="10"/>
      <color rgb="FF000000"/>
      <name val="Calibri"/>
      <family val="2"/>
      <charset val="204"/>
      <scheme val="minor"/>
    </font>
    <font>
      <b/>
      <sz val="10"/>
      <color theme="1"/>
      <name val="Calibri"/>
      <family val="2"/>
      <charset val="204"/>
      <scheme val="minor"/>
    </font>
    <font>
      <b/>
      <sz val="16"/>
      <color theme="1"/>
      <name val="Calibri"/>
      <family val="2"/>
      <charset val="204"/>
      <scheme val="minor"/>
    </font>
    <font>
      <sz val="9"/>
      <name val="Calibri"/>
      <family val="2"/>
      <scheme val="minor"/>
    </font>
    <font>
      <sz val="11"/>
      <name val="Calibri"/>
      <family val="2"/>
      <scheme val="minor"/>
    </font>
    <font>
      <sz val="10"/>
      <color rgb="FF000000"/>
      <name val="Calibri"/>
      <family val="2"/>
      <charset val="204"/>
    </font>
    <font>
      <sz val="9"/>
      <name val="Sylfaen"/>
      <family val="1"/>
      <charset val="204"/>
    </font>
    <font>
      <sz val="9"/>
      <name val="Calibri"/>
      <family val="2"/>
      <charset val="204"/>
      <scheme val="minor"/>
    </font>
    <font>
      <sz val="9"/>
      <name val="Sylfaen"/>
      <family val="1"/>
    </font>
    <font>
      <b/>
      <sz val="9"/>
      <name val="Calibri"/>
      <family val="2"/>
      <charset val="204"/>
      <scheme val="minor"/>
    </font>
    <font>
      <sz val="14"/>
      <name val="Calibri"/>
      <family val="2"/>
      <scheme val="minor"/>
    </font>
    <font>
      <b/>
      <sz val="9"/>
      <name val="Calibri"/>
      <family val="2"/>
      <scheme val="minor"/>
    </font>
    <font>
      <b/>
      <sz val="14"/>
      <name val="Calibri"/>
      <family val="1"/>
      <charset val="204"/>
      <scheme val="minor"/>
    </font>
    <font>
      <sz val="10"/>
      <color indexed="63"/>
      <name val="Arial"/>
      <family val="2"/>
    </font>
    <font>
      <sz val="12"/>
      <color rgb="FF000000"/>
      <name val="AcadNusx"/>
    </font>
    <font>
      <sz val="12"/>
      <color rgb="FF000000"/>
      <name val="Sylfaen"/>
      <family val="1"/>
    </font>
    <font>
      <sz val="12"/>
      <color theme="1"/>
      <name val="Sylfaen"/>
      <family val="1"/>
    </font>
    <font>
      <sz val="12"/>
      <color rgb="FF000000"/>
      <name val="Calibri"/>
      <family val="2"/>
      <scheme val="minor"/>
    </font>
    <font>
      <sz val="12"/>
      <color indexed="8"/>
      <name val="Sylfaen"/>
      <family val="1"/>
    </font>
    <font>
      <sz val="12"/>
      <name val="Calibri"/>
      <family val="2"/>
      <scheme val="minor"/>
    </font>
    <font>
      <b/>
      <sz val="12"/>
      <color indexed="8"/>
      <name val="Sylfaen"/>
      <family val="1"/>
      <charset val="204"/>
    </font>
    <font>
      <sz val="12"/>
      <color theme="1"/>
      <name val="Calibri"/>
      <family val="1"/>
      <charset val="204"/>
      <scheme val="minor"/>
    </font>
    <font>
      <sz val="12"/>
      <color theme="1"/>
      <name val="Merriweather"/>
    </font>
    <font>
      <sz val="12"/>
      <name val="Sylfaen"/>
      <family val="1"/>
    </font>
    <font>
      <b/>
      <sz val="12"/>
      <name val="Calibri"/>
      <family val="2"/>
      <charset val="204"/>
      <scheme val="minor"/>
    </font>
    <font>
      <b/>
      <sz val="9"/>
      <color indexed="81"/>
      <name val="Tahoma"/>
      <family val="2"/>
      <charset val="204"/>
    </font>
    <font>
      <b/>
      <sz val="14"/>
      <color theme="1"/>
      <name val="Calibri"/>
      <family val="2"/>
      <scheme val="minor"/>
    </font>
    <font>
      <b/>
      <sz val="11"/>
      <color indexed="8"/>
      <name val="Calibri"/>
      <family val="2"/>
    </font>
    <font>
      <sz val="8"/>
      <color theme="1"/>
      <name val="Sylfaen"/>
      <family val="1"/>
      <charset val="204"/>
    </font>
    <font>
      <b/>
      <sz val="9"/>
      <color indexed="8"/>
      <name val="Sylfaen"/>
      <family val="1"/>
      <charset val="204"/>
    </font>
    <font>
      <b/>
      <sz val="9"/>
      <color theme="1"/>
      <name val="Sylfaen"/>
      <family val="1"/>
      <charset val="204"/>
    </font>
    <font>
      <sz val="11"/>
      <color rgb="FF000000"/>
      <name val="Sylfaen"/>
      <family val="1"/>
      <charset val="204"/>
    </font>
    <font>
      <b/>
      <sz val="12"/>
      <color theme="1"/>
      <name val="Sylfaen"/>
      <family val="1"/>
      <charset val="204"/>
    </font>
    <font>
      <b/>
      <sz val="9"/>
      <color theme="1"/>
      <name val="Sylfaen"/>
      <family val="1"/>
    </font>
    <font>
      <b/>
      <sz val="16"/>
      <color theme="1"/>
      <name val="Calibri"/>
      <family val="2"/>
      <scheme val="minor"/>
    </font>
    <font>
      <sz val="11"/>
      <color indexed="8"/>
      <name val="Sylfaen"/>
      <family val="1"/>
      <charset val="204"/>
    </font>
    <font>
      <sz val="10"/>
      <color theme="1"/>
      <name val="Arial"/>
      <family val="2"/>
      <charset val="204"/>
    </font>
    <font>
      <sz val="11"/>
      <color theme="1"/>
      <name val="Calibri"/>
      <family val="2"/>
      <charset val="1"/>
      <scheme val="minor"/>
    </font>
    <font>
      <b/>
      <sz val="22"/>
      <color indexed="8"/>
      <name val="Calibri"/>
      <family val="2"/>
    </font>
    <font>
      <sz val="10"/>
      <color indexed="8"/>
      <name val="Arial"/>
      <family val="2"/>
    </font>
    <font>
      <b/>
      <sz val="11"/>
      <color indexed="8"/>
      <name val="Calibri"/>
      <family val="2"/>
      <charset val="1"/>
    </font>
    <font>
      <b/>
      <sz val="11"/>
      <name val="Sylfaen"/>
      <family val="1"/>
    </font>
    <font>
      <b/>
      <sz val="7"/>
      <color indexed="8"/>
      <name val="Times New Roman"/>
      <family val="1"/>
    </font>
    <font>
      <b/>
      <sz val="10"/>
      <color indexed="8"/>
      <name val="Symbol"/>
      <family val="1"/>
      <charset val="2"/>
    </font>
    <font>
      <b/>
      <sz val="10"/>
      <color indexed="8"/>
      <name val="Calibri"/>
      <family val="2"/>
    </font>
    <font>
      <sz val="16"/>
      <color rgb="FF000000"/>
      <name val="Calibri"/>
      <family val="2"/>
      <scheme val="minor"/>
    </font>
    <font>
      <sz val="12"/>
      <color rgb="FF000000"/>
      <name val="Calibri"/>
      <family val="2"/>
    </font>
    <font>
      <sz val="11"/>
      <color theme="1"/>
      <name val="Calibri"/>
      <family val="1"/>
      <charset val="204"/>
      <scheme val="minor"/>
    </font>
    <font>
      <sz val="11"/>
      <color rgb="FF000000"/>
      <name val="Calibri"/>
      <family val="1"/>
      <scheme val="minor"/>
    </font>
    <font>
      <sz val="8"/>
      <color rgb="FF000000"/>
      <name val="Calibri"/>
      <family val="2"/>
      <scheme val="minor"/>
    </font>
    <font>
      <sz val="11"/>
      <color theme="1"/>
      <name val="Body Font"/>
      <family val="2"/>
      <charset val="1"/>
    </font>
    <font>
      <sz val="11"/>
      <name val="Sylfaen"/>
      <family val="1"/>
    </font>
    <font>
      <sz val="11"/>
      <color rgb="FF000000"/>
      <name val="Calibri"/>
      <family val="2"/>
      <charset val="1"/>
      <scheme val="minor"/>
    </font>
    <font>
      <sz val="11"/>
      <name val="Sylfaen"/>
      <family val="1"/>
      <charset val="204"/>
    </font>
    <font>
      <sz val="11"/>
      <name val="Merriweather"/>
    </font>
    <font>
      <sz val="11"/>
      <color theme="1"/>
      <name val="Cambria"/>
      <family val="1"/>
      <scheme val="major"/>
    </font>
    <font>
      <sz val="11"/>
      <color theme="1"/>
      <name val="Calibri"/>
      <family val="1"/>
      <scheme val="minor"/>
    </font>
    <font>
      <sz val="14"/>
      <color rgb="FF000000"/>
      <name val="Calibri"/>
      <family val="2"/>
      <charset val="204"/>
      <scheme val="minor"/>
    </font>
    <font>
      <sz val="11"/>
      <color theme="1"/>
      <name val="Merriweather"/>
    </font>
    <font>
      <sz val="9.9"/>
      <color theme="1"/>
      <name val="Merriweather"/>
    </font>
    <font>
      <sz val="11"/>
      <color theme="1"/>
      <name val="Calibri"/>
      <family val="2"/>
    </font>
    <font>
      <sz val="10"/>
      <name val="Calibri"/>
      <family val="2"/>
      <scheme val="minor"/>
    </font>
    <font>
      <sz val="9"/>
      <color rgb="FFFF0000"/>
      <name val="Sylfaen"/>
      <family val="1"/>
      <charset val="204"/>
    </font>
    <font>
      <sz val="9"/>
      <color theme="1"/>
      <name val="Calibri"/>
      <family val="2"/>
      <scheme val="minor"/>
    </font>
    <font>
      <sz val="9"/>
      <color theme="6"/>
      <name val="Calibri"/>
      <family val="2"/>
      <scheme val="minor"/>
    </font>
    <font>
      <sz val="9"/>
      <color theme="6"/>
      <name val="Sylfaen"/>
      <family val="1"/>
      <charset val="204"/>
    </font>
  </fonts>
  <fills count="22">
    <fill>
      <patternFill patternType="none"/>
    </fill>
    <fill>
      <patternFill patternType="gray125"/>
    </fill>
    <fill>
      <patternFill patternType="solid">
        <fgColor rgb="FFF5E7E7"/>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6"/>
        <bgColor indexed="64"/>
      </patternFill>
    </fill>
    <fill>
      <patternFill patternType="solid">
        <fgColor rgb="FF92D05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47"/>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2"/>
        <bgColor indexed="64"/>
      </patternFill>
    </fill>
    <fill>
      <patternFill patternType="solid">
        <fgColor rgb="FF00B0F0"/>
        <bgColor indexed="64"/>
      </patternFill>
    </fill>
    <fill>
      <patternFill patternType="solid">
        <fgColor theme="6" tint="-0.24997711111789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top/>
      <bottom/>
      <diagonal/>
    </border>
    <border>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auto="1"/>
      </right>
      <top style="thin">
        <color auto="1"/>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s>
  <cellStyleXfs count="17">
    <xf numFmtId="0" fontId="0" fillId="0" borderId="0"/>
    <xf numFmtId="0" fontId="11" fillId="0" borderId="0"/>
    <xf numFmtId="0" fontId="14" fillId="0" borderId="0"/>
    <xf numFmtId="0" fontId="10" fillId="0" borderId="0"/>
    <xf numFmtId="166" fontId="10" fillId="0" borderId="0" applyFont="0" applyFill="0" applyBorder="0" applyAlignment="0" applyProtection="0"/>
    <xf numFmtId="0" fontId="18" fillId="0" borderId="0"/>
    <xf numFmtId="0" fontId="18" fillId="0" borderId="0"/>
    <xf numFmtId="165" fontId="18"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0" fontId="73" fillId="0" borderId="0"/>
    <xf numFmtId="9" fontId="73" fillId="0" borderId="0" applyFont="0" applyFill="0" applyBorder="0" applyAlignment="0" applyProtection="0"/>
    <xf numFmtId="165" fontId="73" fillId="0" borderId="0" applyFont="0" applyFill="0" applyBorder="0" applyAlignment="0" applyProtection="0"/>
    <xf numFmtId="0" fontId="116" fillId="0" borderId="0"/>
    <xf numFmtId="0" fontId="129" fillId="0" borderId="0"/>
    <xf numFmtId="0" fontId="1" fillId="0" borderId="0"/>
  </cellStyleXfs>
  <cellXfs count="1338">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right" vertical="center"/>
    </xf>
    <xf numFmtId="0" fontId="4" fillId="2" borderId="1" xfId="0" applyFont="1" applyFill="1" applyBorder="1" applyAlignment="1">
      <alignment horizontal="center" vertical="center" textRotation="90" wrapText="1"/>
    </xf>
    <xf numFmtId="0" fontId="13" fillId="3" borderId="1" xfId="0" applyFont="1" applyFill="1" applyBorder="1" applyAlignment="1">
      <alignment horizontal="left" vertical="top" wrapText="1"/>
    </xf>
    <xf numFmtId="0" fontId="13" fillId="3" borderId="1" xfId="0" applyFont="1" applyFill="1" applyBorder="1" applyAlignment="1">
      <alignment horizontal="center" vertical="center" wrapText="1"/>
    </xf>
    <xf numFmtId="0" fontId="7" fillId="0" borderId="1" xfId="0" applyFont="1" applyBorder="1" applyAlignment="1">
      <alignment vertical="center" textRotation="90"/>
    </xf>
    <xf numFmtId="0" fontId="7" fillId="0" borderId="1" xfId="0" applyFont="1" applyBorder="1" applyAlignment="1">
      <alignment horizontal="left" vertical="top" wrapText="1"/>
    </xf>
    <xf numFmtId="16" fontId="13" fillId="3" borderId="1" xfId="0" applyNumberFormat="1" applyFont="1" applyFill="1" applyBorder="1" applyAlignment="1">
      <alignment horizontal="left" vertical="top" wrapText="1"/>
    </xf>
    <xf numFmtId="3" fontId="13" fillId="3" borderId="1" xfId="0" applyNumberFormat="1" applyFont="1" applyFill="1" applyBorder="1" applyAlignment="1">
      <alignment horizontal="right" vertical="top" wrapText="1"/>
    </xf>
    <xf numFmtId="0" fontId="13" fillId="0" borderId="1" xfId="0" applyFont="1" applyBorder="1" applyAlignment="1">
      <alignment horizontal="left" vertical="top" wrapText="1"/>
    </xf>
    <xf numFmtId="1" fontId="16" fillId="0" borderId="1" xfId="0" applyNumberFormat="1" applyFont="1" applyBorder="1" applyAlignment="1">
      <alignment horizontal="right" vertical="top"/>
    </xf>
    <xf numFmtId="0" fontId="16" fillId="0" borderId="1" xfId="0" applyFont="1" applyBorder="1" applyAlignment="1">
      <alignment horizontal="right" vertical="top"/>
    </xf>
    <xf numFmtId="0" fontId="16" fillId="3" borderId="2" xfId="0" applyFont="1" applyFill="1" applyBorder="1" applyAlignment="1">
      <alignment horizontal="left" vertical="top" wrapText="1"/>
    </xf>
    <xf numFmtId="0" fontId="17" fillId="0" borderId="1" xfId="0" applyFont="1" applyBorder="1" applyAlignment="1">
      <alignment horizontal="left" vertical="top" wrapText="1"/>
    </xf>
    <xf numFmtId="0" fontId="17" fillId="0" borderId="1" xfId="0" applyFont="1" applyBorder="1"/>
    <xf numFmtId="0" fontId="7" fillId="0" borderId="1" xfId="0" applyFont="1" applyBorder="1" applyAlignment="1">
      <alignment vertical="center"/>
    </xf>
    <xf numFmtId="0" fontId="17" fillId="0" borderId="0" xfId="0" applyFont="1"/>
    <xf numFmtId="0" fontId="3" fillId="0" borderId="1" xfId="0" applyFont="1" applyBorder="1" applyAlignment="1">
      <alignment horizontal="center" vertical="center" wrapText="1"/>
    </xf>
    <xf numFmtId="0" fontId="18" fillId="0" borderId="9" xfId="0" applyFont="1" applyBorder="1" applyAlignment="1">
      <alignment horizontal="left" vertical="top" wrapText="1"/>
    </xf>
    <xf numFmtId="0" fontId="3" fillId="0" borderId="1" xfId="0" applyFont="1" applyBorder="1" applyAlignment="1">
      <alignment horizontal="left" vertical="top"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0" xfId="0" applyFont="1" applyAlignment="1">
      <alignment horizontal="left" vertical="top" wrapText="1"/>
    </xf>
    <xf numFmtId="0" fontId="17" fillId="0" borderId="0" xfId="0" applyFont="1" applyAlignment="1">
      <alignment horizontal="center" vertical="center"/>
    </xf>
    <xf numFmtId="0" fontId="0" fillId="0" borderId="1" xfId="0" applyBorder="1"/>
    <xf numFmtId="0" fontId="13" fillId="3" borderId="1" xfId="0" applyFont="1" applyFill="1" applyBorder="1" applyAlignment="1">
      <alignment vertical="top" wrapText="1"/>
    </xf>
    <xf numFmtId="0" fontId="13" fillId="3" borderId="1" xfId="0" applyFont="1" applyFill="1" applyBorder="1" applyAlignment="1">
      <alignment horizontal="justify" vertical="top"/>
    </xf>
    <xf numFmtId="0" fontId="13" fillId="3" borderId="1" xfId="0" applyFont="1" applyFill="1" applyBorder="1" applyAlignment="1">
      <alignment horizontal="justify" vertical="top" wrapText="1"/>
    </xf>
    <xf numFmtId="0" fontId="7" fillId="0" borderId="8" xfId="0" applyFont="1" applyBorder="1" applyAlignment="1">
      <alignment vertical="center" textRotation="90"/>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16" fillId="0" borderId="1" xfId="0" applyFont="1" applyBorder="1" applyAlignment="1">
      <alignment horizontal="center" vertical="center" textRotation="90" wrapText="1"/>
    </xf>
    <xf numFmtId="0" fontId="17" fillId="0" borderId="0" xfId="0" applyFont="1" applyAlignment="1">
      <alignment textRotation="90"/>
    </xf>
    <xf numFmtId="0" fontId="17" fillId="0" borderId="1" xfId="0" applyFont="1" applyBorder="1" applyAlignment="1">
      <alignment vertical="top" wrapText="1"/>
    </xf>
    <xf numFmtId="0" fontId="3" fillId="4" borderId="1" xfId="0" applyFont="1" applyFill="1" applyBorder="1" applyAlignment="1">
      <alignment horizontal="left" vertical="top" wrapText="1"/>
    </xf>
    <xf numFmtId="0" fontId="8" fillId="0" borderId="5" xfId="0" applyFont="1" applyBorder="1" applyAlignment="1">
      <alignment horizontal="left" vertical="center" wrapText="1"/>
    </xf>
    <xf numFmtId="0" fontId="18"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28" fillId="0" borderId="1" xfId="0" applyFont="1" applyBorder="1" applyAlignment="1">
      <alignment vertical="center" textRotation="90"/>
    </xf>
    <xf numFmtId="167" fontId="16" fillId="0" borderId="1" xfId="4" applyNumberFormat="1" applyFont="1" applyBorder="1" applyAlignment="1">
      <alignment horizontal="right" vertical="top"/>
    </xf>
    <xf numFmtId="167" fontId="18" fillId="0" borderId="1" xfId="4" applyNumberFormat="1" applyFont="1" applyBorder="1" applyAlignment="1">
      <alignment horizontal="right" vertical="top" wrapText="1"/>
    </xf>
    <xf numFmtId="167" fontId="17" fillId="0" borderId="1" xfId="4" applyNumberFormat="1" applyFont="1" applyBorder="1" applyAlignment="1">
      <alignment horizontal="right" vertical="top"/>
    </xf>
    <xf numFmtId="167" fontId="17" fillId="0" borderId="1" xfId="4" applyNumberFormat="1" applyFont="1" applyBorder="1" applyAlignment="1">
      <alignment horizontal="right" vertical="top" textRotation="90"/>
    </xf>
    <xf numFmtId="167" fontId="18" fillId="0" borderId="9" xfId="4" applyNumberFormat="1" applyFont="1" applyBorder="1" applyAlignment="1">
      <alignment horizontal="right" vertical="top" wrapText="1"/>
    </xf>
    <xf numFmtId="167" fontId="27" fillId="0" borderId="1" xfId="4" applyNumberFormat="1" applyFont="1" applyBorder="1" applyAlignment="1">
      <alignment horizontal="right" vertical="top"/>
    </xf>
    <xf numFmtId="167" fontId="22" fillId="3" borderId="1" xfId="4" applyNumberFormat="1" applyFont="1" applyFill="1" applyBorder="1" applyAlignment="1">
      <alignment horizontal="right" vertical="top" wrapText="1"/>
    </xf>
    <xf numFmtId="167" fontId="13" fillId="0" borderId="1" xfId="4" applyNumberFormat="1" applyFont="1" applyFill="1" applyBorder="1" applyAlignment="1">
      <alignment horizontal="right" vertical="top" textRotation="90" wrapText="1"/>
    </xf>
    <xf numFmtId="167" fontId="16" fillId="0" borderId="1" xfId="4" applyNumberFormat="1" applyFont="1" applyFill="1" applyBorder="1" applyAlignment="1">
      <alignment horizontal="right" vertical="top" wrapText="1"/>
    </xf>
    <xf numFmtId="167" fontId="13" fillId="0" borderId="1" xfId="4" applyNumberFormat="1" applyFont="1" applyFill="1" applyBorder="1" applyAlignment="1">
      <alignment horizontal="right" vertical="top" wrapText="1"/>
    </xf>
    <xf numFmtId="3" fontId="22" fillId="3" borderId="1" xfId="0" applyNumberFormat="1" applyFont="1" applyFill="1" applyBorder="1" applyAlignment="1">
      <alignment horizontal="right" vertical="top" wrapText="1"/>
    </xf>
    <xf numFmtId="20" fontId="13" fillId="0" borderId="1" xfId="0" applyNumberFormat="1" applyFont="1" applyFill="1" applyBorder="1" applyAlignment="1">
      <alignment horizontal="right" vertical="top" textRotation="90" wrapText="1"/>
    </xf>
    <xf numFmtId="16" fontId="13" fillId="0" borderId="1" xfId="0" applyNumberFormat="1" applyFont="1" applyFill="1" applyBorder="1" applyAlignment="1">
      <alignment horizontal="right" vertical="top" textRotation="90" wrapText="1"/>
    </xf>
    <xf numFmtId="0" fontId="16"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0" fontId="15" fillId="3" borderId="1" xfId="0" applyFont="1" applyFill="1" applyBorder="1" applyAlignment="1">
      <alignment vertical="top" wrapText="1"/>
    </xf>
    <xf numFmtId="49" fontId="15" fillId="0" borderId="1" xfId="0" applyNumberFormat="1" applyFont="1" applyFill="1" applyBorder="1" applyAlignment="1">
      <alignment vertical="top" textRotation="90" wrapText="1"/>
    </xf>
    <xf numFmtId="167" fontId="13" fillId="3" borderId="1" xfId="4" applyNumberFormat="1" applyFont="1" applyFill="1" applyBorder="1" applyAlignment="1">
      <alignment horizontal="right" vertical="top" wrapText="1"/>
    </xf>
    <xf numFmtId="167" fontId="15" fillId="3" borderId="1" xfId="4" applyNumberFormat="1" applyFont="1" applyFill="1" applyBorder="1" applyAlignment="1">
      <alignment horizontal="right" vertical="top" wrapText="1"/>
    </xf>
    <xf numFmtId="167" fontId="15" fillId="0" borderId="1" xfId="4" applyNumberFormat="1" applyFont="1" applyFill="1" applyBorder="1" applyAlignment="1">
      <alignment horizontal="right" vertical="top" textRotation="90" wrapText="1"/>
    </xf>
    <xf numFmtId="167" fontId="15" fillId="0" borderId="1" xfId="4" applyNumberFormat="1" applyFont="1" applyFill="1" applyBorder="1" applyAlignment="1">
      <alignment horizontal="right" vertical="top" wrapText="1"/>
    </xf>
    <xf numFmtId="167" fontId="16" fillId="0" borderId="1" xfId="4" applyNumberFormat="1" applyFont="1" applyFill="1" applyBorder="1" applyAlignment="1">
      <alignment horizontal="right" vertical="top" textRotation="90" wrapText="1"/>
    </xf>
    <xf numFmtId="167" fontId="13" fillId="0" borderId="1" xfId="4" applyNumberFormat="1" applyFont="1" applyFill="1" applyBorder="1" applyAlignment="1">
      <alignment horizontal="right" vertical="top"/>
    </xf>
    <xf numFmtId="3" fontId="7" fillId="0" borderId="1" xfId="0" applyNumberFormat="1" applyFont="1" applyBorder="1" applyAlignment="1">
      <alignment vertical="top"/>
    </xf>
    <xf numFmtId="0" fontId="7" fillId="0" borderId="1" xfId="0" applyFont="1" applyBorder="1" applyAlignment="1">
      <alignment vertical="top"/>
    </xf>
    <xf numFmtId="0" fontId="7" fillId="0" borderId="1" xfId="0" applyFont="1" applyBorder="1" applyAlignment="1">
      <alignment vertical="top" textRotation="90"/>
    </xf>
    <xf numFmtId="16" fontId="7" fillId="0" borderId="1" xfId="0" applyNumberFormat="1" applyFont="1" applyBorder="1" applyAlignment="1">
      <alignment vertical="top" textRotation="90"/>
    </xf>
    <xf numFmtId="3" fontId="23" fillId="0" borderId="5" xfId="0" applyNumberFormat="1" applyFont="1" applyBorder="1" applyAlignment="1">
      <alignment vertical="top"/>
    </xf>
    <xf numFmtId="0" fontId="23" fillId="0" borderId="1" xfId="0" applyFont="1" applyBorder="1" applyAlignment="1">
      <alignment vertical="top"/>
    </xf>
    <xf numFmtId="0" fontId="23" fillId="0" borderId="1" xfId="0" applyFont="1" applyBorder="1" applyAlignment="1">
      <alignment vertical="top" textRotation="90"/>
    </xf>
    <xf numFmtId="16" fontId="23" fillId="0" borderId="1" xfId="0" applyNumberFormat="1" applyFont="1" applyBorder="1" applyAlignment="1">
      <alignment vertical="top" textRotation="90"/>
    </xf>
    <xf numFmtId="0" fontId="13" fillId="3" borderId="1" xfId="0" applyFont="1" applyFill="1" applyBorder="1" applyAlignment="1">
      <alignment vertical="top" textRotation="90" wrapText="1"/>
    </xf>
    <xf numFmtId="0" fontId="15" fillId="3" borderId="1" xfId="0" applyFont="1" applyFill="1" applyBorder="1" applyAlignment="1">
      <alignment vertical="top" textRotation="90" wrapText="1"/>
    </xf>
    <xf numFmtId="0" fontId="8" fillId="0" borderId="1" xfId="0" applyFont="1" applyBorder="1" applyAlignment="1">
      <alignment vertical="top" wrapText="1"/>
    </xf>
    <xf numFmtId="0" fontId="21" fillId="3" borderId="1" xfId="0" applyFont="1" applyFill="1" applyBorder="1" applyAlignment="1">
      <alignment vertical="top" textRotation="90" wrapText="1"/>
    </xf>
    <xf numFmtId="0" fontId="8" fillId="0" borderId="8" xfId="0" applyFont="1" applyBorder="1" applyAlignment="1">
      <alignment vertical="top" wrapText="1"/>
    </xf>
    <xf numFmtId="3" fontId="23" fillId="0" borderId="1" xfId="0" applyNumberFormat="1" applyFont="1" applyBorder="1" applyAlignment="1">
      <alignment vertical="top"/>
    </xf>
    <xf numFmtId="167" fontId="23" fillId="0" borderId="1" xfId="4" applyNumberFormat="1" applyFont="1" applyBorder="1" applyAlignment="1">
      <alignment horizontal="right" vertical="top"/>
    </xf>
    <xf numFmtId="3" fontId="24" fillId="0" borderId="1" xfId="0" applyNumberFormat="1" applyFont="1" applyBorder="1"/>
    <xf numFmtId="0" fontId="17" fillId="0" borderId="1" xfId="0" applyFont="1" applyBorder="1" applyAlignment="1">
      <alignment textRotation="90"/>
    </xf>
    <xf numFmtId="3" fontId="17" fillId="0" borderId="1" xfId="0" applyNumberFormat="1" applyFont="1" applyBorder="1"/>
    <xf numFmtId="0" fontId="7" fillId="5" borderId="8" xfId="0" applyFont="1" applyFill="1" applyBorder="1" applyAlignment="1">
      <alignment horizontal="left" vertical="top" wrapText="1"/>
    </xf>
    <xf numFmtId="0" fontId="13" fillId="5" borderId="8" xfId="0" applyFont="1" applyFill="1" applyBorder="1" applyAlignment="1">
      <alignment horizontal="left" vertical="top" wrapText="1"/>
    </xf>
    <xf numFmtId="0" fontId="12" fillId="5" borderId="1" xfId="1" applyFont="1" applyFill="1" applyBorder="1" applyAlignment="1">
      <alignment horizontal="center" vertical="center" wrapText="1"/>
    </xf>
    <xf numFmtId="0" fontId="20" fillId="5" borderId="8" xfId="2" applyFont="1" applyFill="1" applyBorder="1" applyAlignment="1">
      <alignment vertical="top" wrapText="1"/>
    </xf>
    <xf numFmtId="0" fontId="7" fillId="5" borderId="8" xfId="0" applyFont="1" applyFill="1" applyBorder="1" applyAlignment="1">
      <alignment vertical="center" textRotation="90"/>
    </xf>
    <xf numFmtId="3" fontId="7" fillId="5" borderId="8" xfId="0" applyNumberFormat="1" applyFont="1" applyFill="1" applyBorder="1" applyAlignment="1">
      <alignment vertical="top"/>
    </xf>
    <xf numFmtId="0" fontId="7" fillId="5" borderId="8" xfId="0" applyFont="1" applyFill="1" applyBorder="1" applyAlignment="1">
      <alignment vertical="top"/>
    </xf>
    <xf numFmtId="0" fontId="7" fillId="5" borderId="8" xfId="0" applyFont="1" applyFill="1" applyBorder="1" applyAlignment="1">
      <alignment vertical="top" textRotation="90"/>
    </xf>
    <xf numFmtId="16" fontId="7" fillId="5" borderId="8" xfId="0" applyNumberFormat="1" applyFont="1" applyFill="1" applyBorder="1" applyAlignment="1">
      <alignment vertical="top" textRotation="90"/>
    </xf>
    <xf numFmtId="0" fontId="7" fillId="5" borderId="1" xfId="0" applyFont="1" applyFill="1" applyBorder="1" applyAlignment="1">
      <alignment horizontal="left" vertical="top" wrapText="1"/>
    </xf>
    <xf numFmtId="0" fontId="13" fillId="5" borderId="1" xfId="0" applyFont="1" applyFill="1" applyBorder="1" applyAlignment="1">
      <alignment horizontal="left" vertical="top" wrapText="1"/>
    </xf>
    <xf numFmtId="0" fontId="12" fillId="5" borderId="11" xfId="1" applyFont="1" applyFill="1" applyBorder="1" applyAlignment="1">
      <alignment horizontal="center" vertical="center" wrapText="1"/>
    </xf>
    <xf numFmtId="0" fontId="20" fillId="5" borderId="1" xfId="2" applyFont="1" applyFill="1" applyBorder="1" applyAlignment="1">
      <alignment vertical="top" wrapText="1"/>
    </xf>
    <xf numFmtId="0" fontId="7" fillId="5" borderId="1" xfId="0" applyFont="1" applyFill="1" applyBorder="1" applyAlignment="1">
      <alignment vertical="center" textRotation="90"/>
    </xf>
    <xf numFmtId="3" fontId="7" fillId="5" borderId="1" xfId="0" applyNumberFormat="1" applyFont="1" applyFill="1" applyBorder="1" applyAlignment="1">
      <alignment vertical="top"/>
    </xf>
    <xf numFmtId="0" fontId="7" fillId="5" borderId="1" xfId="0" applyFont="1" applyFill="1" applyBorder="1" applyAlignment="1">
      <alignment vertical="top"/>
    </xf>
    <xf numFmtId="0" fontId="7" fillId="5" borderId="1" xfId="0" applyFont="1" applyFill="1" applyBorder="1" applyAlignment="1">
      <alignment vertical="top" textRotation="90"/>
    </xf>
    <xf numFmtId="16" fontId="7" fillId="5" borderId="1" xfId="0" applyNumberFormat="1" applyFont="1" applyFill="1" applyBorder="1" applyAlignment="1">
      <alignment vertical="top" textRotation="90"/>
    </xf>
    <xf numFmtId="3" fontId="7" fillId="0" borderId="5" xfId="0" applyNumberFormat="1" applyFont="1" applyBorder="1" applyAlignment="1">
      <alignment vertical="top"/>
    </xf>
    <xf numFmtId="0" fontId="7" fillId="5" borderId="8" xfId="0" applyFont="1" applyFill="1" applyBorder="1" applyAlignment="1">
      <alignment vertical="center"/>
    </xf>
    <xf numFmtId="0" fontId="7" fillId="5" borderId="1" xfId="0" applyFont="1" applyFill="1" applyBorder="1" applyAlignment="1">
      <alignment vertical="center"/>
    </xf>
    <xf numFmtId="0" fontId="3" fillId="6" borderId="1" xfId="0" applyFont="1" applyFill="1" applyBorder="1" applyAlignment="1">
      <alignment horizontal="center" vertical="center" textRotation="90" wrapText="1"/>
    </xf>
    <xf numFmtId="0" fontId="34" fillId="5" borderId="8" xfId="0" applyFont="1" applyFill="1" applyBorder="1" applyAlignment="1">
      <alignment vertical="center" wrapText="1"/>
    </xf>
    <xf numFmtId="0" fontId="35" fillId="0" borderId="1" xfId="0" applyFont="1" applyBorder="1" applyAlignment="1">
      <alignment vertical="center"/>
    </xf>
    <xf numFmtId="3" fontId="23" fillId="5" borderId="1" xfId="0" applyNumberFormat="1" applyFont="1" applyFill="1" applyBorder="1" applyAlignment="1">
      <alignment vertical="top"/>
    </xf>
    <xf numFmtId="0" fontId="7" fillId="5" borderId="6" xfId="0" applyFont="1" applyFill="1" applyBorder="1" applyAlignment="1">
      <alignment vertical="top"/>
    </xf>
    <xf numFmtId="3" fontId="13" fillId="7" borderId="1" xfId="0" applyNumberFormat="1" applyFont="1" applyFill="1" applyBorder="1" applyAlignment="1">
      <alignment vertical="top" wrapText="1"/>
    </xf>
    <xf numFmtId="0" fontId="13" fillId="0" borderId="1" xfId="0" applyFont="1" applyFill="1" applyBorder="1" applyAlignment="1">
      <alignment horizontal="left" vertical="top" wrapText="1"/>
    </xf>
    <xf numFmtId="167" fontId="13" fillId="8" borderId="1" xfId="4" applyNumberFormat="1" applyFont="1" applyFill="1" applyBorder="1" applyAlignment="1">
      <alignment horizontal="right" vertical="top" wrapText="1"/>
    </xf>
    <xf numFmtId="0" fontId="24" fillId="6" borderId="3" xfId="0" applyFont="1" applyFill="1" applyBorder="1" applyAlignment="1">
      <alignment horizontal="center" vertical="center"/>
    </xf>
    <xf numFmtId="0" fontId="24" fillId="6" borderId="1" xfId="0" applyFont="1" applyFill="1" applyBorder="1" applyAlignment="1">
      <alignment horizontal="center" vertical="center"/>
    </xf>
    <xf numFmtId="0" fontId="3" fillId="6" borderId="1" xfId="0" applyFont="1" applyFill="1" applyBorder="1" applyAlignment="1">
      <alignment horizontal="center" vertical="center" textRotation="90" wrapText="1"/>
    </xf>
    <xf numFmtId="0" fontId="24" fillId="6" borderId="3" xfId="0" applyFont="1" applyFill="1" applyBorder="1" applyAlignment="1">
      <alignment horizontal="center" vertical="center"/>
    </xf>
    <xf numFmtId="0" fontId="13" fillId="3" borderId="8" xfId="0" applyFont="1" applyFill="1" applyBorder="1" applyAlignment="1">
      <alignment horizontal="left" vertical="top" wrapText="1"/>
    </xf>
    <xf numFmtId="0" fontId="13" fillId="3" borderId="8" xfId="0" applyFont="1" applyFill="1" applyBorder="1" applyAlignment="1">
      <alignment horizontal="center" vertical="center" wrapText="1"/>
    </xf>
    <xf numFmtId="0" fontId="7" fillId="0" borderId="8" xfId="0" applyFont="1" applyBorder="1" applyAlignment="1">
      <alignment vertical="top"/>
    </xf>
    <xf numFmtId="0" fontId="7" fillId="0" borderId="8" xfId="0" applyFont="1" applyBorder="1" applyAlignment="1">
      <alignment vertical="top" textRotation="90"/>
    </xf>
    <xf numFmtId="0" fontId="17" fillId="0" borderId="8" xfId="0" applyFont="1" applyBorder="1" applyAlignment="1">
      <alignment vertical="top" textRotation="90"/>
    </xf>
    <xf numFmtId="0" fontId="17" fillId="0" borderId="8" xfId="0" applyFont="1" applyBorder="1" applyAlignment="1">
      <alignment vertical="top"/>
    </xf>
    <xf numFmtId="16" fontId="7" fillId="0" borderId="8" xfId="0" applyNumberFormat="1" applyFont="1" applyBorder="1" applyAlignment="1">
      <alignment vertical="top" textRotation="90"/>
    </xf>
    <xf numFmtId="0" fontId="12" fillId="5" borderId="12" xfId="1" applyFont="1" applyFill="1" applyBorder="1" applyAlignment="1">
      <alignment horizontal="center" vertical="center" wrapText="1"/>
    </xf>
    <xf numFmtId="0" fontId="7" fillId="5" borderId="6" xfId="0" applyFont="1" applyFill="1" applyBorder="1" applyAlignment="1">
      <alignment vertical="top" textRotation="90"/>
    </xf>
    <xf numFmtId="0" fontId="7" fillId="5" borderId="6" xfId="0" applyFont="1" applyFill="1" applyBorder="1" applyAlignment="1">
      <alignment vertical="center"/>
    </xf>
    <xf numFmtId="0" fontId="7" fillId="0" borderId="8" xfId="0" applyFont="1" applyFill="1" applyBorder="1" applyAlignment="1">
      <alignment horizontal="left" vertical="top" wrapText="1"/>
    </xf>
    <xf numFmtId="0" fontId="13" fillId="0" borderId="8" xfId="0" applyFont="1" applyFill="1" applyBorder="1" applyAlignment="1">
      <alignment horizontal="left" vertical="top" wrapText="1"/>
    </xf>
    <xf numFmtId="0" fontId="20" fillId="0" borderId="8" xfId="2" applyFont="1" applyFill="1" applyBorder="1" applyAlignment="1">
      <alignment vertical="top" wrapText="1"/>
    </xf>
    <xf numFmtId="0" fontId="7" fillId="0" borderId="1" xfId="0" applyFont="1" applyFill="1" applyBorder="1" applyAlignment="1">
      <alignment vertical="center" textRotation="90"/>
    </xf>
    <xf numFmtId="3" fontId="7" fillId="0" borderId="1" xfId="0" applyNumberFormat="1" applyFont="1" applyFill="1" applyBorder="1" applyAlignment="1">
      <alignment vertical="top"/>
    </xf>
    <xf numFmtId="0" fontId="7" fillId="0" borderId="1" xfId="0" applyFont="1" applyFill="1" applyBorder="1" applyAlignment="1">
      <alignment vertical="top"/>
    </xf>
    <xf numFmtId="0" fontId="7" fillId="0" borderId="1" xfId="0" applyFont="1" applyFill="1" applyBorder="1" applyAlignment="1">
      <alignment vertical="top" textRotation="90"/>
    </xf>
    <xf numFmtId="16" fontId="7" fillId="0" borderId="1" xfId="0" applyNumberFormat="1" applyFont="1" applyFill="1" applyBorder="1" applyAlignment="1">
      <alignment vertical="top" textRotation="90"/>
    </xf>
    <xf numFmtId="0" fontId="7" fillId="0" borderId="6" xfId="0" applyFont="1" applyFill="1" applyBorder="1" applyAlignment="1">
      <alignment vertical="center"/>
    </xf>
    <xf numFmtId="0" fontId="17" fillId="0" borderId="0" xfId="0" applyFont="1" applyFill="1"/>
    <xf numFmtId="0" fontId="17" fillId="0" borderId="1" xfId="0" applyFont="1" applyFill="1" applyBorder="1"/>
    <xf numFmtId="0" fontId="16" fillId="0" borderId="1" xfId="0" applyFont="1" applyFill="1" applyBorder="1" applyAlignment="1">
      <alignment horizontal="center" vertical="center" wrapText="1"/>
    </xf>
    <xf numFmtId="3" fontId="15" fillId="0" borderId="1" xfId="0" applyNumberFormat="1" applyFont="1" applyFill="1" applyBorder="1" applyAlignment="1">
      <alignment vertical="top" wrapText="1"/>
    </xf>
    <xf numFmtId="3" fontId="13" fillId="0" borderId="1" xfId="0" applyNumberFormat="1" applyFont="1" applyFill="1" applyBorder="1" applyAlignment="1">
      <alignment vertical="top" wrapText="1"/>
    </xf>
    <xf numFmtId="0" fontId="7" fillId="0" borderId="8" xfId="0" applyFont="1" applyFill="1" applyBorder="1" applyAlignment="1">
      <alignment vertical="top"/>
    </xf>
    <xf numFmtId="3" fontId="23" fillId="0" borderId="1" xfId="0" applyNumberFormat="1" applyFont="1" applyFill="1" applyBorder="1" applyAlignment="1">
      <alignment vertical="top"/>
    </xf>
    <xf numFmtId="3" fontId="22" fillId="0" borderId="1" xfId="0" applyNumberFormat="1" applyFont="1" applyFill="1" applyBorder="1" applyAlignment="1">
      <alignment horizontal="right" vertical="top" wrapText="1"/>
    </xf>
    <xf numFmtId="167" fontId="18" fillId="0" borderId="1" xfId="4" applyNumberFormat="1" applyFont="1" applyFill="1" applyBorder="1" applyAlignment="1">
      <alignment horizontal="right" vertical="top" wrapText="1"/>
    </xf>
    <xf numFmtId="167" fontId="18" fillId="0" borderId="9" xfId="4" applyNumberFormat="1" applyFont="1" applyFill="1" applyBorder="1" applyAlignment="1">
      <alignment horizontal="right" vertical="top" wrapText="1"/>
    </xf>
    <xf numFmtId="167" fontId="22" fillId="0" borderId="1" xfId="4" applyNumberFormat="1" applyFont="1" applyFill="1" applyBorder="1" applyAlignment="1">
      <alignment horizontal="right" vertical="top" wrapText="1"/>
    </xf>
    <xf numFmtId="3" fontId="17" fillId="0" borderId="0" xfId="0" applyNumberFormat="1" applyFont="1" applyAlignment="1">
      <alignment horizontal="right" vertical="top"/>
    </xf>
    <xf numFmtId="3" fontId="7" fillId="0" borderId="1" xfId="0" applyNumberFormat="1" applyFont="1" applyFill="1" applyBorder="1" applyAlignment="1">
      <alignment horizontal="right" vertical="top"/>
    </xf>
    <xf numFmtId="0" fontId="12" fillId="5" borderId="10" xfId="1" applyFont="1" applyFill="1" applyBorder="1" applyAlignment="1">
      <alignment horizontal="center" vertical="center" wrapText="1"/>
    </xf>
    <xf numFmtId="3" fontId="12" fillId="5" borderId="9" xfId="1" applyNumberFormat="1" applyFont="1" applyFill="1" applyBorder="1" applyAlignment="1">
      <alignment horizontal="right" vertical="top"/>
    </xf>
    <xf numFmtId="3" fontId="7" fillId="5" borderId="1" xfId="0" applyNumberFormat="1" applyFont="1" applyFill="1" applyBorder="1" applyAlignment="1">
      <alignment horizontal="right" vertical="top"/>
    </xf>
    <xf numFmtId="0" fontId="15"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36" fillId="5" borderId="8" xfId="0" applyFont="1" applyFill="1" applyBorder="1" applyAlignment="1">
      <alignment horizontal="center" vertical="center" wrapText="1"/>
    </xf>
    <xf numFmtId="0" fontId="13" fillId="5" borderId="1" xfId="0" applyFont="1" applyFill="1" applyBorder="1" applyAlignment="1">
      <alignment horizontal="center" vertical="center" wrapText="1"/>
    </xf>
    <xf numFmtId="3" fontId="0" fillId="0" borderId="8"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0" fontId="7" fillId="0" borderId="8" xfId="0" applyFont="1" applyBorder="1" applyAlignment="1">
      <alignment vertical="center"/>
    </xf>
    <xf numFmtId="0" fontId="8" fillId="9" borderId="1" xfId="0" applyFont="1" applyFill="1" applyBorder="1" applyAlignment="1">
      <alignment horizontal="left" vertical="center" wrapText="1"/>
    </xf>
    <xf numFmtId="0" fontId="7" fillId="9" borderId="8" xfId="0" applyFont="1" applyFill="1" applyBorder="1" applyAlignment="1">
      <alignment horizontal="left" vertical="top" wrapText="1"/>
    </xf>
    <xf numFmtId="0" fontId="13" fillId="9" borderId="8" xfId="0" applyFont="1" applyFill="1" applyBorder="1" applyAlignment="1">
      <alignment horizontal="left" vertical="top" wrapText="1"/>
    </xf>
    <xf numFmtId="0" fontId="36" fillId="9" borderId="1" xfId="0" applyFont="1" applyFill="1" applyBorder="1" applyAlignment="1">
      <alignment horizontal="center" vertical="center" wrapText="1"/>
    </xf>
    <xf numFmtId="0" fontId="20" fillId="9" borderId="8" xfId="2" applyFont="1" applyFill="1" applyBorder="1" applyAlignment="1">
      <alignment vertical="top" wrapText="1"/>
    </xf>
    <xf numFmtId="0" fontId="7" fillId="9" borderId="1" xfId="0" applyFont="1" applyFill="1" applyBorder="1" applyAlignment="1">
      <alignment vertical="center" textRotation="90"/>
    </xf>
    <xf numFmtId="3" fontId="7" fillId="9" borderId="5" xfId="0" applyNumberFormat="1" applyFont="1" applyFill="1" applyBorder="1" applyAlignment="1">
      <alignment vertical="top"/>
    </xf>
    <xf numFmtId="3" fontId="7" fillId="9" borderId="1" xfId="0" applyNumberFormat="1" applyFont="1" applyFill="1" applyBorder="1" applyAlignment="1">
      <alignment vertical="top"/>
    </xf>
    <xf numFmtId="0" fontId="7" fillId="9" borderId="5" xfId="0" applyFont="1" applyFill="1" applyBorder="1" applyAlignment="1">
      <alignment vertical="top"/>
    </xf>
    <xf numFmtId="0" fontId="7" fillId="9" borderId="1" xfId="0" applyFont="1" applyFill="1" applyBorder="1" applyAlignment="1">
      <alignment vertical="top"/>
    </xf>
    <xf numFmtId="0" fontId="7" fillId="9" borderId="1" xfId="0" applyFont="1" applyFill="1" applyBorder="1" applyAlignment="1">
      <alignment vertical="top" textRotation="90"/>
    </xf>
    <xf numFmtId="16" fontId="7" fillId="9" borderId="1" xfId="0" applyNumberFormat="1" applyFont="1" applyFill="1" applyBorder="1" applyAlignment="1">
      <alignment vertical="top" textRotation="90"/>
    </xf>
    <xf numFmtId="3" fontId="7" fillId="9" borderId="1" xfId="0" applyNumberFormat="1" applyFont="1" applyFill="1" applyBorder="1" applyAlignment="1">
      <alignment horizontal="right" vertical="top"/>
    </xf>
    <xf numFmtId="0" fontId="7" fillId="9" borderId="6" xfId="0" applyFont="1" applyFill="1" applyBorder="1" applyAlignment="1">
      <alignment vertical="center"/>
    </xf>
    <xf numFmtId="0" fontId="24" fillId="6" borderId="3" xfId="0" applyFont="1" applyFill="1" applyBorder="1" applyAlignment="1">
      <alignment horizontal="center" vertical="center"/>
    </xf>
    <xf numFmtId="0" fontId="3" fillId="6" borderId="1" xfId="0" applyFont="1" applyFill="1" applyBorder="1" applyAlignment="1">
      <alignment horizontal="center" vertical="center" textRotation="90" wrapText="1"/>
    </xf>
    <xf numFmtId="3" fontId="7" fillId="0" borderId="8" xfId="0" applyNumberFormat="1" applyFont="1" applyFill="1" applyBorder="1" applyAlignment="1">
      <alignment horizontal="right" vertical="top"/>
    </xf>
    <xf numFmtId="3" fontId="7" fillId="9" borderId="8" xfId="0" applyNumberFormat="1" applyFont="1" applyFill="1" applyBorder="1" applyAlignment="1">
      <alignment horizontal="right" vertical="top"/>
    </xf>
    <xf numFmtId="0" fontId="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37" fillId="5" borderId="1" xfId="0" applyFont="1" applyFill="1" applyBorder="1" applyAlignment="1">
      <alignment horizontal="center" vertical="center" wrapText="1"/>
    </xf>
    <xf numFmtId="3" fontId="7" fillId="5" borderId="5" xfId="0" applyNumberFormat="1" applyFont="1" applyFill="1" applyBorder="1" applyAlignment="1">
      <alignment vertical="top"/>
    </xf>
    <xf numFmtId="0" fontId="7" fillId="5" borderId="5" xfId="0" applyFont="1" applyFill="1" applyBorder="1" applyAlignment="1">
      <alignment vertical="top"/>
    </xf>
    <xf numFmtId="0" fontId="17" fillId="5" borderId="1" xfId="0" applyFont="1" applyFill="1" applyBorder="1"/>
    <xf numFmtId="3" fontId="7" fillId="5" borderId="8" xfId="0" applyNumberFormat="1" applyFont="1" applyFill="1" applyBorder="1" applyAlignment="1">
      <alignment horizontal="right" vertical="top"/>
    </xf>
    <xf numFmtId="0" fontId="12" fillId="5" borderId="1" xfId="0" applyFont="1" applyFill="1" applyBorder="1" applyAlignment="1">
      <alignment horizontal="center" vertical="center" wrapText="1"/>
    </xf>
    <xf numFmtId="0" fontId="0" fillId="5" borderId="13" xfId="0" applyFont="1" applyFill="1" applyBorder="1" applyAlignment="1">
      <alignment horizontal="left" vertical="center" wrapText="1"/>
    </xf>
    <xf numFmtId="0" fontId="0" fillId="5" borderId="1"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24" fillId="0" borderId="1" xfId="0"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13" xfId="0" applyFont="1" applyFill="1" applyBorder="1" applyAlignment="1">
      <alignment wrapText="1"/>
    </xf>
    <xf numFmtId="0" fontId="0" fillId="3" borderId="15" xfId="0" applyFont="1" applyFill="1" applyBorder="1" applyAlignment="1">
      <alignment wrapText="1"/>
    </xf>
    <xf numFmtId="0" fontId="0" fillId="0" borderId="9" xfId="0" applyFont="1" applyFill="1" applyBorder="1" applyAlignment="1">
      <alignment wrapText="1"/>
    </xf>
    <xf numFmtId="167" fontId="18" fillId="0" borderId="16" xfId="4" applyNumberFormat="1" applyFont="1" applyBorder="1" applyAlignment="1">
      <alignment horizontal="right" vertical="top" wrapText="1"/>
    </xf>
    <xf numFmtId="0" fontId="38" fillId="0" borderId="1" xfId="0" applyFont="1" applyFill="1" applyBorder="1" applyAlignment="1">
      <alignment horizontal="center" vertical="center"/>
    </xf>
    <xf numFmtId="3" fontId="39" fillId="0" borderId="8" xfId="0" applyNumberFormat="1" applyFont="1" applyBorder="1" applyAlignment="1">
      <alignment horizontal="center" vertical="center"/>
    </xf>
    <xf numFmtId="3" fontId="39" fillId="0" borderId="1" xfId="0" applyNumberFormat="1" applyFont="1" applyBorder="1" applyAlignment="1">
      <alignment horizontal="center" vertical="center"/>
    </xf>
    <xf numFmtId="1" fontId="38" fillId="0" borderId="1" xfId="0" applyNumberFormat="1" applyFont="1" applyFill="1" applyBorder="1" applyAlignment="1">
      <alignment horizontal="center" vertical="center"/>
    </xf>
    <xf numFmtId="1" fontId="39" fillId="0" borderId="8" xfId="0" applyNumberFormat="1" applyFont="1" applyBorder="1" applyAlignment="1">
      <alignment vertical="top"/>
    </xf>
    <xf numFmtId="1" fontId="39" fillId="0" borderId="1" xfId="0" applyNumberFormat="1" applyFont="1" applyBorder="1" applyAlignment="1">
      <alignment vertical="top"/>
    </xf>
    <xf numFmtId="1" fontId="24" fillId="0" borderId="1" xfId="0" applyNumberFormat="1" applyFont="1" applyBorder="1"/>
    <xf numFmtId="3" fontId="40" fillId="0" borderId="1" xfId="0" applyNumberFormat="1" applyFont="1" applyBorder="1"/>
    <xf numFmtId="16" fontId="13" fillId="5" borderId="1" xfId="0" applyNumberFormat="1" applyFont="1" applyFill="1" applyBorder="1" applyAlignment="1">
      <alignment horizontal="left" vertical="top" wrapText="1"/>
    </xf>
    <xf numFmtId="0" fontId="36" fillId="0" borderId="0" xfId="0" applyFont="1"/>
    <xf numFmtId="0" fontId="42" fillId="2" borderId="1" xfId="0" applyFont="1" applyFill="1" applyBorder="1" applyAlignment="1">
      <alignment horizontal="center" vertical="center" textRotation="90" wrapText="1"/>
    </xf>
    <xf numFmtId="0" fontId="42"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36" fillId="3" borderId="1" xfId="0" applyFont="1" applyFill="1" applyBorder="1" applyAlignment="1">
      <alignment horizontal="left" vertical="top" wrapText="1"/>
    </xf>
    <xf numFmtId="169" fontId="42" fillId="0" borderId="1" xfId="0" applyNumberFormat="1" applyFont="1" applyBorder="1" applyAlignment="1">
      <alignment horizontal="right" vertical="top" wrapText="1"/>
    </xf>
    <xf numFmtId="0" fontId="42" fillId="0" borderId="1" xfId="0" applyFont="1" applyFill="1" applyBorder="1" applyAlignment="1">
      <alignment vertical="center" wrapText="1"/>
    </xf>
    <xf numFmtId="49" fontId="42" fillId="0" borderId="1" xfId="0" applyNumberFormat="1" applyFont="1" applyFill="1" applyBorder="1" applyAlignment="1">
      <alignment horizontal="right" vertical="top" wrapText="1"/>
    </xf>
    <xf numFmtId="169" fontId="42" fillId="0" borderId="1" xfId="0" applyNumberFormat="1" applyFont="1" applyFill="1" applyBorder="1" applyAlignment="1">
      <alignment horizontal="right" vertical="top" wrapText="1"/>
    </xf>
    <xf numFmtId="0" fontId="36" fillId="0" borderId="1" xfId="0" applyFont="1" applyFill="1" applyBorder="1" applyAlignment="1">
      <alignment horizontal="left" vertical="top" wrapText="1"/>
    </xf>
    <xf numFmtId="0" fontId="42" fillId="0" borderId="1" xfId="0" applyFont="1" applyFill="1" applyBorder="1" applyAlignment="1">
      <alignment horizontal="left" vertical="top" wrapText="1"/>
    </xf>
    <xf numFmtId="169" fontId="44" fillId="0" borderId="1" xfId="0" applyNumberFormat="1" applyFont="1" applyBorder="1" applyAlignment="1">
      <alignment horizontal="center" vertical="center" wrapText="1"/>
    </xf>
    <xf numFmtId="0" fontId="44" fillId="0" borderId="1" xfId="0" applyFont="1" applyBorder="1" applyAlignment="1">
      <alignment vertical="center" wrapText="1"/>
    </xf>
    <xf numFmtId="170" fontId="44" fillId="0" borderId="1" xfId="9" applyNumberFormat="1" applyFont="1" applyBorder="1" applyAlignment="1">
      <alignment horizontal="center" vertical="center" wrapText="1"/>
    </xf>
    <xf numFmtId="168" fontId="44" fillId="0" borderId="1" xfId="9" applyNumberFormat="1" applyFont="1" applyBorder="1" applyAlignment="1">
      <alignment vertical="center" wrapText="1"/>
    </xf>
    <xf numFmtId="0" fontId="3" fillId="0" borderId="3" xfId="0" applyFont="1" applyFill="1" applyBorder="1" applyAlignment="1">
      <alignment horizontal="center" vertical="center" wrapText="1"/>
    </xf>
    <xf numFmtId="0" fontId="43" fillId="0" borderId="1" xfId="0" applyFont="1" applyFill="1" applyBorder="1" applyAlignment="1">
      <alignment horizontal="center" vertical="center" wrapText="1"/>
    </xf>
    <xf numFmtId="169" fontId="43" fillId="0" borderId="1" xfId="0" applyNumberFormat="1" applyFont="1" applyFill="1" applyBorder="1" applyAlignment="1">
      <alignment horizontal="center" vertical="center" wrapText="1"/>
    </xf>
    <xf numFmtId="0" fontId="43" fillId="0" borderId="3" xfId="0" applyFont="1" applyFill="1" applyBorder="1" applyAlignment="1">
      <alignment horizontal="center" vertical="center" wrapText="1"/>
    </xf>
    <xf numFmtId="0" fontId="36" fillId="3" borderId="1" xfId="0" applyFont="1" applyFill="1" applyBorder="1" applyAlignment="1">
      <alignment horizontal="center" vertical="top" wrapText="1"/>
    </xf>
    <xf numFmtId="0" fontId="42" fillId="0" borderId="1" xfId="0" applyFont="1" applyBorder="1" applyAlignment="1">
      <alignment vertical="center" wrapText="1"/>
    </xf>
    <xf numFmtId="49" fontId="42" fillId="0" borderId="1" xfId="0" applyNumberFormat="1" applyFont="1" applyBorder="1" applyAlignment="1">
      <alignment horizontal="right" vertical="top" wrapText="1"/>
    </xf>
    <xf numFmtId="0" fontId="42" fillId="0" borderId="1" xfId="0" applyFont="1" applyBorder="1" applyAlignment="1">
      <alignment vertical="top" wrapText="1"/>
    </xf>
    <xf numFmtId="0" fontId="42" fillId="0" borderId="1" xfId="0" applyFont="1" applyBorder="1" applyAlignment="1">
      <alignment horizontal="left" vertical="top" wrapText="1"/>
    </xf>
    <xf numFmtId="0" fontId="36" fillId="0" borderId="1" xfId="0" applyFont="1" applyBorder="1" applyAlignment="1">
      <alignment vertical="top" wrapText="1"/>
    </xf>
    <xf numFmtId="0" fontId="36" fillId="0" borderId="1" xfId="0" applyFont="1" applyBorder="1"/>
    <xf numFmtId="0" fontId="36" fillId="0" borderId="1" xfId="0" applyFont="1" applyBorder="1" applyAlignment="1">
      <alignment horizontal="left" vertical="top" wrapText="1"/>
    </xf>
    <xf numFmtId="0" fontId="36" fillId="3" borderId="0" xfId="0" applyFont="1" applyFill="1" applyAlignment="1">
      <alignment horizontal="left" vertical="top" wrapText="1"/>
    </xf>
    <xf numFmtId="168" fontId="46" fillId="0" borderId="1" xfId="9" applyNumberFormat="1" applyFont="1" applyBorder="1" applyAlignment="1">
      <alignment vertical="center" wrapText="1"/>
    </xf>
    <xf numFmtId="0" fontId="46" fillId="0" borderId="1" xfId="0" applyFont="1" applyBorder="1" applyAlignment="1">
      <alignment vertical="center" wrapText="1"/>
    </xf>
    <xf numFmtId="0" fontId="33" fillId="0" borderId="1" xfId="0" applyFont="1" applyBorder="1"/>
    <xf numFmtId="0" fontId="36" fillId="0" borderId="0" xfId="0" applyFont="1" applyBorder="1"/>
    <xf numFmtId="169" fontId="42" fillId="0" borderId="0" xfId="0" applyNumberFormat="1" applyFont="1" applyBorder="1" applyAlignment="1">
      <alignment horizontal="right" vertical="top" wrapText="1"/>
    </xf>
    <xf numFmtId="0" fontId="36" fillId="11" borderId="0" xfId="0" applyFont="1" applyFill="1" applyBorder="1"/>
    <xf numFmtId="0" fontId="36" fillId="11" borderId="0" xfId="0" applyFont="1" applyFill="1"/>
    <xf numFmtId="0" fontId="4" fillId="5" borderId="1" xfId="0" applyFont="1" applyFill="1" applyBorder="1" applyAlignment="1">
      <alignment horizontal="center" vertical="center" textRotation="90" wrapText="1"/>
    </xf>
    <xf numFmtId="0" fontId="4" fillId="12" borderId="1" xfId="0" applyFont="1" applyFill="1" applyBorder="1" applyAlignment="1">
      <alignment horizontal="center" vertical="center" textRotation="90" wrapText="1"/>
    </xf>
    <xf numFmtId="0" fontId="4" fillId="9" borderId="1" xfId="0" applyFont="1" applyFill="1" applyBorder="1" applyAlignment="1">
      <alignment horizontal="center" vertical="center" textRotation="90" wrapText="1"/>
    </xf>
    <xf numFmtId="0" fontId="5" fillId="5"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6" fillId="3" borderId="1" xfId="0" applyFont="1" applyFill="1" applyBorder="1" applyAlignment="1">
      <alignment horizontal="right" vertical="center"/>
    </xf>
    <xf numFmtId="0" fontId="47"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48" fillId="3" borderId="1" xfId="0" applyFont="1" applyFill="1" applyBorder="1" applyAlignment="1">
      <alignment vertical="center" wrapText="1"/>
    </xf>
    <xf numFmtId="168" fontId="6" fillId="3" borderId="1" xfId="10" applyNumberFormat="1" applyFont="1" applyFill="1" applyBorder="1" applyAlignment="1">
      <alignment horizontal="right" vertical="top"/>
    </xf>
    <xf numFmtId="168" fontId="7" fillId="3" borderId="1" xfId="10" applyNumberFormat="1" applyFont="1" applyFill="1" applyBorder="1" applyAlignment="1">
      <alignment horizontal="right" vertical="top"/>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47" fillId="3" borderId="8" xfId="0" applyFont="1" applyFill="1" applyBorder="1" applyAlignment="1">
      <alignment horizontal="left" vertical="top" wrapText="1"/>
    </xf>
    <xf numFmtId="49" fontId="6" fillId="3" borderId="1" xfId="10" applyNumberFormat="1" applyFont="1" applyFill="1" applyBorder="1" applyAlignment="1">
      <alignment horizontal="right" vertical="top"/>
    </xf>
    <xf numFmtId="0" fontId="17" fillId="3" borderId="1" xfId="0" applyFont="1" applyFill="1" applyBorder="1" applyAlignment="1">
      <alignment horizontal="left" vertical="top" wrapText="1"/>
    </xf>
    <xf numFmtId="0" fontId="17" fillId="3" borderId="1" xfId="0" applyFont="1" applyFill="1" applyBorder="1" applyAlignment="1">
      <alignment vertical="top" wrapText="1"/>
    </xf>
    <xf numFmtId="0" fontId="49" fillId="3" borderId="0" xfId="0" applyFont="1" applyFill="1" applyAlignment="1">
      <alignment vertical="top" wrapText="1"/>
    </xf>
    <xf numFmtId="0" fontId="0" fillId="3" borderId="8" xfId="0" applyFont="1" applyFill="1" applyBorder="1" applyAlignment="1">
      <alignment horizontal="left" vertical="top" wrapText="1"/>
    </xf>
    <xf numFmtId="0" fontId="49" fillId="3" borderId="1" xfId="0" applyFont="1" applyFill="1" applyBorder="1" applyAlignment="1">
      <alignment horizontal="center" vertical="top" wrapText="1"/>
    </xf>
    <xf numFmtId="168" fontId="7" fillId="5" borderId="1" xfId="10" applyNumberFormat="1" applyFont="1" applyFill="1" applyBorder="1" applyAlignment="1">
      <alignment horizontal="right" vertical="top"/>
    </xf>
    <xf numFmtId="168" fontId="7" fillId="12" borderId="1" xfId="10" applyNumberFormat="1" applyFont="1" applyFill="1" applyBorder="1" applyAlignment="1">
      <alignment horizontal="right" vertical="top"/>
    </xf>
    <xf numFmtId="168" fontId="7" fillId="9" borderId="1" xfId="10" applyNumberFormat="1" applyFont="1" applyFill="1" applyBorder="1" applyAlignment="1">
      <alignment horizontal="right" vertical="top"/>
    </xf>
    <xf numFmtId="0" fontId="0" fillId="3" borderId="0" xfId="0" applyFill="1"/>
    <xf numFmtId="0" fontId="49" fillId="3" borderId="1" xfId="0" applyFont="1" applyFill="1" applyBorder="1" applyAlignment="1">
      <alignment vertical="top" wrapText="1"/>
    </xf>
    <xf numFmtId="168" fontId="6" fillId="0" borderId="1" xfId="10" applyNumberFormat="1" applyFont="1" applyBorder="1" applyAlignment="1">
      <alignment horizontal="right" vertical="top"/>
    </xf>
    <xf numFmtId="0" fontId="6" fillId="0" borderId="1" xfId="0" applyFont="1" applyBorder="1" applyAlignment="1">
      <alignment vertical="center" wrapText="1"/>
    </xf>
    <xf numFmtId="168" fontId="6" fillId="13" borderId="1" xfId="10" applyNumberFormat="1" applyFont="1" applyFill="1" applyBorder="1" applyAlignment="1">
      <alignment horizontal="right" vertical="top"/>
    </xf>
    <xf numFmtId="168" fontId="7" fillId="5" borderId="1" xfId="10" applyNumberFormat="1" applyFont="1" applyFill="1" applyBorder="1" applyAlignment="1">
      <alignment horizontal="left" vertical="center"/>
    </xf>
    <xf numFmtId="0" fontId="6" fillId="0" borderId="1" xfId="0" applyFont="1" applyBorder="1" applyAlignment="1">
      <alignment horizontal="left" vertical="top" wrapText="1"/>
    </xf>
    <xf numFmtId="0" fontId="23" fillId="0" borderId="1" xfId="0" applyFont="1" applyBorder="1" applyAlignment="1">
      <alignment horizontal="right" vertical="center"/>
    </xf>
    <xf numFmtId="168" fontId="23" fillId="0" borderId="1" xfId="10" applyNumberFormat="1" applyFont="1" applyBorder="1" applyAlignment="1">
      <alignment horizontal="right" vertical="top"/>
    </xf>
    <xf numFmtId="0" fontId="23" fillId="0" borderId="1" xfId="0" applyFont="1" applyBorder="1" applyAlignment="1">
      <alignment horizontal="right" vertical="top"/>
    </xf>
    <xf numFmtId="168" fontId="23" fillId="5" borderId="1" xfId="10" applyNumberFormat="1" applyFont="1" applyFill="1" applyBorder="1" applyAlignment="1">
      <alignment horizontal="right" vertical="top"/>
    </xf>
    <xf numFmtId="168" fontId="23" fillId="12" borderId="1" xfId="10" applyNumberFormat="1" applyFont="1" applyFill="1" applyBorder="1" applyAlignment="1">
      <alignment horizontal="right" vertical="top"/>
    </xf>
    <xf numFmtId="168" fontId="23" fillId="9" borderId="1" xfId="10" applyNumberFormat="1" applyFont="1" applyFill="1" applyBorder="1" applyAlignment="1">
      <alignment vertical="top"/>
    </xf>
    <xf numFmtId="0" fontId="23" fillId="0" borderId="1" xfId="0" applyFont="1" applyBorder="1" applyAlignment="1">
      <alignment vertical="center"/>
    </xf>
    <xf numFmtId="168" fontId="23" fillId="13" borderId="1" xfId="0" applyNumberFormat="1" applyFont="1" applyFill="1" applyBorder="1" applyAlignment="1">
      <alignment vertical="center"/>
    </xf>
    <xf numFmtId="0" fontId="32" fillId="0" borderId="0" xfId="0" applyFont="1"/>
    <xf numFmtId="0" fontId="23" fillId="0" borderId="5" xfId="0" applyFont="1" applyBorder="1" applyAlignment="1">
      <alignment horizontal="right" vertical="center"/>
    </xf>
    <xf numFmtId="0" fontId="23" fillId="0" borderId="5" xfId="0" applyFont="1" applyBorder="1" applyAlignment="1">
      <alignment horizontal="center" vertical="center"/>
    </xf>
    <xf numFmtId="168" fontId="23" fillId="0" borderId="5" xfId="10" applyNumberFormat="1" applyFont="1" applyBorder="1" applyAlignment="1">
      <alignment horizontal="right" vertical="top"/>
    </xf>
    <xf numFmtId="0" fontId="23" fillId="0" borderId="5" xfId="0" applyFont="1" applyBorder="1" applyAlignment="1">
      <alignment horizontal="right" vertical="top"/>
    </xf>
    <xf numFmtId="168" fontId="23" fillId="5" borderId="5" xfId="10" applyNumberFormat="1" applyFont="1" applyFill="1" applyBorder="1" applyAlignment="1">
      <alignment horizontal="right" vertical="top"/>
    </xf>
    <xf numFmtId="168" fontId="23" fillId="12" borderId="5" xfId="10" applyNumberFormat="1" applyFont="1" applyFill="1" applyBorder="1" applyAlignment="1">
      <alignment horizontal="right" vertical="top"/>
    </xf>
    <xf numFmtId="168" fontId="23" fillId="9" borderId="5" xfId="10" applyNumberFormat="1" applyFont="1" applyFill="1" applyBorder="1" applyAlignment="1">
      <alignment vertical="top"/>
    </xf>
    <xf numFmtId="0" fontId="23" fillId="0" borderId="5" xfId="0" applyFont="1" applyBorder="1" applyAlignment="1">
      <alignment vertical="center"/>
    </xf>
    <xf numFmtId="168" fontId="23" fillId="0" borderId="5" xfId="0" applyNumberFormat="1" applyFont="1" applyBorder="1" applyAlignment="1">
      <alignment vertical="center"/>
    </xf>
    <xf numFmtId="0" fontId="47" fillId="0" borderId="4" xfId="0" applyFont="1" applyBorder="1" applyAlignment="1">
      <alignment horizontal="left" vertical="top" wrapText="1"/>
    </xf>
    <xf numFmtId="0" fontId="0" fillId="0" borderId="1" xfId="0" applyFont="1" applyBorder="1" applyAlignment="1">
      <alignment horizontal="left" vertical="top" wrapText="1"/>
    </xf>
    <xf numFmtId="0" fontId="6" fillId="0" borderId="3" xfId="0" applyFont="1" applyBorder="1" applyAlignment="1">
      <alignment horizontal="left" vertical="center" wrapText="1"/>
    </xf>
    <xf numFmtId="0" fontId="31" fillId="0" borderId="1" xfId="0" applyFont="1" applyBorder="1" applyAlignment="1">
      <alignment horizontal="center" vertical="center"/>
    </xf>
    <xf numFmtId="168" fontId="7" fillId="0" borderId="1" xfId="10" applyNumberFormat="1" applyFont="1" applyBorder="1" applyAlignment="1">
      <alignment horizontal="right" vertical="top"/>
    </xf>
    <xf numFmtId="168" fontId="7" fillId="11" borderId="1" xfId="10" applyNumberFormat="1" applyFont="1" applyFill="1" applyBorder="1" applyAlignment="1">
      <alignment horizontal="right" vertical="top"/>
    </xf>
    <xf numFmtId="0" fontId="48" fillId="0" borderId="1" xfId="0" applyFont="1" applyBorder="1" applyAlignment="1">
      <alignment vertical="center" wrapText="1"/>
    </xf>
    <xf numFmtId="0" fontId="47" fillId="0" borderId="18" xfId="0" applyFont="1" applyBorder="1" applyAlignment="1">
      <alignment horizontal="left" vertical="top" wrapText="1"/>
    </xf>
    <xf numFmtId="0" fontId="0" fillId="0" borderId="8" xfId="0" applyFont="1" applyBorder="1" applyAlignment="1">
      <alignment horizontal="left" vertical="top" wrapText="1"/>
    </xf>
    <xf numFmtId="0" fontId="6" fillId="0" borderId="4" xfId="0" applyFont="1" applyBorder="1" applyAlignment="1">
      <alignment vertical="center" wrapText="1"/>
    </xf>
    <xf numFmtId="0" fontId="0" fillId="5" borderId="0" xfId="0" applyFill="1"/>
    <xf numFmtId="0" fontId="0" fillId="12" borderId="0" xfId="0" applyFill="1"/>
    <xf numFmtId="0" fontId="0" fillId="9" borderId="0" xfId="0" applyFill="1"/>
    <xf numFmtId="0" fontId="42" fillId="2" borderId="6" xfId="0" applyFont="1" applyFill="1" applyBorder="1" applyAlignment="1">
      <alignment horizontal="center" vertical="center" wrapText="1"/>
    </xf>
    <xf numFmtId="0" fontId="52" fillId="12" borderId="1" xfId="0" applyFont="1" applyFill="1" applyBorder="1" applyAlignment="1">
      <alignment horizontal="center" vertical="center" textRotation="90" wrapText="1"/>
    </xf>
    <xf numFmtId="0" fontId="42" fillId="8" borderId="1" xfId="0" applyFont="1" applyFill="1" applyBorder="1" applyAlignment="1">
      <alignment horizontal="center" vertical="center" textRotation="90" wrapText="1"/>
    </xf>
    <xf numFmtId="0" fontId="53" fillId="12" borderId="1" xfId="0" applyFont="1" applyFill="1" applyBorder="1" applyAlignment="1">
      <alignment horizontal="center" vertical="center" wrapText="1"/>
    </xf>
    <xf numFmtId="0" fontId="36" fillId="8" borderId="1" xfId="0" applyFont="1" applyFill="1" applyBorder="1" applyAlignment="1">
      <alignment horizontal="center" vertical="center" wrapText="1"/>
    </xf>
    <xf numFmtId="0" fontId="55" fillId="0" borderId="1" xfId="0" applyFont="1" applyBorder="1" applyAlignment="1">
      <alignment horizontal="left" vertical="top" wrapText="1"/>
    </xf>
    <xf numFmtId="0" fontId="56" fillId="0" borderId="1" xfId="0" applyFont="1" applyBorder="1" applyAlignment="1">
      <alignment horizontal="left" vertical="top" wrapText="1"/>
    </xf>
    <xf numFmtId="168" fontId="52" fillId="0" borderId="1" xfId="10" applyNumberFormat="1" applyFont="1" applyBorder="1" applyAlignment="1">
      <alignment horizontal="right" vertical="top" wrapText="1"/>
    </xf>
    <xf numFmtId="0" fontId="52" fillId="0" borderId="1" xfId="0" applyFont="1" applyBorder="1" applyAlignment="1">
      <alignment vertical="center" wrapText="1"/>
    </xf>
    <xf numFmtId="49" fontId="52" fillId="0" borderId="1" xfId="0" applyNumberFormat="1" applyFont="1" applyBorder="1" applyAlignment="1">
      <alignment horizontal="right" vertical="top" wrapText="1"/>
    </xf>
    <xf numFmtId="168" fontId="52" fillId="5" borderId="1" xfId="10" applyNumberFormat="1" applyFont="1" applyFill="1" applyBorder="1" applyAlignment="1">
      <alignment horizontal="right" vertical="top" wrapText="1"/>
    </xf>
    <xf numFmtId="49" fontId="52" fillId="3" borderId="1" xfId="0" applyNumberFormat="1" applyFont="1" applyFill="1" applyBorder="1" applyAlignment="1">
      <alignment horizontal="right" vertical="top" wrapText="1"/>
    </xf>
    <xf numFmtId="168" fontId="52" fillId="8" borderId="1" xfId="10" applyNumberFormat="1" applyFont="1" applyFill="1" applyBorder="1" applyAlignment="1">
      <alignment horizontal="right" vertical="top" wrapText="1"/>
    </xf>
    <xf numFmtId="0" fontId="0" fillId="0" borderId="1" xfId="0" applyBorder="1" applyAlignment="1">
      <alignment textRotation="90" wrapText="1"/>
    </xf>
    <xf numFmtId="0" fontId="52" fillId="0" borderId="1" xfId="0" applyFont="1" applyBorder="1" applyAlignment="1">
      <alignment horizontal="left" vertical="top" wrapText="1"/>
    </xf>
    <xf numFmtId="0" fontId="55" fillId="5" borderId="1" xfId="0" applyFont="1" applyFill="1" applyBorder="1" applyAlignment="1">
      <alignment horizontal="left" vertical="top" wrapText="1"/>
    </xf>
    <xf numFmtId="0" fontId="52" fillId="5" borderId="1" xfId="0" applyFont="1" applyFill="1" applyBorder="1" applyAlignment="1">
      <alignment horizontal="left" vertical="top" wrapText="1"/>
    </xf>
    <xf numFmtId="169" fontId="52" fillId="5" borderId="1" xfId="0" applyNumberFormat="1" applyFont="1" applyFill="1" applyBorder="1" applyAlignment="1">
      <alignment horizontal="right" vertical="top" wrapText="1"/>
    </xf>
    <xf numFmtId="49" fontId="52" fillId="5" borderId="1" xfId="0" applyNumberFormat="1" applyFont="1" applyFill="1" applyBorder="1" applyAlignment="1">
      <alignment horizontal="right" vertical="top" wrapText="1"/>
    </xf>
    <xf numFmtId="168" fontId="52" fillId="12" borderId="1" xfId="10" applyNumberFormat="1" applyFont="1" applyFill="1" applyBorder="1" applyAlignment="1">
      <alignment horizontal="right" vertical="top" wrapText="1"/>
    </xf>
    <xf numFmtId="49" fontId="52" fillId="8" borderId="1" xfId="0" applyNumberFormat="1" applyFont="1" applyFill="1" applyBorder="1" applyAlignment="1">
      <alignment horizontal="right" vertical="top" wrapText="1"/>
    </xf>
    <xf numFmtId="0" fontId="0" fillId="5" borderId="1" xfId="0" applyFill="1" applyBorder="1" applyAlignment="1">
      <alignment textRotation="90" wrapText="1"/>
    </xf>
    <xf numFmtId="0" fontId="52" fillId="5" borderId="1" xfId="0" applyFont="1" applyFill="1" applyBorder="1" applyAlignment="1">
      <alignment vertical="center" wrapText="1"/>
    </xf>
    <xf numFmtId="0" fontId="53" fillId="5" borderId="1" xfId="0" applyFont="1" applyFill="1" applyBorder="1" applyAlignment="1">
      <alignment horizontal="left" vertical="top" wrapText="1"/>
    </xf>
    <xf numFmtId="0" fontId="0" fillId="5" borderId="1" xfId="0" applyFill="1" applyBorder="1" applyAlignment="1">
      <alignment horizontal="right" textRotation="90" wrapText="1"/>
    </xf>
    <xf numFmtId="0" fontId="57" fillId="5" borderId="1" xfId="0" applyFont="1" applyFill="1" applyBorder="1" applyAlignment="1">
      <alignment horizontal="left" vertical="top" wrapText="1"/>
    </xf>
    <xf numFmtId="0" fontId="59" fillId="5" borderId="1" xfId="0" applyFont="1" applyFill="1" applyBorder="1" applyAlignment="1">
      <alignment horizontal="left" vertical="top" wrapText="1"/>
    </xf>
    <xf numFmtId="0" fontId="56" fillId="5" borderId="1" xfId="0" applyFont="1" applyFill="1" applyBorder="1" applyAlignment="1">
      <alignment horizontal="left" vertical="top" wrapText="1"/>
    </xf>
    <xf numFmtId="168" fontId="42" fillId="8" borderId="1" xfId="10" applyNumberFormat="1" applyFont="1" applyFill="1" applyBorder="1" applyAlignment="1">
      <alignment horizontal="right" vertical="top" wrapText="1"/>
    </xf>
    <xf numFmtId="0" fontId="57" fillId="14" borderId="1" xfId="0" applyFont="1" applyFill="1" applyBorder="1" applyAlignment="1">
      <alignment horizontal="left" vertical="top" wrapText="1"/>
    </xf>
    <xf numFmtId="0" fontId="59" fillId="14" borderId="1" xfId="0" applyFont="1" applyFill="1" applyBorder="1" applyAlignment="1">
      <alignment horizontal="left" vertical="top" wrapText="1"/>
    </xf>
    <xf numFmtId="0" fontId="60" fillId="14" borderId="1" xfId="0" applyFont="1" applyFill="1" applyBorder="1" applyAlignment="1">
      <alignment vertical="top" wrapText="1"/>
    </xf>
    <xf numFmtId="0" fontId="57" fillId="14" borderId="4" xfId="0" applyFont="1" applyFill="1" applyBorder="1" applyAlignment="1">
      <alignment horizontal="left" vertical="top" wrapText="1"/>
    </xf>
    <xf numFmtId="0" fontId="56" fillId="14" borderId="5" xfId="0" applyFont="1" applyFill="1" applyBorder="1" applyAlignment="1">
      <alignment horizontal="left" vertical="top" wrapText="1"/>
    </xf>
    <xf numFmtId="169" fontId="52" fillId="14" borderId="1" xfId="0" applyNumberFormat="1" applyFont="1" applyFill="1" applyBorder="1" applyAlignment="1">
      <alignment horizontal="right" vertical="top" wrapText="1"/>
    </xf>
    <xf numFmtId="168" fontId="52" fillId="14" borderId="1" xfId="10" applyNumberFormat="1" applyFont="1" applyFill="1" applyBorder="1" applyAlignment="1">
      <alignment horizontal="right" vertical="top" wrapText="1"/>
    </xf>
    <xf numFmtId="49" fontId="52" fillId="14" borderId="1" xfId="0" applyNumberFormat="1" applyFont="1" applyFill="1" applyBorder="1" applyAlignment="1">
      <alignment horizontal="right" vertical="top" wrapText="1"/>
    </xf>
    <xf numFmtId="168" fontId="42" fillId="14" borderId="1" xfId="10" applyNumberFormat="1" applyFont="1" applyFill="1" applyBorder="1" applyAlignment="1">
      <alignment horizontal="right" vertical="top" wrapText="1"/>
    </xf>
    <xf numFmtId="0" fontId="0" fillId="14" borderId="1" xfId="0" applyFill="1" applyBorder="1" applyAlignment="1">
      <alignment textRotation="90" wrapText="1"/>
    </xf>
    <xf numFmtId="0" fontId="52" fillId="14" borderId="1" xfId="0" applyFont="1" applyFill="1" applyBorder="1" applyAlignment="1">
      <alignment horizontal="left" vertical="top" wrapText="1"/>
    </xf>
    <xf numFmtId="0" fontId="0" fillId="14" borderId="1" xfId="0" applyFill="1" applyBorder="1" applyAlignment="1">
      <alignment vertical="top" wrapText="1"/>
    </xf>
    <xf numFmtId="0" fontId="55" fillId="14" borderId="1" xfId="0" applyFont="1" applyFill="1" applyBorder="1" applyAlignment="1">
      <alignment horizontal="left" vertical="top" wrapText="1"/>
    </xf>
    <xf numFmtId="0" fontId="57" fillId="3" borderId="1" xfId="0" applyFont="1" applyFill="1" applyBorder="1" applyAlignment="1">
      <alignment horizontal="left" vertical="top" wrapText="1"/>
    </xf>
    <xf numFmtId="0" fontId="59" fillId="3" borderId="1" xfId="0" applyFont="1" applyFill="1" applyBorder="1" applyAlignment="1">
      <alignment horizontal="left" vertical="top" wrapText="1"/>
    </xf>
    <xf numFmtId="0" fontId="55" fillId="3" borderId="1" xfId="0" applyFont="1" applyFill="1" applyBorder="1" applyAlignment="1">
      <alignment horizontal="left" vertical="top" wrapText="1"/>
    </xf>
    <xf numFmtId="0" fontId="57" fillId="0" borderId="1" xfId="0" applyFont="1" applyBorder="1" applyAlignment="1">
      <alignment horizontal="left" vertical="top" wrapText="1"/>
    </xf>
    <xf numFmtId="168" fontId="62" fillId="0" borderId="1" xfId="10" applyNumberFormat="1" applyFont="1" applyBorder="1" applyAlignment="1">
      <alignment vertical="center" wrapText="1"/>
    </xf>
    <xf numFmtId="169" fontId="62" fillId="0" borderId="1" xfId="0" applyNumberFormat="1" applyFont="1" applyBorder="1" applyAlignment="1">
      <alignment vertical="center" wrapText="1"/>
    </xf>
    <xf numFmtId="0" fontId="61" fillId="0" borderId="1" xfId="0" applyFont="1" applyBorder="1" applyAlignment="1">
      <alignment vertical="center" wrapText="1"/>
    </xf>
    <xf numFmtId="0" fontId="62" fillId="0" borderId="1" xfId="0" applyFont="1" applyBorder="1" applyAlignment="1">
      <alignment vertical="center" wrapText="1"/>
    </xf>
    <xf numFmtId="168" fontId="62" fillId="12" borderId="1" xfId="10" applyNumberFormat="1" applyFont="1" applyFill="1" applyBorder="1" applyAlignment="1">
      <alignment vertical="center" wrapText="1"/>
    </xf>
    <xf numFmtId="168" fontId="62" fillId="8" borderId="1" xfId="10" applyNumberFormat="1" applyFont="1" applyFill="1" applyBorder="1" applyAlignment="1">
      <alignment vertical="center" wrapText="1"/>
    </xf>
    <xf numFmtId="168" fontId="61" fillId="0" borderId="1" xfId="0" applyNumberFormat="1" applyFont="1" applyBorder="1" applyAlignment="1">
      <alignment vertical="center" wrapText="1"/>
    </xf>
    <xf numFmtId="0" fontId="61" fillId="0" borderId="3" xfId="0" applyFont="1" applyBorder="1" applyAlignment="1">
      <alignment vertical="center" wrapText="1"/>
    </xf>
    <xf numFmtId="0" fontId="42" fillId="0" borderId="3" xfId="0" applyFont="1" applyBorder="1" applyAlignment="1">
      <alignment horizontal="center" vertical="center" wrapText="1"/>
    </xf>
    <xf numFmtId="168" fontId="62" fillId="0" borderId="3" xfId="10" applyNumberFormat="1" applyFont="1" applyBorder="1" applyAlignment="1">
      <alignment vertical="center" wrapText="1"/>
    </xf>
    <xf numFmtId="0" fontId="62" fillId="0" borderId="3" xfId="0" applyFont="1" applyBorder="1" applyAlignment="1">
      <alignment vertical="center" wrapText="1"/>
    </xf>
    <xf numFmtId="168" fontId="62" fillId="8" borderId="3" xfId="10" applyNumberFormat="1" applyFont="1" applyFill="1" applyBorder="1" applyAlignment="1">
      <alignment vertical="center" wrapText="1"/>
    </xf>
    <xf numFmtId="168" fontId="61" fillId="0" borderId="3" xfId="0" applyNumberFormat="1" applyFont="1" applyBorder="1" applyAlignment="1">
      <alignment vertical="center" wrapText="1"/>
    </xf>
    <xf numFmtId="0" fontId="61" fillId="10" borderId="3" xfId="0" applyFont="1" applyFill="1" applyBorder="1" applyAlignment="1">
      <alignment horizontal="center" vertical="center" wrapText="1"/>
    </xf>
    <xf numFmtId="0" fontId="61" fillId="12" borderId="3" xfId="0" applyFont="1" applyFill="1" applyBorder="1" applyAlignment="1">
      <alignment horizontal="center" vertical="center" wrapText="1"/>
    </xf>
    <xf numFmtId="0" fontId="61" fillId="8" borderId="3" xfId="0" applyFont="1" applyFill="1" applyBorder="1" applyAlignment="1">
      <alignment horizontal="center" vertical="center" wrapText="1"/>
    </xf>
    <xf numFmtId="0" fontId="52" fillId="0" borderId="1" xfId="0" applyFont="1" applyBorder="1" applyAlignment="1">
      <alignment vertical="top" wrapText="1"/>
    </xf>
    <xf numFmtId="2" fontId="52" fillId="12" borderId="1" xfId="0" applyNumberFormat="1" applyFont="1" applyFill="1" applyBorder="1" applyAlignment="1">
      <alignment horizontal="right" vertical="top" wrapText="1"/>
    </xf>
    <xf numFmtId="2" fontId="52" fillId="8" borderId="1" xfId="0" applyNumberFormat="1" applyFont="1" applyFill="1" applyBorder="1" applyAlignment="1">
      <alignment horizontal="right" vertical="top" wrapText="1"/>
    </xf>
    <xf numFmtId="0" fontId="0" fillId="0" borderId="1" xfId="0" applyBorder="1" applyAlignment="1">
      <alignment horizontal="left" vertical="top" textRotation="90" wrapText="1"/>
    </xf>
    <xf numFmtId="0" fontId="55" fillId="0" borderId="1" xfId="0" applyFont="1" applyBorder="1" applyAlignment="1">
      <alignment horizontal="left" vertical="top"/>
    </xf>
    <xf numFmtId="168" fontId="36" fillId="0" borderId="0" xfId="10" applyNumberFormat="1" applyFont="1"/>
    <xf numFmtId="0" fontId="53" fillId="0" borderId="1" xfId="0" applyFont="1" applyBorder="1" applyAlignment="1">
      <alignment vertical="top" wrapText="1"/>
    </xf>
    <xf numFmtId="0" fontId="53" fillId="0" borderId="1" xfId="0" applyFont="1" applyBorder="1" applyAlignment="1">
      <alignment horizontal="left" vertical="top" wrapText="1"/>
    </xf>
    <xf numFmtId="0" fontId="53" fillId="3" borderId="1" xfId="0" applyFont="1" applyFill="1" applyBorder="1" applyAlignment="1">
      <alignment horizontal="left" vertical="top" wrapText="1"/>
    </xf>
    <xf numFmtId="0" fontId="63" fillId="3" borderId="1" xfId="0" applyFont="1" applyFill="1" applyBorder="1" applyAlignment="1">
      <alignment horizontal="left" vertical="top" wrapText="1"/>
    </xf>
    <xf numFmtId="0" fontId="64" fillId="3" borderId="1" xfId="0" applyFont="1" applyFill="1" applyBorder="1" applyAlignment="1">
      <alignment horizontal="left" vertical="top" wrapText="1"/>
    </xf>
    <xf numFmtId="0" fontId="64" fillId="3" borderId="0" xfId="0" applyFont="1" applyFill="1" applyAlignment="1">
      <alignment horizontal="left" vertical="top" wrapText="1"/>
    </xf>
    <xf numFmtId="0" fontId="65" fillId="3" borderId="1" xfId="0" applyFont="1" applyFill="1" applyBorder="1" applyAlignment="1">
      <alignment horizontal="left" vertical="top" wrapText="1"/>
    </xf>
    <xf numFmtId="0" fontId="66" fillId="0" borderId="1" xfId="0" applyFont="1" applyBorder="1"/>
    <xf numFmtId="168" fontId="62" fillId="12" borderId="3" xfId="10" applyNumberFormat="1" applyFont="1" applyFill="1" applyBorder="1" applyAlignment="1">
      <alignment vertical="center" wrapText="1"/>
    </xf>
    <xf numFmtId="168" fontId="53" fillId="12" borderId="1" xfId="10" applyNumberFormat="1" applyFont="1" applyFill="1" applyBorder="1"/>
    <xf numFmtId="0" fontId="36" fillId="3" borderId="1" xfId="0" applyFont="1" applyFill="1" applyBorder="1"/>
    <xf numFmtId="0" fontId="59" fillId="0" borderId="1" xfId="0" applyFont="1" applyBorder="1" applyAlignment="1">
      <alignment horizontal="left" vertical="top" wrapText="1"/>
    </xf>
    <xf numFmtId="0" fontId="55" fillId="0" borderId="1" xfId="0" applyNumberFormat="1" applyFont="1" applyBorder="1" applyAlignment="1">
      <alignment horizontal="left" vertical="top" wrapText="1"/>
    </xf>
    <xf numFmtId="0" fontId="55" fillId="0" borderId="1" xfId="0" applyFont="1" applyBorder="1" applyAlignment="1">
      <alignment vertical="top"/>
    </xf>
    <xf numFmtId="0" fontId="55" fillId="0" borderId="1" xfId="0" applyFont="1" applyBorder="1" applyAlignment="1"/>
    <xf numFmtId="49" fontId="55" fillId="0" borderId="1" xfId="0" applyNumberFormat="1" applyFont="1" applyBorder="1" applyAlignment="1">
      <alignment horizontal="right" vertical="top"/>
    </xf>
    <xf numFmtId="168" fontId="55" fillId="0" borderId="1" xfId="10" applyNumberFormat="1" applyFont="1" applyBorder="1" applyAlignment="1">
      <alignment horizontal="right" vertical="top"/>
    </xf>
    <xf numFmtId="168" fontId="67" fillId="12" borderId="1" xfId="10" applyNumberFormat="1" applyFont="1" applyFill="1" applyBorder="1" applyAlignment="1">
      <alignment horizontal="right" vertical="top"/>
    </xf>
    <xf numFmtId="168" fontId="55" fillId="8" borderId="1" xfId="10" applyNumberFormat="1" applyFont="1" applyFill="1" applyBorder="1" applyAlignment="1">
      <alignment horizontal="right" vertical="top"/>
    </xf>
    <xf numFmtId="2" fontId="52" fillId="0" borderId="1" xfId="0" applyNumberFormat="1" applyFont="1" applyBorder="1" applyAlignment="1">
      <alignment horizontal="right" vertical="top" wrapText="1"/>
    </xf>
    <xf numFmtId="168" fontId="36" fillId="0" borderId="1" xfId="10" applyNumberFormat="1" applyFont="1" applyBorder="1"/>
    <xf numFmtId="168" fontId="61" fillId="0" borderId="1" xfId="10" applyNumberFormat="1" applyFont="1" applyBorder="1" applyAlignment="1">
      <alignment vertical="center" wrapText="1"/>
    </xf>
    <xf numFmtId="168" fontId="68" fillId="12" borderId="1" xfId="10" applyNumberFormat="1" applyFont="1" applyFill="1" applyBorder="1" applyAlignment="1">
      <alignment vertical="center" wrapText="1"/>
    </xf>
    <xf numFmtId="168" fontId="69" fillId="0" borderId="1" xfId="10" applyNumberFormat="1" applyFont="1" applyBorder="1"/>
    <xf numFmtId="0" fontId="64" fillId="10" borderId="4" xfId="0" applyFont="1" applyFill="1" applyBorder="1" applyAlignment="1">
      <alignment horizontal="center" wrapText="1"/>
    </xf>
    <xf numFmtId="0" fontId="42" fillId="10" borderId="1" xfId="0" applyFont="1" applyFill="1" applyBorder="1" applyAlignment="1">
      <alignment horizontal="center" vertical="center" wrapText="1"/>
    </xf>
    <xf numFmtId="169" fontId="52" fillId="0" borderId="1" xfId="0" applyNumberFormat="1" applyFont="1" applyBorder="1" applyAlignment="1">
      <alignment horizontal="right" vertical="top" wrapText="1"/>
    </xf>
    <xf numFmtId="168" fontId="52" fillId="15" borderId="1" xfId="10" applyNumberFormat="1" applyFont="1" applyFill="1" applyBorder="1" applyAlignment="1">
      <alignment horizontal="right" vertical="top" wrapText="1"/>
    </xf>
    <xf numFmtId="0" fontId="0" fillId="8" borderId="0" xfId="0" applyFill="1"/>
    <xf numFmtId="0" fontId="0" fillId="0" borderId="1" xfId="0" applyBorder="1" applyAlignment="1">
      <alignment horizontal="center" vertical="center"/>
    </xf>
    <xf numFmtId="0" fontId="6" fillId="0" borderId="1" xfId="0" applyFont="1" applyBorder="1" applyAlignment="1">
      <alignment horizontal="center" vertical="center"/>
    </xf>
    <xf numFmtId="0" fontId="71" fillId="0" borderId="1" xfId="0" applyFont="1" applyBorder="1" applyAlignment="1">
      <alignment vertical="center" wrapText="1"/>
    </xf>
    <xf numFmtId="0" fontId="71" fillId="0" borderId="6" xfId="0" applyFont="1" applyBorder="1" applyAlignment="1">
      <alignment horizontal="justify" vertical="center"/>
    </xf>
    <xf numFmtId="0" fontId="13" fillId="16" borderId="8" xfId="0" applyFont="1" applyFill="1" applyBorder="1" applyAlignment="1">
      <alignment horizontal="center" vertical="center" wrapText="1"/>
    </xf>
    <xf numFmtId="3" fontId="72" fillId="16" borderId="8" xfId="0" applyNumberFormat="1" applyFont="1" applyFill="1" applyBorder="1" applyAlignment="1">
      <alignment horizontal="center" vertical="center" wrapText="1"/>
    </xf>
    <xf numFmtId="0" fontId="72" fillId="16" borderId="8" xfId="0" applyFont="1" applyFill="1" applyBorder="1" applyAlignment="1">
      <alignment horizontal="center" vertical="center" wrapText="1"/>
    </xf>
    <xf numFmtId="0" fontId="72" fillId="16" borderId="6" xfId="0" applyFont="1" applyFill="1" applyBorder="1" applyAlignment="1">
      <alignment horizontal="center" vertical="center" wrapText="1"/>
    </xf>
    <xf numFmtId="3" fontId="72" fillId="16" borderId="6" xfId="0" applyNumberFormat="1" applyFont="1" applyFill="1" applyBorder="1" applyAlignment="1">
      <alignment horizontal="center" vertical="center" wrapText="1"/>
    </xf>
    <xf numFmtId="0" fontId="0" fillId="17" borderId="1" xfId="0" applyFill="1" applyBorder="1" applyAlignment="1">
      <alignment horizontal="center" vertical="center"/>
    </xf>
    <xf numFmtId="2" fontId="17" fillId="0" borderId="1" xfId="0" applyNumberFormat="1" applyFont="1" applyBorder="1" applyAlignment="1">
      <alignment vertical="center" wrapText="1"/>
    </xf>
    <xf numFmtId="0" fontId="13" fillId="16" borderId="1" xfId="0" applyFont="1" applyFill="1" applyBorder="1" applyAlignment="1">
      <alignment horizontal="center" vertical="center" wrapText="1"/>
    </xf>
    <xf numFmtId="3" fontId="72" fillId="16" borderId="1" xfId="0" applyNumberFormat="1" applyFont="1" applyFill="1" applyBorder="1" applyAlignment="1">
      <alignment horizontal="center" vertical="center" wrapText="1"/>
    </xf>
    <xf numFmtId="0" fontId="72" fillId="16" borderId="1" xfId="0" applyFont="1" applyFill="1" applyBorder="1" applyAlignment="1">
      <alignment horizontal="center" vertical="center" wrapText="1"/>
    </xf>
    <xf numFmtId="0" fontId="71" fillId="0" borderId="1" xfId="0" applyFont="1" applyBorder="1" applyAlignment="1">
      <alignment horizontal="center" vertical="center" wrapText="1"/>
    </xf>
    <xf numFmtId="0" fontId="71" fillId="0" borderId="6" xfId="0" applyFont="1" applyBorder="1" applyAlignment="1">
      <alignment horizontal="center" vertical="center" wrapText="1"/>
    </xf>
    <xf numFmtId="0" fontId="72" fillId="16" borderId="7" xfId="0" applyFont="1" applyFill="1" applyBorder="1" applyAlignment="1">
      <alignment horizontal="center" vertical="center" wrapText="1"/>
    </xf>
    <xf numFmtId="3" fontId="72" fillId="16" borderId="7" xfId="0" applyNumberFormat="1" applyFont="1" applyFill="1" applyBorder="1" applyAlignment="1">
      <alignment horizontal="center" vertical="center" wrapText="1"/>
    </xf>
    <xf numFmtId="0" fontId="13" fillId="16" borderId="8" xfId="0" applyFont="1" applyFill="1" applyBorder="1" applyAlignment="1">
      <alignment horizontal="center" vertical="center" textRotation="90" wrapText="1"/>
    </xf>
    <xf numFmtId="0" fontId="36" fillId="0" borderId="1" xfId="0" applyFont="1" applyBorder="1" applyAlignment="1">
      <alignment horizontal="left" vertical="center" wrapText="1"/>
    </xf>
    <xf numFmtId="0" fontId="71" fillId="0" borderId="1" xfId="11" applyFont="1" applyBorder="1" applyAlignment="1">
      <alignment vertical="center" wrapText="1"/>
    </xf>
    <xf numFmtId="0" fontId="71" fillId="0" borderId="6" xfId="11" applyFont="1" applyBorder="1" applyAlignment="1">
      <alignment horizontal="justify" vertical="center"/>
    </xf>
    <xf numFmtId="0" fontId="13" fillId="16" borderId="8" xfId="11" applyFont="1" applyFill="1" applyBorder="1" applyAlignment="1">
      <alignment horizontal="center" vertical="center" wrapText="1"/>
    </xf>
    <xf numFmtId="3" fontId="72" fillId="16" borderId="8" xfId="11" applyNumberFormat="1" applyFont="1" applyFill="1" applyBorder="1" applyAlignment="1">
      <alignment horizontal="center" vertical="center" wrapText="1"/>
    </xf>
    <xf numFmtId="0" fontId="72" fillId="16" borderId="8" xfId="11" applyFont="1" applyFill="1" applyBorder="1" applyAlignment="1">
      <alignment horizontal="center" vertical="center" wrapText="1"/>
    </xf>
    <xf numFmtId="0" fontId="72" fillId="16" borderId="6" xfId="11" applyFont="1" applyFill="1" applyBorder="1" applyAlignment="1">
      <alignment horizontal="center" vertical="center" wrapText="1"/>
    </xf>
    <xf numFmtId="3" fontId="72" fillId="16" borderId="6" xfId="11" applyNumberFormat="1" applyFont="1" applyFill="1" applyBorder="1" applyAlignment="1">
      <alignment horizontal="center" vertical="center" wrapText="1"/>
    </xf>
    <xf numFmtId="3" fontId="0" fillId="17" borderId="1" xfId="0" applyNumberFormat="1" applyFill="1" applyBorder="1" applyAlignment="1">
      <alignment horizontal="center" vertical="center"/>
    </xf>
    <xf numFmtId="0" fontId="13" fillId="16" borderId="8" xfId="11" applyFont="1" applyFill="1" applyBorder="1" applyAlignment="1">
      <alignment horizontal="center" vertical="center" textRotation="90" wrapText="1"/>
    </xf>
    <xf numFmtId="2" fontId="74" fillId="0" borderId="8" xfId="11" applyNumberFormat="1" applyFont="1" applyBorder="1" applyAlignment="1">
      <alignment vertical="center" wrapText="1"/>
    </xf>
    <xf numFmtId="0" fontId="75" fillId="0" borderId="6" xfId="11" applyFont="1" applyBorder="1" applyAlignment="1">
      <alignment horizontal="justify" vertical="center"/>
    </xf>
    <xf numFmtId="0" fontId="13" fillId="16" borderId="1" xfId="11" applyFont="1" applyFill="1" applyBorder="1" applyAlignment="1">
      <alignment horizontal="center" vertical="center" wrapText="1"/>
    </xf>
    <xf numFmtId="4" fontId="72" fillId="16" borderId="8" xfId="11" applyNumberFormat="1" applyFont="1" applyFill="1" applyBorder="1" applyAlignment="1">
      <alignment horizontal="center" vertical="center" wrapText="1"/>
    </xf>
    <xf numFmtId="2" fontId="74" fillId="0" borderId="1" xfId="11" applyNumberFormat="1" applyFont="1" applyBorder="1" applyAlignment="1">
      <alignment vertical="center" wrapText="1"/>
    </xf>
    <xf numFmtId="0" fontId="36" fillId="18" borderId="1" xfId="0" applyFont="1" applyFill="1" applyBorder="1" applyAlignment="1">
      <alignment horizontal="center" vertical="center" wrapText="1"/>
    </xf>
    <xf numFmtId="0" fontId="36" fillId="18" borderId="8" xfId="0" applyFont="1" applyFill="1" applyBorder="1" applyAlignment="1">
      <alignment horizontal="center" vertical="center" wrapText="1"/>
    </xf>
    <xf numFmtId="0" fontId="76" fillId="0" borderId="1" xfId="0" applyFont="1" applyBorder="1" applyAlignment="1">
      <alignment vertical="center" wrapText="1"/>
    </xf>
    <xf numFmtId="0" fontId="71" fillId="0" borderId="1" xfId="0" applyFont="1" applyBorder="1" applyAlignment="1">
      <alignment horizontal="justify" vertical="center"/>
    </xf>
    <xf numFmtId="0" fontId="36" fillId="18" borderId="1" xfId="0" applyFont="1" applyFill="1" applyBorder="1" applyAlignment="1">
      <alignment horizontal="center" vertical="top" wrapText="1"/>
    </xf>
    <xf numFmtId="0" fontId="63" fillId="17" borderId="0" xfId="0" applyFont="1" applyFill="1" applyAlignment="1">
      <alignment horizontal="center" vertical="center" wrapText="1"/>
    </xf>
    <xf numFmtId="0" fontId="72" fillId="16" borderId="5" xfId="0" applyFont="1" applyFill="1" applyBorder="1" applyAlignment="1">
      <alignment horizontal="center" vertical="center" wrapText="1"/>
    </xf>
    <xf numFmtId="0" fontId="63" fillId="17" borderId="1" xfId="0" applyFont="1" applyFill="1" applyBorder="1" applyAlignment="1">
      <alignment horizontal="center" vertical="center" wrapText="1"/>
    </xf>
    <xf numFmtId="0" fontId="20" fillId="17" borderId="1" xfId="0" applyFont="1" applyFill="1" applyBorder="1" applyAlignment="1">
      <alignment horizontal="center" vertical="center" wrapText="1"/>
    </xf>
    <xf numFmtId="0" fontId="36" fillId="17" borderId="1" xfId="0" applyFont="1" applyFill="1" applyBorder="1" applyAlignment="1">
      <alignment horizontal="center" vertical="center" wrapText="1"/>
    </xf>
    <xf numFmtId="0" fontId="63" fillId="0" borderId="1" xfId="0" applyFont="1" applyBorder="1" applyAlignment="1">
      <alignment horizontal="left" vertical="center" wrapText="1"/>
    </xf>
    <xf numFmtId="0" fontId="71" fillId="0" borderId="6" xfId="0" applyFont="1" applyBorder="1" applyAlignment="1">
      <alignment vertical="center" wrapText="1"/>
    </xf>
    <xf numFmtId="3" fontId="77" fillId="18" borderId="1" xfId="0" applyNumberFormat="1" applyFont="1" applyFill="1" applyBorder="1" applyAlignment="1">
      <alignment horizontal="center" vertical="center"/>
    </xf>
    <xf numFmtId="0" fontId="13" fillId="17" borderId="8" xfId="0" applyFont="1" applyFill="1" applyBorder="1" applyAlignment="1">
      <alignment horizontal="center" vertical="center" wrapText="1"/>
    </xf>
    <xf numFmtId="0" fontId="0" fillId="17" borderId="1" xfId="0" applyFill="1" applyBorder="1"/>
    <xf numFmtId="0" fontId="41" fillId="18" borderId="1" xfId="0" applyFont="1" applyFill="1" applyBorder="1" applyAlignment="1">
      <alignment horizontal="right"/>
    </xf>
    <xf numFmtId="0" fontId="0" fillId="18" borderId="1" xfId="0" applyFill="1" applyBorder="1"/>
    <xf numFmtId="0" fontId="41" fillId="18" borderId="1" xfId="0" applyFont="1" applyFill="1" applyBorder="1" applyAlignment="1">
      <alignment horizontal="center" vertical="center"/>
    </xf>
    <xf numFmtId="3" fontId="44" fillId="18" borderId="1" xfId="0" applyNumberFormat="1" applyFont="1" applyFill="1" applyBorder="1" applyAlignment="1">
      <alignment horizontal="center" vertical="center"/>
    </xf>
    <xf numFmtId="3" fontId="29" fillId="16" borderId="1" xfId="0" applyNumberFormat="1" applyFont="1" applyFill="1" applyBorder="1" applyAlignment="1">
      <alignment horizontal="center" vertical="center" wrapText="1"/>
    </xf>
    <xf numFmtId="3" fontId="41" fillId="17" borderId="1" xfId="0" applyNumberFormat="1" applyFont="1" applyFill="1" applyBorder="1" applyAlignment="1">
      <alignment horizontal="center" vertical="center"/>
    </xf>
    <xf numFmtId="0" fontId="77" fillId="0" borderId="1" xfId="0" applyFont="1" applyBorder="1" applyAlignment="1">
      <alignment vertical="center"/>
    </xf>
    <xf numFmtId="0" fontId="77" fillId="3" borderId="1" xfId="0" applyFont="1" applyFill="1" applyBorder="1" applyAlignment="1">
      <alignment horizontal="center" vertical="center"/>
    </xf>
    <xf numFmtId="0" fontId="71" fillId="0" borderId="8" xfId="0" applyFont="1" applyBorder="1" applyAlignment="1">
      <alignment vertical="center" wrapText="1"/>
    </xf>
    <xf numFmtId="0" fontId="71" fillId="0" borderId="7" xfId="0" applyFont="1" applyBorder="1" applyAlignment="1">
      <alignment vertical="center" wrapText="1"/>
    </xf>
    <xf numFmtId="0" fontId="7" fillId="17" borderId="8" xfId="0" applyFont="1" applyFill="1" applyBorder="1" applyAlignment="1">
      <alignment horizontal="center" vertical="center" wrapText="1"/>
    </xf>
    <xf numFmtId="0" fontId="6" fillId="17" borderId="8" xfId="0" applyFont="1" applyFill="1" applyBorder="1" applyAlignment="1">
      <alignment horizontal="center" vertical="center"/>
    </xf>
    <xf numFmtId="0" fontId="36" fillId="17" borderId="8" xfId="0" applyFont="1" applyFill="1" applyBorder="1" applyAlignment="1">
      <alignment horizontal="center" vertical="center"/>
    </xf>
    <xf numFmtId="0" fontId="7" fillId="17" borderId="8" xfId="0" applyFont="1" applyFill="1" applyBorder="1" applyAlignment="1">
      <alignment horizontal="center" vertical="center"/>
    </xf>
    <xf numFmtId="2" fontId="17" fillId="17" borderId="8" xfId="0" applyNumberFormat="1" applyFont="1" applyFill="1" applyBorder="1" applyAlignment="1">
      <alignment horizontal="center" vertical="center" wrapText="1"/>
    </xf>
    <xf numFmtId="2" fontId="17" fillId="0" borderId="8" xfId="0" applyNumberFormat="1" applyFont="1" applyBorder="1" applyAlignment="1">
      <alignment vertical="center" wrapText="1"/>
    </xf>
    <xf numFmtId="0" fontId="36" fillId="18" borderId="0" xfId="0" applyFont="1" applyFill="1" applyAlignment="1">
      <alignment horizontal="center" vertical="center" wrapText="1"/>
    </xf>
    <xf numFmtId="0" fontId="7" fillId="17" borderId="1" xfId="0" applyFont="1" applyFill="1" applyBorder="1" applyAlignment="1">
      <alignment horizontal="center" vertical="center" wrapText="1"/>
    </xf>
    <xf numFmtId="0" fontId="6" fillId="17" borderId="1" xfId="0" applyFont="1" applyFill="1" applyBorder="1" applyAlignment="1">
      <alignment horizontal="center" vertical="center"/>
    </xf>
    <xf numFmtId="0" fontId="36" fillId="17" borderId="0" xfId="0" applyNumberFormat="1" applyFont="1" applyFill="1" applyAlignment="1">
      <alignment horizontal="center" vertical="center"/>
    </xf>
    <xf numFmtId="0" fontId="36" fillId="17" borderId="0" xfId="0" applyFont="1" applyFill="1" applyAlignment="1">
      <alignment horizontal="center" vertical="center"/>
    </xf>
    <xf numFmtId="0" fontId="7" fillId="17" borderId="1" xfId="0" applyFont="1" applyFill="1" applyBorder="1" applyAlignment="1">
      <alignment horizontal="center" vertical="center"/>
    </xf>
    <xf numFmtId="2" fontId="17" fillId="17" borderId="1" xfId="0" applyNumberFormat="1" applyFont="1" applyFill="1" applyBorder="1" applyAlignment="1">
      <alignment horizontal="center" vertical="center" wrapText="1"/>
    </xf>
    <xf numFmtId="0" fontId="36" fillId="18" borderId="6" xfId="0" applyFont="1" applyFill="1" applyBorder="1" applyAlignment="1">
      <alignment horizontal="center" vertical="center" wrapText="1"/>
    </xf>
    <xf numFmtId="0" fontId="36" fillId="17" borderId="1" xfId="0" applyNumberFormat="1" applyFont="1" applyFill="1" applyBorder="1" applyAlignment="1">
      <alignment horizontal="center" vertical="center"/>
    </xf>
    <xf numFmtId="0" fontId="36" fillId="17" borderId="1" xfId="0" applyFont="1" applyFill="1" applyBorder="1" applyAlignment="1">
      <alignment horizontal="center" vertical="center"/>
    </xf>
    <xf numFmtId="0" fontId="7" fillId="18" borderId="1" xfId="0" applyFont="1" applyFill="1" applyBorder="1" applyAlignment="1">
      <alignment horizontal="center" vertical="center" wrapText="1"/>
    </xf>
    <xf numFmtId="0" fontId="42" fillId="17" borderId="1" xfId="0" applyNumberFormat="1" applyFont="1" applyFill="1" applyBorder="1" applyAlignment="1">
      <alignment horizontal="center" vertical="center"/>
    </xf>
    <xf numFmtId="3" fontId="42" fillId="17" borderId="1" xfId="0" applyNumberFormat="1" applyFont="1" applyFill="1" applyBorder="1" applyAlignment="1">
      <alignment horizontal="center" vertical="center"/>
    </xf>
    <xf numFmtId="3" fontId="7" fillId="17" borderId="1" xfId="0" applyNumberFormat="1" applyFont="1" applyFill="1" applyBorder="1" applyAlignment="1">
      <alignment horizontal="center" vertical="center"/>
    </xf>
    <xf numFmtId="3" fontId="6" fillId="17" borderId="1" xfId="0" applyNumberFormat="1" applyFont="1" applyFill="1" applyBorder="1" applyAlignment="1">
      <alignment horizontal="center" vertical="center"/>
    </xf>
    <xf numFmtId="0" fontId="13" fillId="3" borderId="8" xfId="0" applyFont="1" applyFill="1" applyBorder="1" applyAlignment="1">
      <alignment horizontal="left" vertical="center" wrapText="1"/>
    </xf>
    <xf numFmtId="4" fontId="7" fillId="17" borderId="1" xfId="0" applyNumberFormat="1" applyFont="1" applyFill="1" applyBorder="1" applyAlignment="1">
      <alignment horizontal="center" vertical="center"/>
    </xf>
    <xf numFmtId="4" fontId="42" fillId="17" borderId="1" xfId="0" applyNumberFormat="1" applyFont="1" applyFill="1" applyBorder="1" applyAlignment="1">
      <alignment horizontal="center" vertical="center"/>
    </xf>
    <xf numFmtId="3" fontId="72" fillId="16" borderId="1" xfId="11" applyNumberFormat="1" applyFont="1" applyFill="1" applyBorder="1" applyAlignment="1">
      <alignment horizontal="center" vertical="center" wrapText="1"/>
    </xf>
    <xf numFmtId="2" fontId="74" fillId="17" borderId="8" xfId="11" applyNumberFormat="1" applyFont="1" applyFill="1" applyBorder="1" applyAlignment="1">
      <alignment horizontal="center" vertical="center" wrapText="1"/>
    </xf>
    <xf numFmtId="2" fontId="74" fillId="17" borderId="1" xfId="11" applyNumberFormat="1" applyFont="1" applyFill="1" applyBorder="1" applyAlignment="1">
      <alignment horizontal="center" vertical="center" wrapText="1"/>
    </xf>
    <xf numFmtId="3" fontId="13" fillId="16" borderId="8" xfId="0" applyNumberFormat="1" applyFont="1" applyFill="1" applyBorder="1" applyAlignment="1">
      <alignment horizontal="center" vertical="center" wrapText="1"/>
    </xf>
    <xf numFmtId="0" fontId="63" fillId="0" borderId="1" xfId="0" applyFont="1" applyBorder="1" applyAlignment="1">
      <alignment horizontal="left" wrapText="1"/>
    </xf>
    <xf numFmtId="3" fontId="71" fillId="0" borderId="1" xfId="0" applyNumberFormat="1" applyFont="1" applyBorder="1" applyAlignment="1">
      <alignment horizontal="center" vertical="center" wrapText="1"/>
    </xf>
    <xf numFmtId="3" fontId="13" fillId="16" borderId="1" xfId="11" applyNumberFormat="1" applyFont="1" applyFill="1" applyBorder="1" applyAlignment="1">
      <alignment horizontal="center" vertical="center" wrapText="1"/>
    </xf>
    <xf numFmtId="3" fontId="13" fillId="16" borderId="1" xfId="0" applyNumberFormat="1" applyFont="1" applyFill="1" applyBorder="1" applyAlignment="1">
      <alignment horizontal="center" vertical="center" wrapText="1"/>
    </xf>
    <xf numFmtId="0" fontId="13" fillId="16" borderId="1" xfId="0" applyFont="1" applyFill="1" applyBorder="1" applyAlignment="1">
      <alignment horizontal="center" vertical="center" textRotation="90" wrapText="1"/>
    </xf>
    <xf numFmtId="0" fontId="6" fillId="18" borderId="1" xfId="0" applyFont="1" applyFill="1" applyBorder="1" applyAlignment="1">
      <alignment horizontal="center" vertical="center"/>
    </xf>
    <xf numFmtId="0" fontId="31" fillId="17" borderId="1" xfId="0" applyFont="1" applyFill="1" applyBorder="1" applyAlignment="1">
      <alignment horizontal="center" vertical="center"/>
    </xf>
    <xf numFmtId="3" fontId="43" fillId="17" borderId="1" xfId="0" applyNumberFormat="1" applyFont="1" applyFill="1" applyBorder="1" applyAlignment="1">
      <alignment horizontal="center" vertical="center"/>
    </xf>
    <xf numFmtId="3" fontId="78" fillId="17" borderId="1" xfId="0" applyNumberFormat="1" applyFont="1" applyFill="1" applyBorder="1" applyAlignment="1">
      <alignment horizontal="center" vertical="center"/>
    </xf>
    <xf numFmtId="3" fontId="31" fillId="17" borderId="1" xfId="0" applyNumberFormat="1" applyFont="1" applyFill="1" applyBorder="1" applyAlignment="1">
      <alignment horizontal="center" vertical="center"/>
    </xf>
    <xf numFmtId="0" fontId="79" fillId="17" borderId="1" xfId="0" applyFont="1" applyFill="1" applyBorder="1" applyAlignment="1">
      <alignment horizontal="center" vertical="center" wrapText="1"/>
    </xf>
    <xf numFmtId="0" fontId="79" fillId="0" borderId="0" xfId="0" applyFont="1" applyBorder="1" applyAlignment="1">
      <alignment horizontal="center" vertical="center" wrapText="1"/>
    </xf>
    <xf numFmtId="0" fontId="6" fillId="0" borderId="0" xfId="0" applyFont="1" applyBorder="1" applyAlignment="1">
      <alignment horizontal="center" vertical="center"/>
    </xf>
    <xf numFmtId="0" fontId="13" fillId="16" borderId="7" xfId="0" applyFont="1" applyFill="1" applyBorder="1" applyAlignment="1">
      <alignment horizontal="center" vertical="center" wrapText="1"/>
    </xf>
    <xf numFmtId="3" fontId="13" fillId="16" borderId="7" xfId="0" applyNumberFormat="1" applyFont="1" applyFill="1" applyBorder="1" applyAlignment="1">
      <alignment horizontal="center" vertical="center" wrapText="1"/>
    </xf>
    <xf numFmtId="0" fontId="13" fillId="16" borderId="6" xfId="0" applyFont="1" applyFill="1" applyBorder="1" applyAlignment="1">
      <alignment horizontal="center" vertical="center" wrapText="1"/>
    </xf>
    <xf numFmtId="3" fontId="13" fillId="16" borderId="6" xfId="0" applyNumberFormat="1" applyFont="1" applyFill="1" applyBorder="1" applyAlignment="1">
      <alignment horizontal="center" vertical="center" wrapText="1"/>
    </xf>
    <xf numFmtId="0" fontId="13" fillId="16" borderId="7" xfId="0" applyFont="1" applyFill="1" applyBorder="1" applyAlignment="1">
      <alignment horizontal="center" vertical="center" textRotation="90" wrapText="1"/>
    </xf>
    <xf numFmtId="0" fontId="13" fillId="0" borderId="1" xfId="0" applyFont="1" applyBorder="1" applyAlignment="1">
      <alignment horizontal="left" wrapText="1"/>
    </xf>
    <xf numFmtId="0" fontId="20" fillId="18" borderId="0" xfId="0" applyFont="1" applyFill="1" applyAlignment="1">
      <alignment horizontal="center" vertical="center" wrapText="1"/>
    </xf>
    <xf numFmtId="0" fontId="41" fillId="0" borderId="1" xfId="0" applyFont="1" applyBorder="1" applyAlignment="1">
      <alignment horizontal="center" vertical="center"/>
    </xf>
    <xf numFmtId="3" fontId="41" fillId="0" borderId="1" xfId="0" applyNumberFormat="1" applyFont="1" applyBorder="1" applyAlignment="1">
      <alignment horizontal="center" vertical="center"/>
    </xf>
    <xf numFmtId="0" fontId="4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Border="1" applyAlignment="1"/>
    <xf numFmtId="0" fontId="0" fillId="0" borderId="4" xfId="0" applyBorder="1" applyAlignment="1"/>
    <xf numFmtId="0" fontId="71" fillId="0" borderId="3" xfId="0" applyFont="1" applyBorder="1" applyAlignment="1">
      <alignment horizontal="justify" vertical="center"/>
    </xf>
    <xf numFmtId="2" fontId="17" fillId="0" borderId="1" xfId="0" applyNumberFormat="1" applyFont="1" applyBorder="1" applyAlignment="1">
      <alignment horizontal="left" vertical="center" wrapText="1"/>
    </xf>
    <xf numFmtId="0" fontId="9" fillId="17" borderId="1" xfId="0" applyFont="1" applyFill="1" applyBorder="1" applyAlignment="1">
      <alignment horizontal="center" vertical="center" wrapText="1"/>
    </xf>
    <xf numFmtId="0" fontId="0" fillId="18" borderId="1" xfId="0" applyFill="1" applyBorder="1" applyAlignment="1">
      <alignment horizontal="center" vertical="center"/>
    </xf>
    <xf numFmtId="4" fontId="41" fillId="17" borderId="1" xfId="0" applyNumberFormat="1" applyFont="1" applyFill="1" applyBorder="1" applyAlignment="1">
      <alignment horizontal="center" vertical="center"/>
    </xf>
    <xf numFmtId="0" fontId="1" fillId="17" borderId="1" xfId="0" applyFont="1" applyFill="1" applyBorder="1" applyAlignment="1">
      <alignment horizontal="center" vertical="center"/>
    </xf>
    <xf numFmtId="4" fontId="0" fillId="17" borderId="1" xfId="0" applyNumberFormat="1" applyFill="1" applyBorder="1" applyAlignment="1">
      <alignment horizontal="center" vertical="center"/>
    </xf>
    <xf numFmtId="0" fontId="0" fillId="3" borderId="1" xfId="0" applyFill="1" applyBorder="1" applyAlignment="1">
      <alignment horizontal="center" vertical="center"/>
    </xf>
    <xf numFmtId="9" fontId="17" fillId="17" borderId="1" xfId="8" applyFont="1" applyFill="1" applyBorder="1" applyAlignment="1">
      <alignment horizontal="center" vertical="center" wrapText="1"/>
    </xf>
    <xf numFmtId="0" fontId="17" fillId="17" borderId="1" xfId="0" applyFont="1" applyFill="1" applyBorder="1" applyAlignment="1">
      <alignment horizontal="center" vertical="center" wrapText="1"/>
    </xf>
    <xf numFmtId="0" fontId="20" fillId="0" borderId="1" xfId="0" applyFont="1" applyBorder="1" applyAlignment="1">
      <alignment horizontal="center" wrapText="1"/>
    </xf>
    <xf numFmtId="0" fontId="80" fillId="17" borderId="1" xfId="0" applyFont="1" applyFill="1" applyBorder="1" applyAlignment="1">
      <alignment horizontal="center" vertical="center" wrapText="1"/>
    </xf>
    <xf numFmtId="0" fontId="41" fillId="17" borderId="1" xfId="0" applyFont="1" applyFill="1" applyBorder="1" applyAlignment="1">
      <alignment horizontal="center" vertical="center"/>
    </xf>
    <xf numFmtId="0" fontId="44" fillId="3" borderId="1" xfId="0" applyFont="1" applyFill="1" applyBorder="1" applyAlignment="1">
      <alignment horizontal="right" vertical="center" wrapText="1"/>
    </xf>
    <xf numFmtId="3" fontId="13" fillId="16" borderId="8" xfId="11"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20" fillId="18" borderId="1" xfId="0" applyFont="1" applyFill="1" applyBorder="1" applyAlignment="1">
      <alignment horizontal="center" vertical="center" wrapText="1"/>
    </xf>
    <xf numFmtId="2" fontId="17" fillId="0" borderId="6" xfId="0" applyNumberFormat="1" applyFont="1" applyBorder="1" applyAlignment="1">
      <alignment vertical="center" wrapText="1"/>
    </xf>
    <xf numFmtId="0" fontId="29" fillId="16" borderId="8" xfId="0" applyFont="1" applyFill="1" applyBorder="1" applyAlignment="1">
      <alignment horizontal="center" vertical="center" wrapText="1"/>
    </xf>
    <xf numFmtId="3" fontId="29" fillId="16" borderId="8" xfId="0" applyNumberFormat="1" applyFont="1" applyFill="1" applyBorder="1" applyAlignment="1">
      <alignment horizontal="center" vertical="center" wrapText="1"/>
    </xf>
    <xf numFmtId="3" fontId="29" fillId="16" borderId="6" xfId="0" applyNumberFormat="1" applyFont="1" applyFill="1" applyBorder="1" applyAlignment="1">
      <alignment horizontal="center" vertical="center" wrapText="1"/>
    </xf>
    <xf numFmtId="3" fontId="0" fillId="0" borderId="1" xfId="0" applyNumberFormat="1" applyBorder="1"/>
    <xf numFmtId="0" fontId="83" fillId="3" borderId="0" xfId="0" applyFont="1" applyFill="1"/>
    <xf numFmtId="171" fontId="84" fillId="9" borderId="9" xfId="0" applyNumberFormat="1" applyFont="1" applyFill="1" applyBorder="1" applyAlignment="1">
      <alignment horizontal="right" vertical="top" wrapText="1"/>
    </xf>
    <xf numFmtId="168" fontId="82" fillId="9" borderId="0" xfId="9" applyNumberFormat="1" applyFont="1" applyFill="1" applyBorder="1" applyAlignment="1">
      <alignment horizontal="center" vertical="top" wrapText="1"/>
    </xf>
    <xf numFmtId="0" fontId="82" fillId="3" borderId="0" xfId="0" applyFont="1" applyFill="1"/>
    <xf numFmtId="0" fontId="82" fillId="3" borderId="5" xfId="0" applyFont="1" applyFill="1" applyBorder="1" applyAlignment="1">
      <alignment horizontal="center" vertical="top"/>
    </xf>
    <xf numFmtId="0" fontId="82" fillId="3" borderId="0" xfId="0" applyFont="1" applyFill="1" applyAlignment="1"/>
    <xf numFmtId="0" fontId="83" fillId="3" borderId="0" xfId="0" applyFont="1" applyFill="1" applyAlignment="1">
      <alignment vertical="center"/>
    </xf>
    <xf numFmtId="0" fontId="83" fillId="0" borderId="0" xfId="0" applyFont="1" applyAlignment="1">
      <alignment vertical="center"/>
    </xf>
    <xf numFmtId="0" fontId="83" fillId="0" borderId="0" xfId="0" applyFont="1"/>
    <xf numFmtId="168" fontId="41" fillId="0" borderId="0" xfId="0" applyNumberFormat="1" applyFont="1"/>
    <xf numFmtId="1" fontId="0" fillId="0" borderId="0" xfId="0" applyNumberFormat="1"/>
    <xf numFmtId="168" fontId="0" fillId="0" borderId="0" xfId="0" applyNumberFormat="1"/>
    <xf numFmtId="0" fontId="94" fillId="2" borderId="1" xfId="0" applyFont="1" applyFill="1" applyBorder="1" applyAlignment="1">
      <alignment horizontal="center" vertical="center" wrapText="1"/>
    </xf>
    <xf numFmtId="0" fontId="60" fillId="0" borderId="0" xfId="0" applyFont="1" applyAlignment="1">
      <alignment wrapText="1"/>
    </xf>
    <xf numFmtId="0" fontId="94" fillId="2" borderId="1" xfId="0" applyFont="1" applyFill="1" applyBorder="1" applyAlignment="1">
      <alignment horizontal="center" vertical="center" textRotation="90" wrapText="1"/>
    </xf>
    <xf numFmtId="0" fontId="94" fillId="0" borderId="1" xfId="0" applyFont="1" applyBorder="1" applyAlignment="1">
      <alignment horizontal="center" vertical="center" wrapText="1"/>
    </xf>
    <xf numFmtId="0" fontId="95" fillId="0" borderId="1" xfId="0" applyFont="1" applyBorder="1" applyAlignment="1">
      <alignment horizontal="center" vertical="center" wrapText="1"/>
    </xf>
    <xf numFmtId="0" fontId="96" fillId="3" borderId="1" xfId="0" applyFont="1" applyFill="1" applyBorder="1" applyAlignment="1">
      <alignment horizontal="center" vertical="center" wrapText="1"/>
    </xf>
    <xf numFmtId="0" fontId="60" fillId="3" borderId="1" xfId="0" applyFont="1" applyFill="1" applyBorder="1" applyAlignment="1">
      <alignment horizontal="left" vertical="top" wrapText="1"/>
    </xf>
    <xf numFmtId="0" fontId="97" fillId="3" borderId="1" xfId="0" applyFont="1" applyFill="1" applyBorder="1" applyAlignment="1">
      <alignment horizontal="left" vertical="top" wrapText="1"/>
    </xf>
    <xf numFmtId="3" fontId="60" fillId="3" borderId="1" xfId="0" applyNumberFormat="1" applyFont="1" applyFill="1" applyBorder="1" applyAlignment="1">
      <alignment horizontal="right" vertical="top" wrapText="1"/>
    </xf>
    <xf numFmtId="0" fontId="96" fillId="3" borderId="1" xfId="0" applyFont="1" applyFill="1" applyBorder="1" applyAlignment="1">
      <alignment horizontal="right" vertical="top" wrapText="1"/>
    </xf>
    <xf numFmtId="168" fontId="98" fillId="3" borderId="1" xfId="9" applyNumberFormat="1" applyFont="1" applyFill="1" applyBorder="1" applyAlignment="1">
      <alignment horizontal="right" vertical="top" wrapText="1"/>
    </xf>
    <xf numFmtId="168" fontId="96" fillId="3" borderId="1" xfId="9" applyNumberFormat="1" applyFont="1" applyFill="1" applyBorder="1" applyAlignment="1">
      <alignment horizontal="right" vertical="top" wrapText="1"/>
    </xf>
    <xf numFmtId="0" fontId="96" fillId="3" borderId="1" xfId="0" applyFont="1" applyFill="1" applyBorder="1" applyAlignment="1">
      <alignment horizontal="left" vertical="top" wrapText="1"/>
    </xf>
    <xf numFmtId="0" fontId="96" fillId="3" borderId="1" xfId="0" applyFont="1" applyFill="1" applyBorder="1" applyAlignment="1">
      <alignment vertical="center" wrapText="1"/>
    </xf>
    <xf numFmtId="0" fontId="96" fillId="0" borderId="1" xfId="0" applyFont="1" applyBorder="1" applyAlignment="1">
      <alignment horizontal="center" vertical="center" wrapText="1"/>
    </xf>
    <xf numFmtId="0" fontId="58" fillId="0" borderId="1" xfId="0" applyFont="1" applyBorder="1" applyAlignment="1">
      <alignment horizontal="left" vertical="top"/>
    </xf>
    <xf numFmtId="0" fontId="60" fillId="0" borderId="1" xfId="0" applyFont="1" applyBorder="1" applyAlignment="1">
      <alignment horizontal="left" vertical="top" wrapText="1"/>
    </xf>
    <xf numFmtId="3" fontId="96" fillId="0" borderId="1" xfId="0" applyNumberFormat="1" applyFont="1" applyBorder="1" applyAlignment="1">
      <alignment horizontal="right" vertical="top" wrapText="1"/>
    </xf>
    <xf numFmtId="0" fontId="96" fillId="0" borderId="1" xfId="0" applyFont="1" applyBorder="1" applyAlignment="1">
      <alignment horizontal="right" vertical="top" wrapText="1"/>
    </xf>
    <xf numFmtId="168" fontId="96" fillId="0" borderId="1" xfId="9" applyNumberFormat="1" applyFont="1" applyBorder="1" applyAlignment="1">
      <alignment horizontal="right" vertical="top" wrapText="1"/>
    </xf>
    <xf numFmtId="0" fontId="96" fillId="0" borderId="1" xfId="0" applyFont="1" applyBorder="1" applyAlignment="1">
      <alignment horizontal="left" vertical="top" wrapText="1"/>
    </xf>
    <xf numFmtId="0" fontId="96" fillId="0" borderId="1" xfId="0" applyFont="1" applyBorder="1" applyAlignment="1">
      <alignment vertical="center" wrapText="1"/>
    </xf>
    <xf numFmtId="0" fontId="60" fillId="5" borderId="1" xfId="0" applyFont="1" applyFill="1" applyBorder="1" applyAlignment="1">
      <alignment horizontal="left" vertical="top" wrapText="1"/>
    </xf>
    <xf numFmtId="168" fontId="96" fillId="5" borderId="1" xfId="9" applyNumberFormat="1" applyFont="1" applyFill="1" applyBorder="1" applyAlignment="1">
      <alignment horizontal="right" vertical="top" wrapText="1"/>
    </xf>
    <xf numFmtId="170" fontId="96" fillId="5" borderId="1" xfId="0" applyNumberFormat="1" applyFont="1" applyFill="1" applyBorder="1" applyAlignment="1">
      <alignment horizontal="right" vertical="top" wrapText="1"/>
    </xf>
    <xf numFmtId="0" fontId="96" fillId="5" borderId="1" xfId="0" applyFont="1" applyFill="1" applyBorder="1" applyAlignment="1">
      <alignment horizontal="right" vertical="top" wrapText="1"/>
    </xf>
    <xf numFmtId="0" fontId="96" fillId="5" borderId="1" xfId="0" applyFont="1" applyFill="1" applyBorder="1" applyAlignment="1">
      <alignment horizontal="left" vertical="top" wrapText="1"/>
    </xf>
    <xf numFmtId="0" fontId="96" fillId="13" borderId="1" xfId="0" applyFont="1" applyFill="1" applyBorder="1" applyAlignment="1">
      <alignment vertical="center" wrapText="1"/>
    </xf>
    <xf numFmtId="0" fontId="96" fillId="5" borderId="1" xfId="0" applyFont="1" applyFill="1" applyBorder="1" applyAlignment="1">
      <alignment vertical="center" wrapText="1"/>
    </xf>
    <xf numFmtId="0" fontId="96" fillId="5" borderId="1" xfId="0" applyFont="1" applyFill="1" applyBorder="1" applyAlignment="1">
      <alignment horizontal="center" vertical="center" wrapText="1"/>
    </xf>
    <xf numFmtId="0" fontId="97" fillId="5" borderId="1" xfId="0" applyFont="1" applyFill="1" applyBorder="1" applyAlignment="1">
      <alignment horizontal="left" vertical="top" wrapText="1"/>
    </xf>
    <xf numFmtId="0" fontId="60" fillId="5" borderId="1"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57" fillId="0" borderId="8" xfId="0" applyFont="1" applyBorder="1" applyAlignment="1">
      <alignment horizontal="left" vertical="center" wrapText="1"/>
    </xf>
    <xf numFmtId="0" fontId="60" fillId="0" borderId="1" xfId="0" applyFont="1" applyBorder="1" applyAlignment="1">
      <alignment horizontal="center" vertical="center" wrapText="1"/>
    </xf>
    <xf numFmtId="0" fontId="95" fillId="0" borderId="1" xfId="0" applyFont="1" applyBorder="1" applyAlignment="1">
      <alignment horizontal="left" vertical="top" wrapText="1"/>
    </xf>
    <xf numFmtId="3" fontId="96" fillId="0" borderId="2" xfId="0" applyNumberFormat="1" applyFont="1" applyBorder="1" applyAlignment="1">
      <alignment horizontal="right" vertical="top" wrapText="1"/>
    </xf>
    <xf numFmtId="168" fontId="96" fillId="0" borderId="2" xfId="9" applyNumberFormat="1" applyFont="1" applyBorder="1" applyAlignment="1">
      <alignment horizontal="center" vertical="center" wrapText="1"/>
    </xf>
    <xf numFmtId="168" fontId="96" fillId="0" borderId="2" xfId="9" applyNumberFormat="1" applyFont="1" applyBorder="1" applyAlignment="1">
      <alignment horizontal="right" vertical="top" wrapText="1"/>
    </xf>
    <xf numFmtId="3" fontId="96" fillId="13" borderId="2" xfId="0" applyNumberFormat="1" applyFont="1" applyFill="1" applyBorder="1" applyAlignment="1">
      <alignment horizontal="right" vertical="top" wrapText="1"/>
    </xf>
    <xf numFmtId="168" fontId="96" fillId="13" borderId="2" xfId="9" applyNumberFormat="1" applyFont="1" applyFill="1" applyBorder="1" applyAlignment="1">
      <alignment horizontal="center" vertical="center" wrapText="1"/>
    </xf>
    <xf numFmtId="0" fontId="26" fillId="0" borderId="1" xfId="0" applyFont="1" applyBorder="1" applyAlignment="1">
      <alignment horizontal="center" vertical="center" wrapText="1"/>
    </xf>
    <xf numFmtId="3" fontId="26" fillId="0" borderId="2" xfId="0" applyNumberFormat="1" applyFont="1" applyBorder="1" applyAlignment="1">
      <alignment horizontal="right" vertical="top" wrapText="1"/>
    </xf>
    <xf numFmtId="0" fontId="26" fillId="13" borderId="1" xfId="0" applyFont="1" applyFill="1" applyBorder="1" applyAlignment="1">
      <alignment horizontal="right" vertical="top" wrapText="1"/>
    </xf>
    <xf numFmtId="0" fontId="26" fillId="0" borderId="1" xfId="0" applyFont="1" applyBorder="1" applyAlignment="1">
      <alignment horizontal="right" vertical="top" wrapText="1"/>
    </xf>
    <xf numFmtId="0" fontId="59" fillId="0" borderId="1" xfId="0" applyFont="1" applyBorder="1" applyAlignment="1">
      <alignment horizontal="right" vertical="top" wrapText="1"/>
    </xf>
    <xf numFmtId="168" fontId="26" fillId="0" borderId="2" xfId="9" applyNumberFormat="1" applyFont="1" applyBorder="1" applyAlignment="1">
      <alignment horizontal="right" vertical="top" wrapText="1"/>
    </xf>
    <xf numFmtId="3" fontId="96" fillId="0" borderId="1" xfId="0" applyNumberFormat="1" applyFont="1" applyBorder="1" applyAlignment="1">
      <alignment vertical="center" wrapText="1"/>
    </xf>
    <xf numFmtId="0" fontId="100" fillId="3" borderId="2" xfId="0" applyFont="1" applyFill="1" applyBorder="1" applyAlignment="1">
      <alignment horizontal="center" vertical="center" wrapText="1"/>
    </xf>
    <xf numFmtId="0" fontId="26" fillId="0" borderId="3" xfId="0" applyFont="1" applyBorder="1" applyAlignment="1">
      <alignment horizontal="center" vertical="center"/>
    </xf>
    <xf numFmtId="0" fontId="26" fillId="3" borderId="1" xfId="0" applyFont="1" applyFill="1" applyBorder="1" applyAlignment="1">
      <alignment horizontal="center" vertical="center"/>
    </xf>
    <xf numFmtId="0" fontId="26" fillId="0" borderId="4" xfId="0" applyFont="1" applyBorder="1" applyAlignment="1">
      <alignment horizontal="center" vertical="center"/>
    </xf>
    <xf numFmtId="0" fontId="101" fillId="0" borderId="1" xfId="0" applyFont="1" applyBorder="1" applyAlignment="1">
      <alignment horizontal="left" vertical="top" wrapText="1"/>
    </xf>
    <xf numFmtId="0" fontId="102" fillId="3" borderId="1" xfId="0" applyFont="1" applyFill="1" applyBorder="1" applyAlignment="1">
      <alignment horizontal="left" vertical="top" wrapText="1"/>
    </xf>
    <xf numFmtId="49" fontId="102" fillId="3" borderId="1" xfId="0" applyNumberFormat="1" applyFont="1" applyFill="1" applyBorder="1" applyAlignment="1">
      <alignment horizontal="left" vertical="top" wrapText="1"/>
    </xf>
    <xf numFmtId="49" fontId="96" fillId="0" borderId="1" xfId="0" applyNumberFormat="1" applyFont="1" applyBorder="1" applyAlignment="1">
      <alignment horizontal="center" vertical="center" wrapText="1"/>
    </xf>
    <xf numFmtId="49" fontId="97" fillId="3" borderId="1" xfId="0" applyNumberFormat="1" applyFont="1" applyFill="1" applyBorder="1" applyAlignment="1">
      <alignment horizontal="left" vertical="top" wrapText="1"/>
    </xf>
    <xf numFmtId="49" fontId="57" fillId="0" borderId="1" xfId="0" applyNumberFormat="1" applyFont="1" applyBorder="1" applyAlignment="1">
      <alignment horizontal="left" vertical="top" wrapText="1"/>
    </xf>
    <xf numFmtId="49" fontId="96" fillId="0" borderId="1" xfId="0" applyNumberFormat="1" applyFont="1" applyBorder="1" applyAlignment="1">
      <alignment horizontal="right" vertical="top" wrapText="1"/>
    </xf>
    <xf numFmtId="49" fontId="60" fillId="0" borderId="1" xfId="0" applyNumberFormat="1" applyFont="1" applyBorder="1" applyAlignment="1">
      <alignment horizontal="left" vertical="top" wrapText="1"/>
    </xf>
    <xf numFmtId="49" fontId="96" fillId="0" borderId="1" xfId="0" applyNumberFormat="1" applyFont="1" applyBorder="1" applyAlignment="1">
      <alignment vertical="center" wrapText="1"/>
    </xf>
    <xf numFmtId="49" fontId="58" fillId="0" borderId="1" xfId="0" applyNumberFormat="1" applyFont="1" applyBorder="1" applyAlignment="1">
      <alignment horizontal="left" vertical="top"/>
    </xf>
    <xf numFmtId="49" fontId="96" fillId="0" borderId="1" xfId="0" applyNumberFormat="1" applyFont="1" applyBorder="1" applyAlignment="1">
      <alignment horizontal="left" vertical="top" wrapText="1"/>
    </xf>
    <xf numFmtId="0" fontId="60" fillId="0" borderId="1" xfId="0" applyFont="1" applyFill="1" applyBorder="1" applyAlignment="1">
      <alignment horizontal="left" vertical="top" wrapText="1"/>
    </xf>
    <xf numFmtId="49" fontId="96" fillId="0" borderId="3" xfId="0" applyNumberFormat="1" applyFont="1" applyBorder="1" applyAlignment="1">
      <alignment horizontal="left" vertical="top" wrapText="1"/>
    </xf>
    <xf numFmtId="49" fontId="35" fillId="0" borderId="1" xfId="0" applyNumberFormat="1" applyFont="1" applyBorder="1" applyAlignment="1">
      <alignment horizontal="right" vertical="top" wrapText="1"/>
    </xf>
    <xf numFmtId="49" fontId="96" fillId="0" borderId="1" xfId="0" applyNumberFormat="1" applyFont="1" applyBorder="1" applyAlignment="1">
      <alignment horizontal="right" vertical="center" wrapText="1"/>
    </xf>
    <xf numFmtId="49" fontId="51" fillId="0" borderId="2" xfId="0" applyNumberFormat="1" applyFont="1" applyBorder="1" applyAlignment="1">
      <alignment horizontal="center" vertical="center" wrapText="1"/>
    </xf>
    <xf numFmtId="49" fontId="26" fillId="3" borderId="1" xfId="0" applyNumberFormat="1" applyFont="1" applyFill="1" applyBorder="1" applyAlignment="1">
      <alignment horizontal="left" vertical="center"/>
    </xf>
    <xf numFmtId="49" fontId="51" fillId="0" borderId="1" xfId="0" applyNumberFormat="1" applyFont="1" applyBorder="1" applyAlignment="1">
      <alignment horizontal="center" vertical="center" wrapText="1"/>
    </xf>
    <xf numFmtId="49" fontId="51" fillId="0" borderId="4" xfId="0" applyNumberFormat="1" applyFont="1" applyBorder="1" applyAlignment="1">
      <alignment horizontal="center" vertical="center" wrapText="1"/>
    </xf>
    <xf numFmtId="168" fontId="35" fillId="0" borderId="1" xfId="9" applyNumberFormat="1" applyFont="1" applyBorder="1" applyAlignment="1">
      <alignment horizontal="right" vertical="top" wrapText="1"/>
    </xf>
    <xf numFmtId="168" fontId="26" fillId="0" borderId="1" xfId="9" applyNumberFormat="1" applyFont="1" applyBorder="1" applyAlignment="1">
      <alignment horizontal="right" vertical="top" wrapText="1"/>
    </xf>
    <xf numFmtId="49" fontId="60" fillId="0" borderId="1" xfId="0" applyNumberFormat="1" applyFont="1" applyBorder="1" applyAlignment="1">
      <alignment horizontal="center"/>
    </xf>
    <xf numFmtId="49" fontId="59" fillId="0" borderId="1" xfId="0" applyNumberFormat="1" applyFont="1" applyBorder="1" applyAlignment="1">
      <alignment horizontal="left" vertical="top" wrapText="1"/>
    </xf>
    <xf numFmtId="168" fontId="60" fillId="0" borderId="1" xfId="9" applyNumberFormat="1" applyFont="1" applyBorder="1" applyAlignment="1">
      <alignment horizontal="right" vertical="top"/>
    </xf>
    <xf numFmtId="49" fontId="60" fillId="0" borderId="1" xfId="0" applyNumberFormat="1" applyFont="1" applyBorder="1" applyAlignment="1">
      <alignment horizontal="right" vertical="top"/>
    </xf>
    <xf numFmtId="49" fontId="60" fillId="0" borderId="1" xfId="0" applyNumberFormat="1" applyFont="1" applyBorder="1" applyAlignment="1">
      <alignment horizontal="right" vertical="top" wrapText="1"/>
    </xf>
    <xf numFmtId="49" fontId="60" fillId="0" borderId="1" xfId="0" applyNumberFormat="1" applyFont="1" applyBorder="1"/>
    <xf numFmtId="49" fontId="60" fillId="0" borderId="1" xfId="0" applyNumberFormat="1" applyFont="1" applyBorder="1" applyAlignment="1">
      <alignment horizontal="center" wrapText="1"/>
    </xf>
    <xf numFmtId="168" fontId="60" fillId="0" borderId="1" xfId="9" applyNumberFormat="1" applyFont="1" applyBorder="1" applyAlignment="1">
      <alignment horizontal="right" vertical="top" wrapText="1"/>
    </xf>
    <xf numFmtId="49" fontId="60" fillId="0" borderId="1" xfId="0" applyNumberFormat="1" applyFont="1" applyBorder="1" applyAlignment="1">
      <alignment wrapText="1"/>
    </xf>
    <xf numFmtId="0" fontId="60" fillId="0" borderId="1" xfId="0" applyFont="1" applyBorder="1" applyAlignment="1">
      <alignment horizontal="center" wrapText="1"/>
    </xf>
    <xf numFmtId="0" fontId="60" fillId="0" borderId="1" xfId="0" applyFont="1" applyBorder="1" applyAlignment="1">
      <alignment horizontal="right" vertical="top"/>
    </xf>
    <xf numFmtId="0" fontId="60" fillId="0" borderId="1" xfId="0" applyFont="1" applyBorder="1" applyAlignment="1">
      <alignment horizontal="right" vertical="top" wrapText="1"/>
    </xf>
    <xf numFmtId="0" fontId="60" fillId="0" borderId="1" xfId="0" applyFont="1" applyBorder="1" applyAlignment="1">
      <alignment wrapText="1"/>
    </xf>
    <xf numFmtId="0" fontId="26" fillId="0" borderId="3" xfId="0" applyFont="1" applyBorder="1" applyAlignment="1">
      <alignment horizontal="center" vertical="top" wrapText="1"/>
    </xf>
    <xf numFmtId="0" fontId="26" fillId="0" borderId="2" xfId="0" applyFont="1" applyBorder="1" applyAlignment="1">
      <alignment horizontal="center" vertical="top" wrapText="1"/>
    </xf>
    <xf numFmtId="0" fontId="26" fillId="0" borderId="4" xfId="0" applyFont="1" applyBorder="1" applyAlignment="1">
      <alignment horizontal="center" vertical="top" wrapText="1"/>
    </xf>
    <xf numFmtId="168" fontId="103" fillId="0" borderId="1" xfId="9" applyNumberFormat="1" applyFont="1" applyBorder="1" applyAlignment="1">
      <alignment horizontal="right" vertical="top" wrapText="1"/>
    </xf>
    <xf numFmtId="49" fontId="26" fillId="0" borderId="1" xfId="0" applyNumberFormat="1" applyFont="1" applyBorder="1" applyAlignment="1">
      <alignment horizontal="right" vertical="top" wrapText="1"/>
    </xf>
    <xf numFmtId="0" fontId="26" fillId="0" borderId="1" xfId="0" applyFont="1" applyBorder="1" applyAlignment="1">
      <alignment wrapText="1"/>
    </xf>
    <xf numFmtId="0" fontId="60" fillId="3" borderId="1" xfId="0" applyFont="1" applyFill="1" applyBorder="1" applyAlignment="1">
      <alignment horizontal="center" wrapText="1"/>
    </xf>
    <xf numFmtId="0" fontId="0" fillId="18" borderId="0" xfId="0" applyFill="1"/>
    <xf numFmtId="0" fontId="105" fillId="18" borderId="0" xfId="0" applyFont="1" applyFill="1"/>
    <xf numFmtId="0" fontId="74" fillId="0" borderId="0" xfId="0" applyFont="1" applyAlignment="1">
      <alignment horizontal="right"/>
    </xf>
    <xf numFmtId="0" fontId="71" fillId="18" borderId="8" xfId="0" applyFont="1" applyFill="1" applyBorder="1" applyAlignment="1">
      <alignment horizontal="center" wrapText="1"/>
    </xf>
    <xf numFmtId="0" fontId="71" fillId="18" borderId="6" xfId="0" applyFont="1" applyFill="1" applyBorder="1" applyAlignment="1">
      <alignment horizontal="center" vertical="center" textRotation="90" wrapText="1"/>
    </xf>
    <xf numFmtId="0" fontId="47" fillId="18" borderId="8" xfId="0" applyFont="1" applyFill="1" applyBorder="1" applyAlignment="1">
      <alignment horizontal="center" vertical="center" wrapText="1"/>
    </xf>
    <xf numFmtId="0" fontId="76" fillId="18" borderId="1" xfId="0" applyFont="1" applyFill="1" applyBorder="1" applyAlignment="1">
      <alignment vertical="top" wrapText="1"/>
    </xf>
    <xf numFmtId="0" fontId="71" fillId="18" borderId="1" xfId="0" applyFont="1" applyFill="1" applyBorder="1" applyAlignment="1">
      <alignment horizontal="justify" vertical="top"/>
    </xf>
    <xf numFmtId="0" fontId="36" fillId="18" borderId="1" xfId="0" applyFont="1" applyFill="1" applyBorder="1" applyAlignment="1">
      <alignment vertical="top" wrapText="1"/>
    </xf>
    <xf numFmtId="0" fontId="63" fillId="18" borderId="1" xfId="0" applyFont="1" applyFill="1" applyBorder="1" applyAlignment="1">
      <alignment vertical="top" wrapText="1"/>
    </xf>
    <xf numFmtId="9" fontId="13" fillId="18" borderId="8" xfId="12" applyFont="1" applyFill="1" applyBorder="1" applyAlignment="1">
      <alignment horizontal="center" vertical="center"/>
    </xf>
    <xf numFmtId="9" fontId="13" fillId="18" borderId="8" xfId="0" applyNumberFormat="1" applyFont="1" applyFill="1" applyBorder="1" applyAlignment="1">
      <alignment horizontal="center" vertical="center" wrapText="1"/>
    </xf>
    <xf numFmtId="0" fontId="13" fillId="18" borderId="8" xfId="0" applyFont="1" applyFill="1" applyBorder="1" applyAlignment="1">
      <alignment horizontal="center" vertical="center" wrapText="1"/>
    </xf>
    <xf numFmtId="14" fontId="13" fillId="18" borderId="6" xfId="0" applyNumberFormat="1" applyFont="1" applyFill="1" applyBorder="1" applyAlignment="1">
      <alignment horizontal="center" vertical="center" wrapText="1"/>
    </xf>
    <xf numFmtId="3" fontId="13" fillId="18" borderId="6" xfId="0" applyNumberFormat="1" applyFont="1" applyFill="1" applyBorder="1" applyAlignment="1">
      <alignment horizontal="center" vertical="center" wrapText="1"/>
    </xf>
    <xf numFmtId="14" fontId="13" fillId="18" borderId="6" xfId="0" applyNumberFormat="1" applyFont="1" applyFill="1" applyBorder="1" applyAlignment="1">
      <alignment horizontal="center" vertical="center" textRotation="90" wrapText="1"/>
    </xf>
    <xf numFmtId="3" fontId="13" fillId="18" borderId="6" xfId="0" applyNumberFormat="1" applyFont="1" applyFill="1" applyBorder="1" applyAlignment="1">
      <alignment horizontal="center" vertical="center" textRotation="90" wrapText="1"/>
    </xf>
    <xf numFmtId="3" fontId="13" fillId="5" borderId="6" xfId="0" applyNumberFormat="1" applyFont="1" applyFill="1" applyBorder="1" applyAlignment="1">
      <alignment horizontal="center" vertical="center" textRotation="90" wrapText="1"/>
    </xf>
    <xf numFmtId="0" fontId="13" fillId="18" borderId="8" xfId="0" applyFont="1" applyFill="1" applyBorder="1" applyAlignment="1">
      <alignment horizontal="center" vertical="center" textRotation="90" wrapText="1"/>
    </xf>
    <xf numFmtId="2" fontId="0" fillId="18" borderId="8" xfId="0" applyNumberFormat="1" applyFill="1" applyBorder="1" applyAlignment="1">
      <alignment vertical="top" wrapText="1"/>
    </xf>
    <xf numFmtId="0" fontId="75" fillId="18" borderId="1" xfId="0" applyFont="1" applyFill="1" applyBorder="1" applyAlignment="1">
      <alignment horizontal="justify" vertical="top"/>
    </xf>
    <xf numFmtId="0" fontId="107" fillId="18" borderId="1" xfId="0" applyFont="1" applyFill="1" applyBorder="1" applyAlignment="1">
      <alignment vertical="top" wrapText="1"/>
    </xf>
    <xf numFmtId="0" fontId="57" fillId="18" borderId="1" xfId="0" applyFont="1" applyFill="1" applyBorder="1" applyAlignment="1">
      <alignment vertical="top" wrapText="1"/>
    </xf>
    <xf numFmtId="3" fontId="13" fillId="18" borderId="8" xfId="0" applyNumberFormat="1" applyFont="1" applyFill="1" applyBorder="1" applyAlignment="1">
      <alignment horizontal="center" vertical="center" textRotation="90" wrapText="1"/>
    </xf>
    <xf numFmtId="0" fontId="13" fillId="18" borderId="6" xfId="0" applyFont="1" applyFill="1" applyBorder="1" applyAlignment="1">
      <alignment horizontal="center" vertical="center" textRotation="90" wrapText="1"/>
    </xf>
    <xf numFmtId="0" fontId="13" fillId="5" borderId="6" xfId="0" applyFont="1" applyFill="1" applyBorder="1" applyAlignment="1">
      <alignment horizontal="center" vertical="center" textRotation="90" wrapText="1"/>
    </xf>
    <xf numFmtId="2" fontId="0" fillId="18" borderId="8" xfId="0" applyNumberFormat="1" applyFill="1" applyBorder="1" applyAlignment="1">
      <alignment vertical="center" wrapText="1"/>
    </xf>
    <xf numFmtId="0" fontId="53" fillId="18" borderId="1" xfId="0" applyFont="1" applyFill="1" applyBorder="1" applyAlignment="1">
      <alignment vertical="top" wrapText="1"/>
    </xf>
    <xf numFmtId="49" fontId="13" fillId="18" borderId="8" xfId="0" applyNumberFormat="1" applyFont="1" applyFill="1" applyBorder="1" applyAlignment="1">
      <alignment horizontal="center" vertical="center" wrapText="1"/>
    </xf>
    <xf numFmtId="49" fontId="13" fillId="18" borderId="6" xfId="0" applyNumberFormat="1" applyFont="1" applyFill="1" applyBorder="1" applyAlignment="1">
      <alignment horizontal="center" vertical="center" wrapText="1"/>
    </xf>
    <xf numFmtId="49" fontId="13" fillId="5" borderId="6" xfId="0" applyNumberFormat="1" applyFont="1" applyFill="1" applyBorder="1" applyAlignment="1">
      <alignment horizontal="center" vertical="center" textRotation="90" wrapText="1"/>
    </xf>
    <xf numFmtId="49" fontId="0" fillId="18" borderId="8" xfId="0" applyNumberFormat="1" applyFill="1" applyBorder="1" applyAlignment="1">
      <alignment vertical="top" wrapText="1"/>
    </xf>
    <xf numFmtId="0" fontId="44" fillId="0" borderId="0" xfId="0" applyFont="1" applyAlignment="1">
      <alignment vertical="top" wrapText="1"/>
    </xf>
    <xf numFmtId="0" fontId="44" fillId="18" borderId="0" xfId="0" applyFont="1" applyFill="1" applyAlignment="1">
      <alignment vertical="top" wrapText="1"/>
    </xf>
    <xf numFmtId="0" fontId="63" fillId="18" borderId="0" xfId="0" applyFont="1" applyFill="1" applyAlignment="1">
      <alignment vertical="top" wrapText="1"/>
    </xf>
    <xf numFmtId="3" fontId="36" fillId="18" borderId="1" xfId="0" applyNumberFormat="1" applyFont="1" applyFill="1" applyBorder="1" applyAlignment="1">
      <alignment horizontal="center" vertical="center" wrapText="1"/>
    </xf>
    <xf numFmtId="0" fontId="9" fillId="18" borderId="0" xfId="0" applyFont="1" applyFill="1" applyAlignment="1">
      <alignment horizontal="justify" vertical="center"/>
    </xf>
    <xf numFmtId="3" fontId="36" fillId="18" borderId="8" xfId="0" applyNumberFormat="1" applyFont="1" applyFill="1" applyBorder="1" applyAlignment="1">
      <alignment horizontal="center" vertical="center" wrapText="1"/>
    </xf>
    <xf numFmtId="3" fontId="36" fillId="18" borderId="6" xfId="0" applyNumberFormat="1" applyFont="1" applyFill="1" applyBorder="1" applyAlignment="1">
      <alignment horizontal="center" vertical="center" wrapText="1"/>
    </xf>
    <xf numFmtId="3" fontId="36" fillId="5" borderId="6" xfId="0" applyNumberFormat="1" applyFont="1" applyFill="1" applyBorder="1" applyAlignment="1">
      <alignment horizontal="center" vertical="center" textRotation="90" wrapText="1"/>
    </xf>
    <xf numFmtId="0" fontId="49" fillId="18" borderId="0" xfId="0" applyFont="1" applyFill="1" applyAlignment="1">
      <alignment wrapText="1"/>
    </xf>
    <xf numFmtId="3" fontId="13" fillId="18" borderId="1" xfId="0" applyNumberFormat="1" applyFont="1" applyFill="1" applyBorder="1" applyAlignment="1">
      <alignment horizontal="center" vertical="center" textRotation="90" wrapText="1"/>
    </xf>
    <xf numFmtId="9" fontId="13" fillId="18" borderId="2" xfId="0" applyNumberFormat="1" applyFont="1" applyFill="1" applyBorder="1" applyAlignment="1">
      <alignment horizontal="center" vertical="center" wrapText="1"/>
    </xf>
    <xf numFmtId="0" fontId="13" fillId="18" borderId="1" xfId="0" applyFont="1" applyFill="1" applyBorder="1" applyAlignment="1">
      <alignment horizontal="center" vertical="center" textRotation="90" wrapText="1"/>
    </xf>
    <xf numFmtId="14" fontId="13" fillId="18" borderId="1" xfId="0" applyNumberFormat="1" applyFont="1" applyFill="1" applyBorder="1" applyAlignment="1">
      <alignment horizontal="center" vertical="center" textRotation="90" wrapText="1"/>
    </xf>
    <xf numFmtId="0" fontId="13" fillId="5" borderId="1" xfId="0" applyFont="1" applyFill="1" applyBorder="1" applyAlignment="1">
      <alignment horizontal="center" vertical="center" textRotation="90" wrapText="1"/>
    </xf>
    <xf numFmtId="0" fontId="109" fillId="18" borderId="22" xfId="0" applyFont="1" applyFill="1" applyBorder="1" applyAlignment="1">
      <alignment vertical="top" wrapText="1"/>
    </xf>
    <xf numFmtId="0" fontId="53" fillId="18" borderId="0" xfId="0" applyFont="1" applyFill="1" applyAlignment="1">
      <alignment vertical="top" wrapText="1"/>
    </xf>
    <xf numFmtId="0" fontId="36" fillId="18" borderId="23" xfId="0" applyFont="1" applyFill="1" applyBorder="1" applyAlignment="1">
      <alignment vertical="top" wrapText="1"/>
    </xf>
    <xf numFmtId="165" fontId="106" fillId="18" borderId="6" xfId="13" applyFont="1" applyFill="1" applyBorder="1" applyAlignment="1">
      <alignment horizontal="center" vertical="center"/>
    </xf>
    <xf numFmtId="3" fontId="13" fillId="18" borderId="7" xfId="0" applyNumberFormat="1" applyFont="1" applyFill="1" applyBorder="1" applyAlignment="1">
      <alignment horizontal="center" vertical="center" textRotation="90" wrapText="1"/>
    </xf>
    <xf numFmtId="3" fontId="13" fillId="5" borderId="7" xfId="0" applyNumberFormat="1" applyFont="1" applyFill="1" applyBorder="1" applyAlignment="1">
      <alignment horizontal="center" vertical="center" textRotation="90" wrapText="1"/>
    </xf>
    <xf numFmtId="0" fontId="36" fillId="0" borderId="0" xfId="0" applyFont="1" applyAlignment="1">
      <alignment vertical="top" wrapText="1"/>
    </xf>
    <xf numFmtId="0" fontId="13" fillId="18" borderId="7" xfId="0" applyFont="1" applyFill="1" applyBorder="1" applyAlignment="1">
      <alignment horizontal="center" vertical="center" textRotation="90" wrapText="1"/>
    </xf>
    <xf numFmtId="0" fontId="63" fillId="0" borderId="8" xfId="0" applyFont="1" applyBorder="1" applyAlignment="1">
      <alignment horizontal="center" vertical="center" wrapText="1"/>
    </xf>
    <xf numFmtId="0" fontId="57" fillId="18" borderId="0" xfId="0" applyFont="1" applyFill="1" applyAlignment="1">
      <alignment vertical="top" wrapText="1"/>
    </xf>
    <xf numFmtId="0" fontId="110" fillId="18" borderId="1" xfId="0" applyFont="1" applyFill="1" applyBorder="1" applyAlignment="1">
      <alignment vertical="top" wrapText="1"/>
    </xf>
    <xf numFmtId="0" fontId="111" fillId="18" borderId="0" xfId="0" applyFont="1" applyFill="1" applyAlignment="1">
      <alignment vertical="top" wrapText="1"/>
    </xf>
    <xf numFmtId="0" fontId="36" fillId="18" borderId="0" xfId="0" applyFont="1" applyFill="1" applyAlignment="1">
      <alignment vertical="top" wrapText="1"/>
    </xf>
    <xf numFmtId="0" fontId="36" fillId="18" borderId="6" xfId="0" applyFont="1" applyFill="1" applyBorder="1" applyAlignment="1">
      <alignment vertical="top" wrapText="1"/>
    </xf>
    <xf numFmtId="9" fontId="13" fillId="18" borderId="7" xfId="0" applyNumberFormat="1" applyFont="1" applyFill="1" applyBorder="1" applyAlignment="1">
      <alignment horizontal="center" vertical="center" wrapText="1"/>
    </xf>
    <xf numFmtId="0" fontId="13" fillId="5" borderId="7" xfId="0" applyFont="1" applyFill="1" applyBorder="1" applyAlignment="1">
      <alignment horizontal="center" vertical="center" textRotation="90" wrapText="1"/>
    </xf>
    <xf numFmtId="2" fontId="0" fillId="18" borderId="7" xfId="0" applyNumberFormat="1" applyFill="1" applyBorder="1" applyAlignment="1">
      <alignment vertical="top" wrapText="1"/>
    </xf>
    <xf numFmtId="0" fontId="76" fillId="18" borderId="8" xfId="0" applyFont="1" applyFill="1" applyBorder="1" applyAlignment="1">
      <alignment vertical="top" wrapText="1"/>
    </xf>
    <xf numFmtId="0" fontId="71" fillId="18" borderId="17" xfId="0" applyFont="1" applyFill="1" applyBorder="1" applyAlignment="1">
      <alignment horizontal="justify" vertical="top"/>
    </xf>
    <xf numFmtId="0" fontId="95" fillId="18" borderId="1" xfId="0" applyFont="1" applyFill="1" applyBorder="1" applyAlignment="1">
      <alignment vertical="top" wrapText="1"/>
    </xf>
    <xf numFmtId="9" fontId="13" fillId="18" borderId="1" xfId="0" applyNumberFormat="1" applyFont="1" applyFill="1" applyBorder="1" applyAlignment="1">
      <alignment horizontal="center" vertical="center" wrapText="1"/>
    </xf>
    <xf numFmtId="165" fontId="106" fillId="18" borderId="1" xfId="13" applyFont="1" applyFill="1" applyBorder="1" applyAlignment="1">
      <alignment horizontal="center" vertical="center"/>
    </xf>
    <xf numFmtId="2" fontId="0" fillId="18" borderId="1" xfId="0" applyNumberFormat="1" applyFill="1" applyBorder="1" applyAlignment="1">
      <alignment vertical="top" wrapText="1"/>
    </xf>
    <xf numFmtId="0" fontId="76" fillId="18" borderId="1" xfId="0" applyFont="1" applyFill="1" applyBorder="1" applyAlignment="1">
      <alignment vertical="center" wrapText="1"/>
    </xf>
    <xf numFmtId="0" fontId="65" fillId="18" borderId="1" xfId="0" applyFont="1" applyFill="1" applyBorder="1" applyAlignment="1">
      <alignment vertical="top" wrapText="1"/>
    </xf>
    <xf numFmtId="0" fontId="17" fillId="18" borderId="1" xfId="0" applyFont="1" applyFill="1" applyBorder="1" applyAlignment="1">
      <alignment vertical="top" wrapText="1"/>
    </xf>
    <xf numFmtId="0" fontId="112" fillId="18" borderId="1" xfId="0" applyFont="1" applyFill="1" applyBorder="1" applyAlignment="1">
      <alignment vertical="top" wrapText="1"/>
    </xf>
    <xf numFmtId="0" fontId="17" fillId="18" borderId="12" xfId="0" applyFont="1" applyFill="1" applyBorder="1" applyAlignment="1">
      <alignment vertical="top" wrapText="1"/>
    </xf>
    <xf numFmtId="0" fontId="112" fillId="18" borderId="3" xfId="0" applyFont="1" applyFill="1" applyBorder="1" applyAlignment="1">
      <alignment vertical="top" wrapText="1"/>
    </xf>
    <xf numFmtId="0" fontId="36" fillId="18" borderId="3" xfId="0" applyFont="1" applyFill="1" applyBorder="1" applyAlignment="1">
      <alignment vertical="top" wrapText="1"/>
    </xf>
    <xf numFmtId="3" fontId="13" fillId="18" borderId="3" xfId="0" applyNumberFormat="1" applyFont="1" applyFill="1" applyBorder="1" applyAlignment="1">
      <alignment horizontal="center" vertical="center" textRotation="90" wrapText="1"/>
    </xf>
    <xf numFmtId="9" fontId="13" fillId="18" borderId="3" xfId="0" applyNumberFormat="1" applyFont="1" applyFill="1" applyBorder="1" applyAlignment="1">
      <alignment horizontal="center" vertical="center" wrapText="1"/>
    </xf>
    <xf numFmtId="49" fontId="13" fillId="18" borderId="1" xfId="0" applyNumberFormat="1" applyFont="1" applyFill="1" applyBorder="1" applyAlignment="1">
      <alignment horizontal="center" vertical="center" textRotation="90" wrapText="1"/>
    </xf>
    <xf numFmtId="0" fontId="76" fillId="18" borderId="8" xfId="0" applyFont="1" applyFill="1" applyBorder="1" applyAlignment="1">
      <alignment vertical="center" wrapText="1"/>
    </xf>
    <xf numFmtId="0" fontId="71" fillId="18" borderId="8" xfId="0" applyFont="1" applyFill="1" applyBorder="1" applyAlignment="1">
      <alignment horizontal="justify" vertical="center"/>
    </xf>
    <xf numFmtId="0" fontId="53" fillId="18" borderId="24" xfId="0" applyFont="1" applyFill="1" applyBorder="1" applyAlignment="1">
      <alignment vertical="top" wrapText="1"/>
    </xf>
    <xf numFmtId="0" fontId="36" fillId="18" borderId="1" xfId="0" applyFont="1" applyFill="1" applyBorder="1" applyAlignment="1">
      <alignment wrapText="1"/>
    </xf>
    <xf numFmtId="49" fontId="13" fillId="18" borderId="6" xfId="0" applyNumberFormat="1" applyFont="1" applyFill="1" applyBorder="1" applyAlignment="1">
      <alignment horizontal="center" vertical="center" textRotation="90" wrapText="1"/>
    </xf>
    <xf numFmtId="0" fontId="76" fillId="18" borderId="1" xfId="0" applyFont="1" applyFill="1" applyBorder="1" applyAlignment="1">
      <alignment wrapText="1"/>
    </xf>
    <xf numFmtId="0" fontId="75" fillId="18" borderId="1" xfId="0" applyFont="1" applyFill="1" applyBorder="1" applyAlignment="1">
      <alignment horizontal="justify" vertical="center"/>
    </xf>
    <xf numFmtId="0" fontId="107" fillId="18" borderId="1" xfId="0" applyFont="1" applyFill="1" applyBorder="1" applyAlignment="1">
      <alignment wrapText="1"/>
    </xf>
    <xf numFmtId="0" fontId="71" fillId="18" borderId="1" xfId="0" applyFont="1" applyFill="1" applyBorder="1" applyAlignment="1">
      <alignment horizontal="justify"/>
    </xf>
    <xf numFmtId="0" fontId="63" fillId="18" borderId="1" xfId="0" applyFont="1" applyFill="1" applyBorder="1" applyAlignment="1">
      <alignment wrapText="1"/>
    </xf>
    <xf numFmtId="0" fontId="71" fillId="18" borderId="6" xfId="0" applyFont="1" applyFill="1" applyBorder="1" applyAlignment="1">
      <alignment horizontal="justify" vertical="center"/>
    </xf>
    <xf numFmtId="0" fontId="47" fillId="18" borderId="1" xfId="0" applyFont="1" applyFill="1" applyBorder="1" applyAlignment="1">
      <alignment horizontal="left" vertical="top" wrapText="1"/>
    </xf>
    <xf numFmtId="0" fontId="66" fillId="3" borderId="1" xfId="0" applyFont="1" applyFill="1" applyBorder="1" applyAlignment="1">
      <alignment horizontal="left" vertical="center" wrapText="1"/>
    </xf>
    <xf numFmtId="0" fontId="44" fillId="18" borderId="2" xfId="0" applyFont="1" applyFill="1" applyBorder="1" applyAlignment="1">
      <alignment horizontal="left" vertical="center" wrapText="1"/>
    </xf>
    <xf numFmtId="0" fontId="36" fillId="18" borderId="1" xfId="0" applyFont="1" applyFill="1" applyBorder="1" applyAlignment="1">
      <alignment vertical="center" wrapText="1"/>
    </xf>
    <xf numFmtId="0" fontId="13" fillId="18" borderId="12" xfId="0" applyFont="1" applyFill="1" applyBorder="1" applyAlignment="1">
      <alignment horizontal="center" vertical="center" textRotation="90" wrapText="1"/>
    </xf>
    <xf numFmtId="2" fontId="0" fillId="18" borderId="18" xfId="0" applyNumberFormat="1" applyFill="1" applyBorder="1" applyAlignment="1">
      <alignment vertical="center" wrapText="1"/>
    </xf>
    <xf numFmtId="0" fontId="63" fillId="0" borderId="1" xfId="0" applyFont="1" applyBorder="1" applyAlignment="1">
      <alignment horizontal="center" vertical="center" wrapText="1"/>
    </xf>
    <xf numFmtId="0" fontId="115" fillId="18" borderId="1" xfId="0" applyFont="1" applyFill="1" applyBorder="1" applyAlignment="1">
      <alignment horizontal="left" wrapText="1"/>
    </xf>
    <xf numFmtId="0" fontId="75" fillId="18" borderId="6" xfId="0" applyFont="1" applyFill="1" applyBorder="1" applyAlignment="1">
      <alignment horizontal="justify" vertical="center"/>
    </xf>
    <xf numFmtId="0" fontId="118" fillId="18" borderId="25" xfId="0" applyFont="1" applyFill="1" applyBorder="1" applyAlignment="1">
      <alignment horizontal="center" vertical="center" wrapText="1"/>
    </xf>
    <xf numFmtId="0" fontId="36" fillId="18" borderId="26" xfId="0" applyFont="1" applyFill="1" applyBorder="1" applyAlignment="1">
      <alignment vertical="center" wrapText="1"/>
    </xf>
    <xf numFmtId="4" fontId="118" fillId="18" borderId="26" xfId="0" applyNumberFormat="1" applyFont="1" applyFill="1" applyBorder="1" applyAlignment="1">
      <alignment horizontal="center" vertical="center" textRotation="90"/>
    </xf>
    <xf numFmtId="0" fontId="13" fillId="18" borderId="27" xfId="0" applyFont="1" applyFill="1" applyBorder="1" applyAlignment="1">
      <alignment horizontal="center" vertical="center" textRotation="90" wrapText="1"/>
    </xf>
    <xf numFmtId="0" fontId="76" fillId="18" borderId="26" xfId="0" applyFont="1" applyFill="1" applyBorder="1" applyAlignment="1">
      <alignment wrapText="1"/>
    </xf>
    <xf numFmtId="0" fontId="75" fillId="18" borderId="27" xfId="0" applyFont="1" applyFill="1" applyBorder="1" applyAlignment="1">
      <alignment horizontal="justify" vertical="center"/>
    </xf>
    <xf numFmtId="0" fontId="76" fillId="18" borderId="26" xfId="0" applyFont="1" applyFill="1" applyBorder="1" applyAlignment="1">
      <alignment vertical="center" wrapText="1"/>
    </xf>
    <xf numFmtId="0" fontId="71" fillId="18" borderId="26" xfId="0" applyFont="1" applyFill="1" applyBorder="1" applyAlignment="1">
      <alignment horizontal="justify" vertical="center"/>
    </xf>
    <xf numFmtId="0" fontId="119" fillId="18" borderId="26" xfId="14" applyFont="1" applyFill="1" applyBorder="1" applyAlignment="1">
      <alignment horizontal="left" vertical="center" wrapText="1"/>
    </xf>
    <xf numFmtId="165" fontId="106" fillId="18" borderId="26" xfId="13" applyFont="1" applyFill="1" applyBorder="1" applyAlignment="1">
      <alignment horizontal="center" vertical="center"/>
    </xf>
    <xf numFmtId="0" fontId="119" fillId="0" borderId="26" xfId="14" applyFont="1" applyFill="1" applyBorder="1" applyAlignment="1">
      <alignment horizontal="left" vertical="center" wrapText="1"/>
    </xf>
    <xf numFmtId="0" fontId="13" fillId="16" borderId="27" xfId="0" applyFont="1" applyFill="1" applyBorder="1" applyAlignment="1">
      <alignment horizontal="center" vertical="center" textRotation="90" wrapText="1"/>
    </xf>
    <xf numFmtId="2" fontId="0" fillId="0" borderId="8" xfId="0" applyNumberFormat="1" applyBorder="1" applyAlignment="1">
      <alignment vertical="center" wrapText="1"/>
    </xf>
    <xf numFmtId="0" fontId="76" fillId="0" borderId="26" xfId="0" applyFont="1" applyFill="1" applyBorder="1" applyAlignment="1">
      <alignment horizontal="left" vertical="center" wrapText="1"/>
    </xf>
    <xf numFmtId="0" fontId="120" fillId="0" borderId="26" xfId="0" applyFont="1" applyFill="1" applyBorder="1" applyAlignment="1">
      <alignment horizontal="left" vertical="center" wrapText="1"/>
    </xf>
    <xf numFmtId="165" fontId="106" fillId="18" borderId="26" xfId="13" applyFont="1" applyFill="1" applyBorder="1" applyAlignment="1">
      <alignment vertical="center"/>
    </xf>
    <xf numFmtId="0" fontId="121" fillId="18" borderId="26" xfId="0" applyFont="1" applyFill="1" applyBorder="1" applyAlignment="1">
      <alignment horizontal="justify" vertical="center"/>
    </xf>
    <xf numFmtId="0" fontId="71" fillId="18" borderId="0" xfId="0" applyFont="1" applyFill="1" applyAlignment="1">
      <alignment horizontal="justify"/>
    </xf>
    <xf numFmtId="0" fontId="76" fillId="18" borderId="0" xfId="0" applyFont="1" applyFill="1" applyAlignment="1">
      <alignment wrapText="1"/>
    </xf>
    <xf numFmtId="0" fontId="106" fillId="0" borderId="26" xfId="0" applyFont="1" applyBorder="1" applyAlignment="1">
      <alignment horizontal="left" vertical="center" wrapText="1"/>
    </xf>
    <xf numFmtId="0" fontId="71" fillId="16" borderId="8" xfId="0" applyFont="1" applyFill="1" applyBorder="1" applyAlignment="1">
      <alignment horizontal="center" vertical="center" wrapText="1"/>
    </xf>
    <xf numFmtId="0" fontId="13" fillId="16" borderId="27" xfId="0" applyFont="1" applyFill="1" applyBorder="1" applyAlignment="1">
      <alignment horizontal="center" vertical="center" wrapText="1"/>
    </xf>
    <xf numFmtId="0" fontId="13" fillId="18" borderId="27" xfId="0" applyFont="1" applyFill="1" applyBorder="1" applyAlignment="1">
      <alignment horizontal="center" vertical="center" wrapText="1"/>
    </xf>
    <xf numFmtId="0" fontId="71" fillId="16" borderId="27" xfId="0" applyFont="1" applyFill="1" applyBorder="1" applyAlignment="1">
      <alignment horizontal="center" vertical="center" wrapText="1"/>
    </xf>
    <xf numFmtId="0" fontId="122" fillId="18" borderId="26" xfId="0" applyFont="1" applyFill="1" applyBorder="1" applyAlignment="1">
      <alignment horizontal="justify" vertical="center"/>
    </xf>
    <xf numFmtId="0" fontId="106" fillId="0" borderId="26" xfId="0" applyFont="1" applyBorder="1" applyAlignment="1">
      <alignment vertical="center" wrapText="1"/>
    </xf>
    <xf numFmtId="0" fontId="71" fillId="18" borderId="0" xfId="0" applyFont="1" applyFill="1" applyAlignment="1">
      <alignment horizontal="justify" vertical="center"/>
    </xf>
    <xf numFmtId="0" fontId="13" fillId="16" borderId="26" xfId="0" applyFont="1" applyFill="1" applyBorder="1" applyAlignment="1">
      <alignment horizontal="center" vertical="center" textRotation="90" wrapText="1"/>
    </xf>
    <xf numFmtId="0" fontId="123" fillId="18" borderId="26" xfId="0" applyFont="1" applyFill="1" applyBorder="1" applyAlignment="1">
      <alignment horizontal="center" vertical="center"/>
    </xf>
    <xf numFmtId="0" fontId="106" fillId="18" borderId="26" xfId="0" applyFont="1" applyFill="1" applyBorder="1"/>
    <xf numFmtId="0" fontId="71" fillId="16" borderId="8" xfId="0" applyFont="1" applyFill="1" applyBorder="1" applyAlignment="1">
      <alignment horizontal="center" vertical="center" textRotation="90" wrapText="1"/>
    </xf>
    <xf numFmtId="0" fontId="71" fillId="18" borderId="26" xfId="0" applyFont="1" applyFill="1" applyBorder="1" applyAlignment="1">
      <alignment vertical="center" wrapText="1"/>
    </xf>
    <xf numFmtId="0" fontId="0" fillId="18" borderId="26" xfId="0" applyFill="1" applyBorder="1" applyAlignment="1">
      <alignment vertical="center"/>
    </xf>
    <xf numFmtId="0" fontId="0" fillId="18" borderId="26" xfId="0" applyFill="1" applyBorder="1"/>
    <xf numFmtId="0" fontId="0" fillId="0" borderId="26" xfId="0" applyBorder="1" applyAlignment="1">
      <alignment horizontal="center" vertical="top" wrapText="1"/>
    </xf>
    <xf numFmtId="0" fontId="0" fillId="0" borderId="26" xfId="0" applyBorder="1"/>
    <xf numFmtId="0" fontId="74" fillId="0" borderId="26" xfId="0" applyFont="1" applyBorder="1" applyAlignment="1">
      <alignment horizontal="center" vertical="center"/>
    </xf>
    <xf numFmtId="0" fontId="74" fillId="0" borderId="26" xfId="0" applyFont="1" applyBorder="1" applyAlignment="1">
      <alignment horizontal="right"/>
    </xf>
    <xf numFmtId="0" fontId="106" fillId="0" borderId="26" xfId="0" applyFont="1" applyBorder="1" applyAlignment="1">
      <alignment wrapText="1"/>
    </xf>
    <xf numFmtId="0" fontId="106" fillId="0" borderId="26" xfId="0" applyFont="1" applyBorder="1" applyAlignment="1">
      <alignment vertical="top" wrapText="1"/>
    </xf>
    <xf numFmtId="0" fontId="74" fillId="0" borderId="26" xfId="0" applyFont="1" applyBorder="1" applyAlignment="1">
      <alignment horizontal="center" vertical="center" wrapText="1"/>
    </xf>
    <xf numFmtId="0" fontId="0" fillId="0" borderId="26" xfId="0" applyBorder="1" applyAlignment="1">
      <alignment wrapText="1"/>
    </xf>
    <xf numFmtId="0" fontId="48" fillId="2" borderId="26" xfId="0" applyFont="1" applyFill="1" applyBorder="1" applyAlignment="1">
      <alignment horizontal="center" vertical="center" textRotation="90" wrapText="1"/>
    </xf>
    <xf numFmtId="0" fontId="48" fillId="5" borderId="26" xfId="0" applyFont="1" applyFill="1" applyBorder="1" applyAlignment="1">
      <alignment horizontal="center" vertical="center" textRotation="90" wrapText="1"/>
    </xf>
    <xf numFmtId="0" fontId="48" fillId="12" borderId="26" xfId="0" applyFont="1" applyFill="1" applyBorder="1" applyAlignment="1">
      <alignment horizontal="center" vertical="center" textRotation="90" wrapText="1"/>
    </xf>
    <xf numFmtId="0" fontId="48" fillId="9" borderId="26" xfId="0" applyFont="1" applyFill="1" applyBorder="1" applyAlignment="1">
      <alignment horizontal="center" vertical="center" textRotation="90" wrapText="1"/>
    </xf>
    <xf numFmtId="0" fontId="48" fillId="19" borderId="26" xfId="0" applyFont="1" applyFill="1" applyBorder="1" applyAlignment="1">
      <alignment horizontal="center" vertical="center" textRotation="90" wrapText="1"/>
    </xf>
    <xf numFmtId="0" fontId="3" fillId="0" borderId="26"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6" xfId="0" applyFont="1" applyBorder="1" applyAlignment="1">
      <alignment horizontal="center" vertical="center" wrapText="1"/>
    </xf>
    <xf numFmtId="0" fontId="5" fillId="5" borderId="26"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47" fillId="3" borderId="8" xfId="0" applyFont="1" applyFill="1" applyBorder="1" applyAlignment="1">
      <alignment horizontal="center" vertical="center" wrapText="1"/>
    </xf>
    <xf numFmtId="0" fontId="63" fillId="3" borderId="26"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14" fillId="3" borderId="8" xfId="0" applyFont="1" applyFill="1" applyBorder="1" applyAlignment="1">
      <alignment horizontal="center" vertical="center" wrapText="1"/>
    </xf>
    <xf numFmtId="168" fontId="47" fillId="8" borderId="8" xfId="10" applyNumberFormat="1" applyFont="1" applyFill="1" applyBorder="1" applyAlignment="1">
      <alignment horizontal="center" vertical="center" wrapText="1"/>
    </xf>
    <xf numFmtId="0" fontId="47" fillId="8" borderId="8" xfId="0" applyFont="1" applyFill="1" applyBorder="1" applyAlignment="1">
      <alignment horizontal="center" vertical="center" wrapText="1"/>
    </xf>
    <xf numFmtId="0" fontId="47" fillId="8" borderId="8" xfId="0" applyFont="1" applyFill="1" applyBorder="1" applyAlignment="1">
      <alignment horizontal="center" vertical="center" textRotation="90" wrapText="1"/>
    </xf>
    <xf numFmtId="0" fontId="63" fillId="8" borderId="26" xfId="0" applyFont="1" applyFill="1" applyBorder="1" applyAlignment="1">
      <alignment horizontal="center" vertical="center"/>
    </xf>
    <xf numFmtId="0" fontId="63" fillId="8" borderId="8" xfId="0" applyFont="1" applyFill="1" applyBorder="1" applyAlignment="1">
      <alignment horizontal="center" vertical="center" wrapText="1"/>
    </xf>
    <xf numFmtId="168" fontId="47" fillId="5" borderId="8" xfId="10" applyNumberFormat="1" applyFont="1" applyFill="1" applyBorder="1" applyAlignment="1">
      <alignment horizontal="center" vertical="center" wrapText="1"/>
    </xf>
    <xf numFmtId="0" fontId="47" fillId="8" borderId="26" xfId="0" applyFont="1" applyFill="1" applyBorder="1" applyAlignment="1">
      <alignment horizontal="center" vertical="center" textRotation="90" wrapText="1"/>
    </xf>
    <xf numFmtId="168" fontId="47" fillId="12" borderId="26" xfId="10" applyNumberFormat="1" applyFont="1" applyFill="1" applyBorder="1" applyAlignment="1">
      <alignment horizontal="center" vertical="center" textRotation="90" wrapText="1"/>
    </xf>
    <xf numFmtId="0" fontId="47" fillId="9" borderId="26" xfId="0" applyFont="1" applyFill="1" applyBorder="1" applyAlignment="1">
      <alignment horizontal="center" vertical="center" textRotation="90" wrapText="1"/>
    </xf>
    <xf numFmtId="0" fontId="47" fillId="3" borderId="26" xfId="0" applyFont="1" applyFill="1" applyBorder="1" applyAlignment="1">
      <alignment horizontal="center" vertical="center" textRotation="90" wrapText="1"/>
    </xf>
    <xf numFmtId="0" fontId="47" fillId="8" borderId="26" xfId="0" applyFont="1" applyFill="1" applyBorder="1" applyAlignment="1">
      <alignment horizontal="center" vertical="center" wrapText="1"/>
    </xf>
    <xf numFmtId="0" fontId="47" fillId="3" borderId="26" xfId="0" applyFont="1" applyFill="1" applyBorder="1" applyAlignment="1">
      <alignment horizontal="center" vertical="center" wrapText="1"/>
    </xf>
    <xf numFmtId="0" fontId="76" fillId="8" borderId="8" xfId="0" applyFont="1" applyFill="1" applyBorder="1" applyAlignment="1">
      <alignment horizontal="center" vertical="center" textRotation="90" wrapText="1"/>
    </xf>
    <xf numFmtId="0" fontId="63" fillId="8" borderId="8" xfId="0" applyFont="1" applyFill="1" applyBorder="1" applyAlignment="1">
      <alignment horizontal="center" vertical="center"/>
    </xf>
    <xf numFmtId="168" fontId="47" fillId="12" borderId="8" xfId="10" applyNumberFormat="1" applyFont="1" applyFill="1" applyBorder="1" applyAlignment="1">
      <alignment horizontal="center" vertical="center" wrapText="1"/>
    </xf>
    <xf numFmtId="2" fontId="47" fillId="9" borderId="8" xfId="0" applyNumberFormat="1" applyFont="1" applyFill="1" applyBorder="1" applyAlignment="1">
      <alignment horizontal="center" vertical="center" wrapText="1"/>
    </xf>
    <xf numFmtId="0" fontId="63" fillId="3" borderId="8" xfId="0" applyFont="1" applyFill="1" applyBorder="1" applyAlignment="1">
      <alignment horizontal="center" vertical="center"/>
    </xf>
    <xf numFmtId="2" fontId="47" fillId="3" borderId="8" xfId="0" applyNumberFormat="1" applyFont="1" applyFill="1" applyBorder="1" applyAlignment="1">
      <alignment horizontal="center" vertical="center" wrapText="1"/>
    </xf>
    <xf numFmtId="0" fontId="49" fillId="3" borderId="26" xfId="0" applyFont="1" applyFill="1" applyBorder="1" applyAlignment="1">
      <alignment horizontal="center" vertical="center" wrapText="1"/>
    </xf>
    <xf numFmtId="0" fontId="49" fillId="3" borderId="30" xfId="0" applyFont="1" applyFill="1" applyBorder="1" applyAlignment="1">
      <alignment horizontal="center" vertical="center" wrapText="1"/>
    </xf>
    <xf numFmtId="168" fontId="114" fillId="8" borderId="8" xfId="10" applyNumberFormat="1" applyFont="1" applyFill="1" applyBorder="1" applyAlignment="1">
      <alignment horizontal="center" vertical="center" wrapText="1"/>
    </xf>
    <xf numFmtId="0" fontId="63" fillId="8" borderId="0" xfId="0" applyFont="1" applyFill="1" applyAlignment="1">
      <alignment horizontal="center" vertical="center"/>
    </xf>
    <xf numFmtId="168" fontId="114" fillId="5" borderId="8" xfId="10" applyNumberFormat="1" applyFont="1" applyFill="1" applyBorder="1" applyAlignment="1">
      <alignment horizontal="center" vertical="center" wrapText="1"/>
    </xf>
    <xf numFmtId="168" fontId="114" fillId="12" borderId="8" xfId="10" applyNumberFormat="1" applyFont="1" applyFill="1" applyBorder="1" applyAlignment="1">
      <alignment horizontal="center" vertical="center" wrapText="1"/>
    </xf>
    <xf numFmtId="2" fontId="114" fillId="9" borderId="8" xfId="0" applyNumberFormat="1" applyFont="1" applyFill="1" applyBorder="1" applyAlignment="1">
      <alignment horizontal="center" vertical="center" wrapText="1"/>
    </xf>
    <xf numFmtId="0" fontId="63" fillId="3" borderId="8" xfId="0" applyFont="1" applyFill="1" applyBorder="1" applyAlignment="1">
      <alignment horizontal="center" vertical="center" wrapText="1"/>
    </xf>
    <xf numFmtId="2" fontId="114" fillId="3" borderId="8" xfId="0" applyNumberFormat="1" applyFont="1" applyFill="1" applyBorder="1" applyAlignment="1">
      <alignment horizontal="center" vertical="center" wrapText="1"/>
    </xf>
    <xf numFmtId="0" fontId="76" fillId="8" borderId="27" xfId="0" applyFont="1" applyFill="1" applyBorder="1" applyAlignment="1">
      <alignment horizontal="center" vertical="center" textRotation="90" wrapText="1"/>
    </xf>
    <xf numFmtId="0" fontId="76" fillId="8" borderId="26" xfId="0" applyFont="1" applyFill="1" applyBorder="1" applyAlignment="1">
      <alignment horizontal="center" vertical="center" textRotation="90" wrapText="1"/>
    </xf>
    <xf numFmtId="168" fontId="76" fillId="12" borderId="26" xfId="10" applyNumberFormat="1" applyFont="1" applyFill="1" applyBorder="1" applyAlignment="1">
      <alignment horizontal="center" vertical="center" textRotation="90" wrapText="1"/>
    </xf>
    <xf numFmtId="0" fontId="76" fillId="9" borderId="27" xfId="0" applyFont="1" applyFill="1" applyBorder="1" applyAlignment="1">
      <alignment horizontal="center" vertical="center" textRotation="90" wrapText="1"/>
    </xf>
    <xf numFmtId="0" fontId="76" fillId="3" borderId="27" xfId="0" applyFont="1" applyFill="1" applyBorder="1" applyAlignment="1">
      <alignment horizontal="center" vertical="center" textRotation="90" wrapText="1"/>
    </xf>
    <xf numFmtId="2" fontId="106" fillId="8" borderId="8" xfId="0" applyNumberFormat="1" applyFont="1" applyFill="1" applyBorder="1" applyAlignment="1">
      <alignment vertical="center" wrapText="1"/>
    </xf>
    <xf numFmtId="0" fontId="6" fillId="3" borderId="26" xfId="0" applyFont="1" applyFill="1" applyBorder="1" applyAlignment="1">
      <alignment horizontal="center" vertical="center" wrapText="1"/>
    </xf>
    <xf numFmtId="168" fontId="96" fillId="8" borderId="26" xfId="10" applyNumberFormat="1" applyFont="1" applyFill="1" applyBorder="1" applyAlignment="1">
      <alignment horizontal="center" vertical="center" wrapText="1"/>
    </xf>
    <xf numFmtId="0" fontId="6" fillId="8" borderId="26" xfId="0" applyFont="1" applyFill="1" applyBorder="1" applyAlignment="1">
      <alignment horizontal="center" vertical="center" wrapText="1"/>
    </xf>
    <xf numFmtId="168" fontId="96" fillId="5" borderId="26" xfId="10" applyNumberFormat="1" applyFont="1" applyFill="1" applyBorder="1" applyAlignment="1">
      <alignment horizontal="center" vertical="center" wrapText="1"/>
    </xf>
    <xf numFmtId="0" fontId="0" fillId="8" borderId="26" xfId="0" applyFont="1" applyFill="1" applyBorder="1" applyAlignment="1">
      <alignment horizontal="center" vertical="center" wrapText="1"/>
    </xf>
    <xf numFmtId="168" fontId="96" fillId="12" borderId="26" xfId="10" applyNumberFormat="1" applyFont="1" applyFill="1" applyBorder="1" applyAlignment="1">
      <alignment horizontal="center" vertical="center" wrapText="1"/>
    </xf>
    <xf numFmtId="0" fontId="7" fillId="9" borderId="26"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6" xfId="0" applyFont="1" applyFill="1" applyBorder="1" applyAlignment="1">
      <alignment horizontal="center" vertical="top" wrapText="1"/>
    </xf>
    <xf numFmtId="3" fontId="96" fillId="5" borderId="26" xfId="0" applyNumberFormat="1" applyFont="1" applyFill="1" applyBorder="1" applyAlignment="1">
      <alignment horizontal="center" vertical="center" wrapText="1"/>
    </xf>
    <xf numFmtId="168" fontId="7" fillId="5" borderId="26" xfId="10" applyNumberFormat="1" applyFont="1" applyFill="1" applyBorder="1" applyAlignment="1">
      <alignment horizontal="center" vertical="center" wrapText="1"/>
    </xf>
    <xf numFmtId="14" fontId="6" fillId="5" borderId="26" xfId="0" applyNumberFormat="1" applyFont="1" applyFill="1" applyBorder="1" applyAlignment="1">
      <alignment horizontal="center" vertical="center" wrapText="1"/>
    </xf>
    <xf numFmtId="168" fontId="96" fillId="12" borderId="26" xfId="10" applyNumberFormat="1" applyFont="1" applyFill="1" applyBorder="1" applyAlignment="1">
      <alignment horizontal="left" vertical="center" wrapText="1"/>
    </xf>
    <xf numFmtId="168" fontId="6" fillId="5" borderId="26" xfId="0" applyNumberFormat="1" applyFont="1" applyFill="1" applyBorder="1" applyAlignment="1">
      <alignment horizontal="center" vertical="center" wrapText="1"/>
    </xf>
    <xf numFmtId="14" fontId="6" fillId="3" borderId="26" xfId="0" applyNumberFormat="1" applyFont="1" applyFill="1" applyBorder="1" applyAlignment="1">
      <alignment horizontal="center" vertical="center" wrapText="1"/>
    </xf>
    <xf numFmtId="14" fontId="0" fillId="5" borderId="26" xfId="0" applyNumberFormat="1" applyFill="1" applyBorder="1" applyAlignment="1">
      <alignment horizontal="center" vertical="center" wrapText="1"/>
    </xf>
    <xf numFmtId="1" fontId="6" fillId="5" borderId="26" xfId="0" applyNumberFormat="1" applyFont="1" applyFill="1" applyBorder="1" applyAlignment="1">
      <alignment horizontal="center" vertical="center" wrapText="1"/>
    </xf>
    <xf numFmtId="0" fontId="0" fillId="5" borderId="26" xfId="0" applyFill="1" applyBorder="1" applyAlignment="1">
      <alignment horizontal="center" vertical="center" wrapText="1"/>
    </xf>
    <xf numFmtId="3" fontId="96" fillId="9" borderId="26" xfId="0" applyNumberFormat="1" applyFont="1" applyFill="1" applyBorder="1" applyAlignment="1">
      <alignment horizontal="right" vertical="center" wrapText="1"/>
    </xf>
    <xf numFmtId="3" fontId="96" fillId="3" borderId="26" xfId="0" applyNumberFormat="1" applyFont="1" applyFill="1" applyBorder="1" applyAlignment="1">
      <alignment horizontal="right" vertical="center" wrapText="1"/>
    </xf>
    <xf numFmtId="168" fontId="6" fillId="5" borderId="26" xfId="0" applyNumberFormat="1" applyFont="1" applyFill="1" applyBorder="1" applyAlignment="1">
      <alignment vertical="center" wrapText="1"/>
    </xf>
    <xf numFmtId="169" fontId="6" fillId="5" borderId="26" xfId="0" applyNumberFormat="1" applyFont="1" applyFill="1" applyBorder="1" applyAlignment="1">
      <alignment horizontal="center" vertical="center" wrapText="1"/>
    </xf>
    <xf numFmtId="168" fontId="96" fillId="9" borderId="26" xfId="10" applyNumberFormat="1" applyFont="1" applyFill="1" applyBorder="1" applyAlignment="1">
      <alignment horizontal="center" vertical="center" wrapText="1"/>
    </xf>
    <xf numFmtId="168" fontId="96" fillId="3" borderId="26" xfId="10" applyNumberFormat="1" applyFont="1" applyFill="1" applyBorder="1" applyAlignment="1">
      <alignment horizontal="center" vertical="center" wrapText="1"/>
    </xf>
    <xf numFmtId="0" fontId="96" fillId="3" borderId="26" xfId="0" applyFont="1" applyFill="1" applyBorder="1" applyAlignment="1">
      <alignment horizontal="center" vertical="center" wrapText="1"/>
    </xf>
    <xf numFmtId="168" fontId="124" fillId="12" borderId="26" xfId="10" applyNumberFormat="1" applyFont="1" applyFill="1" applyBorder="1" applyAlignment="1">
      <alignment horizontal="center" vertical="center" wrapText="1"/>
    </xf>
    <xf numFmtId="0" fontId="6" fillId="3" borderId="26" xfId="0" applyFont="1" applyFill="1" applyBorder="1" applyAlignment="1">
      <alignment horizontal="center" vertical="top" wrapText="1"/>
    </xf>
    <xf numFmtId="171" fontId="125" fillId="0" borderId="9" xfId="0" applyNumberFormat="1" applyFont="1" applyBorder="1" applyAlignment="1">
      <alignment horizontal="right" vertical="center" wrapText="1"/>
    </xf>
    <xf numFmtId="168" fontId="96" fillId="9" borderId="8" xfId="1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168" fontId="96" fillId="3" borderId="8" xfId="10" applyNumberFormat="1" applyFont="1" applyFill="1" applyBorder="1" applyAlignment="1">
      <alignment horizontal="center" vertical="center" wrapText="1"/>
    </xf>
    <xf numFmtId="0" fontId="0" fillId="3" borderId="26" xfId="0" applyFont="1" applyFill="1" applyBorder="1" applyAlignment="1">
      <alignment horizontal="center" vertical="center" wrapText="1"/>
    </xf>
    <xf numFmtId="0" fontId="126" fillId="3" borderId="26" xfId="0" applyFont="1" applyFill="1" applyBorder="1" applyAlignment="1">
      <alignment horizontal="center" vertical="center" wrapText="1"/>
    </xf>
    <xf numFmtId="0" fontId="6" fillId="3" borderId="26" xfId="0" applyFont="1" applyFill="1" applyBorder="1" applyAlignment="1">
      <alignment vertical="center" wrapText="1"/>
    </xf>
    <xf numFmtId="168" fontId="7" fillId="5" borderId="26" xfId="10" applyNumberFormat="1" applyFont="1" applyFill="1" applyBorder="1" applyAlignment="1">
      <alignment horizontal="right" vertical="center" wrapText="1"/>
    </xf>
    <xf numFmtId="168" fontId="6" fillId="3" borderId="26" xfId="0" applyNumberFormat="1" applyFont="1" applyFill="1" applyBorder="1" applyAlignment="1">
      <alignment vertical="center" wrapText="1"/>
    </xf>
    <xf numFmtId="168" fontId="124" fillId="12" borderId="26" xfId="10" applyNumberFormat="1" applyFont="1" applyFill="1" applyBorder="1" applyAlignment="1">
      <alignment horizontal="right" vertical="center" wrapText="1"/>
    </xf>
    <xf numFmtId="171" fontId="60" fillId="9" borderId="8" xfId="10" applyNumberFormat="1" applyFont="1" applyFill="1" applyBorder="1" applyAlignment="1">
      <alignment vertical="center" wrapText="1"/>
    </xf>
    <xf numFmtId="171" fontId="60" fillId="3" borderId="8" xfId="10" applyNumberFormat="1" applyFont="1" applyFill="1" applyBorder="1" applyAlignment="1">
      <alignment vertical="center" wrapText="1"/>
    </xf>
    <xf numFmtId="171" fontId="125" fillId="0" borderId="10" xfId="0" applyNumberFormat="1" applyFont="1" applyBorder="1" applyAlignment="1">
      <alignment horizontal="right" vertical="center" wrapText="1"/>
    </xf>
    <xf numFmtId="171" fontId="125" fillId="9" borderId="31" xfId="0" applyNumberFormat="1" applyFont="1" applyFill="1" applyBorder="1" applyAlignment="1">
      <alignment horizontal="right" vertical="center" wrapText="1"/>
    </xf>
    <xf numFmtId="171" fontId="125" fillId="3" borderId="11" xfId="0" applyNumberFormat="1" applyFont="1" applyFill="1" applyBorder="1" applyAlignment="1">
      <alignment horizontal="right" vertical="center" wrapText="1"/>
    </xf>
    <xf numFmtId="0" fontId="6" fillId="3" borderId="27" xfId="0" applyFont="1" applyFill="1" applyBorder="1" applyAlignment="1">
      <alignment horizontal="center" vertical="center" wrapText="1"/>
    </xf>
    <xf numFmtId="0" fontId="11" fillId="0" borderId="15" xfId="0" applyFont="1" applyBorder="1" applyAlignment="1">
      <alignment horizontal="center" vertical="center" wrapText="1"/>
    </xf>
    <xf numFmtId="0" fontId="49" fillId="3" borderId="32" xfId="0" applyFont="1" applyFill="1" applyBorder="1" applyAlignment="1">
      <alignment horizontal="center" vertical="center" wrapText="1"/>
    </xf>
    <xf numFmtId="0" fontId="114" fillId="3" borderId="26" xfId="0" applyFont="1" applyFill="1" applyBorder="1" applyAlignment="1">
      <alignment horizontal="center" vertical="center" wrapText="1"/>
    </xf>
    <xf numFmtId="171" fontId="125" fillId="0" borderId="33" xfId="0" applyNumberFormat="1" applyFont="1" applyBorder="1" applyAlignment="1">
      <alignment horizontal="right" vertical="center" wrapText="1"/>
    </xf>
    <xf numFmtId="171" fontId="125" fillId="0" borderId="14" xfId="0" applyNumberFormat="1" applyFont="1" applyBorder="1" applyAlignment="1">
      <alignment horizontal="right" vertical="center" wrapText="1"/>
    </xf>
    <xf numFmtId="171" fontId="125" fillId="9" borderId="34" xfId="0" applyNumberFormat="1" applyFont="1" applyFill="1" applyBorder="1" applyAlignment="1">
      <alignment horizontal="right" vertical="center" wrapText="1"/>
    </xf>
    <xf numFmtId="171" fontId="125" fillId="3" borderId="35" xfId="0" applyNumberFormat="1" applyFont="1" applyFill="1" applyBorder="1" applyAlignment="1">
      <alignment horizontal="right" vertical="center" wrapText="1"/>
    </xf>
    <xf numFmtId="0" fontId="127" fillId="0" borderId="26" xfId="0" applyFont="1" applyBorder="1" applyAlignment="1">
      <alignment horizontal="center" vertical="center" wrapText="1"/>
    </xf>
    <xf numFmtId="0" fontId="114" fillId="3" borderId="7" xfId="0" applyFont="1" applyFill="1" applyBorder="1" applyAlignment="1">
      <alignment horizontal="center" vertical="center" wrapText="1"/>
    </xf>
    <xf numFmtId="171" fontId="125" fillId="0" borderId="26" xfId="0" applyNumberFormat="1" applyFont="1" applyBorder="1" applyAlignment="1">
      <alignment horizontal="right" vertical="center" wrapText="1"/>
    </xf>
    <xf numFmtId="171" fontId="125" fillId="9" borderId="26" xfId="0" applyNumberFormat="1" applyFont="1" applyFill="1" applyBorder="1" applyAlignment="1">
      <alignment horizontal="right" vertical="center" wrapText="1"/>
    </xf>
    <xf numFmtId="171" fontId="125" fillId="3" borderId="26" xfId="0" applyNumberFormat="1" applyFont="1" applyFill="1" applyBorder="1" applyAlignment="1">
      <alignment horizontal="right" vertical="center" wrapText="1"/>
    </xf>
    <xf numFmtId="171" fontId="125" fillId="9" borderId="0" xfId="0" applyNumberFormat="1" applyFont="1" applyFill="1" applyBorder="1" applyAlignment="1">
      <alignment horizontal="right" vertical="center" wrapText="1"/>
    </xf>
    <xf numFmtId="168" fontId="7" fillId="3" borderId="26" xfId="10" applyNumberFormat="1" applyFont="1" applyFill="1" applyBorder="1" applyAlignment="1">
      <alignment horizontal="right" vertical="center" wrapText="1"/>
    </xf>
    <xf numFmtId="168" fontId="124" fillId="3" borderId="26" xfId="10" applyNumberFormat="1" applyFont="1" applyFill="1" applyBorder="1" applyAlignment="1">
      <alignment horizontal="right" vertical="center" wrapText="1"/>
    </xf>
    <xf numFmtId="171" fontId="60" fillId="3" borderId="26" xfId="10" applyNumberFormat="1" applyFont="1" applyFill="1" applyBorder="1" applyAlignment="1">
      <alignment vertical="center" wrapText="1"/>
    </xf>
    <xf numFmtId="0" fontId="11" fillId="3" borderId="9" xfId="0" applyFont="1" applyFill="1" applyBorder="1" applyAlignment="1">
      <alignment horizontal="center" vertical="center" wrapText="1"/>
    </xf>
    <xf numFmtId="171" fontId="125" fillId="3" borderId="31" xfId="0" applyNumberFormat="1" applyFont="1" applyFill="1" applyBorder="1" applyAlignment="1">
      <alignment horizontal="right" vertical="center" wrapText="1"/>
    </xf>
    <xf numFmtId="168" fontId="7" fillId="3" borderId="26" xfId="10" applyNumberFormat="1" applyFont="1" applyFill="1" applyBorder="1" applyAlignment="1">
      <alignment horizontal="center" vertical="center" wrapText="1"/>
    </xf>
    <xf numFmtId="168" fontId="124" fillId="3" borderId="26" xfId="10" applyNumberFormat="1" applyFont="1" applyFill="1" applyBorder="1" applyAlignment="1">
      <alignment horizontal="center" vertical="center" wrapText="1"/>
    </xf>
    <xf numFmtId="168" fontId="6" fillId="3" borderId="8" xfId="10" applyNumberFormat="1" applyFont="1" applyFill="1" applyBorder="1" applyAlignment="1">
      <alignment horizontal="center" vertical="center" wrapText="1"/>
    </xf>
    <xf numFmtId="0" fontId="128"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0" fillId="3" borderId="33" xfId="0" applyFont="1" applyFill="1" applyBorder="1" applyAlignment="1">
      <alignment horizontal="center" vertical="center" wrapText="1"/>
    </xf>
    <xf numFmtId="0" fontId="6" fillId="0" borderId="26" xfId="0" applyFont="1" applyBorder="1" applyAlignment="1">
      <alignment horizontal="center" vertical="center" wrapText="1"/>
    </xf>
    <xf numFmtId="168" fontId="6" fillId="3" borderId="26" xfId="10" applyNumberFormat="1" applyFont="1" applyFill="1" applyBorder="1" applyAlignment="1">
      <alignment horizontal="right" vertical="center" wrapText="1"/>
    </xf>
    <xf numFmtId="171" fontId="11" fillId="3" borderId="0" xfId="0" applyNumberFormat="1" applyFont="1" applyFill="1" applyBorder="1" applyAlignment="1">
      <alignment horizontal="right" vertical="center" wrapText="1"/>
    </xf>
    <xf numFmtId="0" fontId="0" fillId="3" borderId="14" xfId="0" applyFont="1" applyFill="1" applyBorder="1" applyAlignment="1">
      <alignment horizontal="center" vertical="center" wrapText="1"/>
    </xf>
    <xf numFmtId="3" fontId="96" fillId="3" borderId="26" xfId="0" applyNumberFormat="1" applyFont="1" applyFill="1" applyBorder="1" applyAlignment="1">
      <alignment horizontal="center" vertical="center" wrapText="1"/>
    </xf>
    <xf numFmtId="169" fontId="6" fillId="3" borderId="26" xfId="0" applyNumberFormat="1" applyFont="1" applyFill="1" applyBorder="1" applyAlignment="1">
      <alignment horizontal="center" vertical="center" wrapText="1"/>
    </xf>
    <xf numFmtId="168" fontId="6" fillId="3" borderId="26" xfId="0" applyNumberFormat="1" applyFont="1" applyFill="1" applyBorder="1" applyAlignment="1">
      <alignment horizontal="center" vertical="center" wrapText="1"/>
    </xf>
    <xf numFmtId="14" fontId="0" fillId="3" borderId="26" xfId="0" applyNumberFormat="1" applyFill="1" applyBorder="1" applyAlignment="1">
      <alignment horizontal="center" vertical="center" wrapText="1"/>
    </xf>
    <xf numFmtId="168" fontId="60" fillId="3" borderId="26" xfId="10" applyNumberFormat="1" applyFont="1" applyFill="1" applyBorder="1" applyAlignment="1">
      <alignment horizontal="center" vertical="center" wrapText="1"/>
    </xf>
    <xf numFmtId="0" fontId="49" fillId="0" borderId="0" xfId="0" applyFont="1" applyAlignment="1">
      <alignment vertical="center" wrapText="1"/>
    </xf>
    <xf numFmtId="171" fontId="125" fillId="3" borderId="0" xfId="0" applyNumberFormat="1" applyFont="1" applyFill="1" applyBorder="1" applyAlignment="1">
      <alignment horizontal="right" vertical="center" wrapText="1"/>
    </xf>
    <xf numFmtId="171" fontId="11" fillId="0" borderId="26" xfId="0" applyNumberFormat="1" applyFont="1" applyBorder="1" applyAlignment="1">
      <alignment horizontal="right" vertical="center" wrapText="1"/>
    </xf>
    <xf numFmtId="171" fontId="11" fillId="3" borderId="26" xfId="0" applyNumberFormat="1" applyFont="1" applyFill="1" applyBorder="1" applyAlignment="1">
      <alignment horizontal="right" vertical="center" wrapText="1"/>
    </xf>
    <xf numFmtId="0" fontId="96" fillId="3" borderId="26" xfId="0" applyFont="1" applyFill="1" applyBorder="1" applyAlignment="1">
      <alignment vertical="center" wrapText="1"/>
    </xf>
    <xf numFmtId="168" fontId="96" fillId="3" borderId="26" xfId="0" applyNumberFormat="1" applyFont="1" applyFill="1" applyBorder="1" applyAlignment="1">
      <alignment vertical="center" wrapText="1"/>
    </xf>
    <xf numFmtId="168" fontId="96" fillId="3" borderId="26" xfId="10" applyNumberFormat="1" applyFont="1" applyFill="1" applyBorder="1" applyAlignment="1">
      <alignment horizontal="right" vertical="center" wrapText="1"/>
    </xf>
    <xf numFmtId="168" fontId="6" fillId="3" borderId="26" xfId="10" applyNumberFormat="1" applyFont="1" applyFill="1" applyBorder="1" applyAlignment="1">
      <alignment horizontal="center" vertical="center" wrapText="1"/>
    </xf>
    <xf numFmtId="3" fontId="34" fillId="3" borderId="26" xfId="0" applyNumberFormat="1" applyFont="1" applyFill="1" applyBorder="1" applyAlignment="1">
      <alignment vertical="center" wrapText="1"/>
    </xf>
    <xf numFmtId="169" fontId="6" fillId="3" borderId="26" xfId="0" applyNumberFormat="1" applyFont="1" applyFill="1" applyBorder="1" applyAlignment="1">
      <alignment vertical="center" wrapText="1"/>
    </xf>
    <xf numFmtId="169" fontId="6" fillId="3" borderId="26" xfId="0" applyNumberFormat="1" applyFont="1" applyFill="1" applyBorder="1" applyAlignment="1">
      <alignment horizontal="center" vertical="top" wrapText="1"/>
    </xf>
    <xf numFmtId="168" fontId="23" fillId="3" borderId="26" xfId="10" applyNumberFormat="1" applyFont="1" applyFill="1" applyBorder="1" applyAlignment="1">
      <alignment horizontal="center" vertical="center" wrapText="1"/>
    </xf>
    <xf numFmtId="3" fontId="28" fillId="3" borderId="26" xfId="0" applyNumberFormat="1" applyFont="1" applyFill="1" applyBorder="1" applyAlignment="1">
      <alignment vertical="center" wrapText="1"/>
    </xf>
    <xf numFmtId="168" fontId="28" fillId="3" borderId="26" xfId="10" applyNumberFormat="1" applyFont="1" applyFill="1" applyBorder="1" applyAlignment="1">
      <alignment horizontal="center" vertical="center" wrapText="1"/>
    </xf>
    <xf numFmtId="168" fontId="6" fillId="3" borderId="26" xfId="0" applyNumberFormat="1" applyFont="1" applyFill="1" applyBorder="1" applyAlignment="1">
      <alignment horizontal="center" vertical="top" wrapText="1"/>
    </xf>
    <xf numFmtId="0" fontId="0" fillId="3" borderId="26" xfId="0" applyFont="1" applyFill="1" applyBorder="1" applyAlignment="1">
      <alignment horizontal="center" vertical="center"/>
    </xf>
    <xf numFmtId="0" fontId="83" fillId="3" borderId="26" xfId="0" applyFont="1" applyFill="1" applyBorder="1" applyAlignment="1">
      <alignment horizontal="center" vertical="center" wrapText="1"/>
    </xf>
    <xf numFmtId="0" fontId="105" fillId="3" borderId="26" xfId="0" applyFont="1" applyFill="1" applyBorder="1" applyAlignment="1">
      <alignment vertical="center"/>
    </xf>
    <xf numFmtId="2" fontId="83" fillId="3" borderId="26" xfId="0" applyNumberFormat="1" applyFont="1" applyFill="1" applyBorder="1" applyAlignment="1">
      <alignment horizontal="right" vertical="center"/>
    </xf>
    <xf numFmtId="2" fontId="105" fillId="5" borderId="26" xfId="0" applyNumberFormat="1" applyFont="1" applyFill="1" applyBorder="1" applyAlignment="1">
      <alignment vertical="center"/>
    </xf>
    <xf numFmtId="2" fontId="105" fillId="12" borderId="26" xfId="0" applyNumberFormat="1" applyFont="1" applyFill="1" applyBorder="1" applyAlignment="1">
      <alignment vertical="center"/>
    </xf>
    <xf numFmtId="0" fontId="83" fillId="3" borderId="26" xfId="0" applyFont="1" applyFill="1" applyBorder="1" applyAlignment="1">
      <alignment horizontal="center" vertical="center"/>
    </xf>
    <xf numFmtId="2" fontId="83" fillId="9" borderId="26" xfId="0" applyNumberFormat="1" applyFont="1" applyFill="1" applyBorder="1" applyAlignment="1">
      <alignment horizontal="right" vertical="center"/>
    </xf>
    <xf numFmtId="2" fontId="83" fillId="3" borderId="0" xfId="0" applyNumberFormat="1" applyFont="1" applyFill="1" applyBorder="1" applyAlignment="1">
      <alignment vertical="center"/>
    </xf>
    <xf numFmtId="0" fontId="6" fillId="3" borderId="26" xfId="0" applyFont="1" applyFill="1" applyBorder="1" applyAlignment="1">
      <alignment horizontal="center" vertical="center"/>
    </xf>
    <xf numFmtId="0" fontId="6" fillId="0" borderId="26" xfId="0" applyFont="1" applyBorder="1" applyAlignment="1">
      <alignment vertical="center" wrapText="1"/>
    </xf>
    <xf numFmtId="0" fontId="6" fillId="0" borderId="26" xfId="0" applyFont="1" applyBorder="1" applyAlignment="1">
      <alignment vertical="center"/>
    </xf>
    <xf numFmtId="2" fontId="6" fillId="0" borderId="26" xfId="10" applyNumberFormat="1" applyFont="1" applyBorder="1" applyAlignment="1">
      <alignment horizontal="center" vertical="center"/>
    </xf>
    <xf numFmtId="0" fontId="6" fillId="0" borderId="26" xfId="0" applyFont="1" applyBorder="1" applyAlignment="1">
      <alignment horizontal="center" vertical="center"/>
    </xf>
    <xf numFmtId="2" fontId="6" fillId="5" borderId="26" xfId="10" applyNumberFormat="1" applyFont="1" applyFill="1" applyBorder="1" applyAlignment="1">
      <alignment horizontal="center" vertical="center"/>
    </xf>
    <xf numFmtId="14" fontId="6" fillId="3" borderId="26" xfId="0" applyNumberFormat="1" applyFont="1" applyFill="1" applyBorder="1" applyAlignment="1">
      <alignment vertical="center"/>
    </xf>
    <xf numFmtId="2" fontId="6" fillId="12" borderId="26" xfId="10" applyNumberFormat="1" applyFont="1" applyFill="1" applyBorder="1" applyAlignment="1">
      <alignment horizontal="center" vertical="center"/>
    </xf>
    <xf numFmtId="2" fontId="6" fillId="9" borderId="26" xfId="10" applyNumberFormat="1" applyFont="1" applyFill="1" applyBorder="1" applyAlignment="1">
      <alignment horizontal="center" vertical="center"/>
    </xf>
    <xf numFmtId="2" fontId="6" fillId="3" borderId="26" xfId="10" applyNumberFormat="1" applyFont="1" applyFill="1" applyBorder="1" applyAlignment="1">
      <alignment horizontal="center" vertical="center"/>
    </xf>
    <xf numFmtId="169" fontId="6" fillId="0" borderId="26" xfId="0" applyNumberFormat="1" applyFont="1" applyBorder="1" applyAlignment="1">
      <alignment vertical="center"/>
    </xf>
    <xf numFmtId="2" fontId="6" fillId="3" borderId="26" xfId="0" applyNumberFormat="1" applyFont="1" applyFill="1" applyBorder="1" applyAlignment="1">
      <alignment horizontal="right" vertical="center" wrapText="1"/>
    </xf>
    <xf numFmtId="2" fontId="7" fillId="5" borderId="26" xfId="10" applyNumberFormat="1" applyFont="1" applyFill="1" applyBorder="1" applyAlignment="1">
      <alignment horizontal="center" vertical="center" wrapText="1"/>
    </xf>
    <xf numFmtId="2" fontId="96" fillId="12" borderId="26" xfId="10" applyNumberFormat="1" applyFont="1" applyFill="1" applyBorder="1" applyAlignment="1">
      <alignment horizontal="center" vertical="center" wrapText="1"/>
    </xf>
    <xf numFmtId="2" fontId="96" fillId="9" borderId="26" xfId="10" applyNumberFormat="1" applyFont="1" applyFill="1" applyBorder="1" applyAlignment="1">
      <alignment horizontal="center" vertical="center" wrapText="1"/>
    </xf>
    <xf numFmtId="2" fontId="96" fillId="3" borderId="26" xfId="10" applyNumberFormat="1" applyFont="1" applyFill="1" applyBorder="1" applyAlignment="1">
      <alignment horizontal="center" vertical="center" wrapText="1"/>
    </xf>
    <xf numFmtId="2" fontId="6" fillId="3" borderId="26" xfId="0" applyNumberFormat="1" applyFont="1" applyFill="1" applyBorder="1" applyAlignment="1">
      <alignment vertical="center" wrapText="1"/>
    </xf>
    <xf numFmtId="2" fontId="7" fillId="5" borderId="26" xfId="10" applyNumberFormat="1" applyFont="1" applyFill="1" applyBorder="1" applyAlignment="1">
      <alignment horizontal="right" vertical="center" wrapText="1"/>
    </xf>
    <xf numFmtId="2" fontId="6" fillId="3" borderId="26" xfId="0" applyNumberFormat="1" applyFont="1" applyFill="1" applyBorder="1" applyAlignment="1">
      <alignment horizontal="center" vertical="center" wrapText="1"/>
    </xf>
    <xf numFmtId="2" fontId="6" fillId="12" borderId="26" xfId="10" applyNumberFormat="1" applyFont="1" applyFill="1" applyBorder="1" applyAlignment="1">
      <alignment horizontal="right" vertical="center"/>
    </xf>
    <xf numFmtId="2" fontId="6" fillId="9" borderId="26" xfId="10" applyNumberFormat="1" applyFont="1" applyFill="1" applyBorder="1" applyAlignment="1">
      <alignment horizontal="right" vertical="center"/>
    </xf>
    <xf numFmtId="2" fontId="6" fillId="3" borderId="26" xfId="10" applyNumberFormat="1" applyFont="1" applyFill="1" applyBorder="1" applyAlignment="1">
      <alignment horizontal="right" vertical="center"/>
    </xf>
    <xf numFmtId="0" fontId="6" fillId="5" borderId="26" xfId="0" applyFont="1" applyFill="1" applyBorder="1" applyAlignment="1">
      <alignment horizontal="center" vertical="center"/>
    </xf>
    <xf numFmtId="14" fontId="10" fillId="3" borderId="26" xfId="0" applyNumberFormat="1" applyFont="1" applyFill="1" applyBorder="1" applyAlignment="1">
      <alignment horizontal="center" vertical="center"/>
    </xf>
    <xf numFmtId="2" fontId="10" fillId="12" borderId="26" xfId="0" applyNumberFormat="1" applyFont="1" applyFill="1" applyBorder="1" applyAlignment="1">
      <alignment horizontal="center" vertical="center"/>
    </xf>
    <xf numFmtId="2" fontId="6" fillId="0" borderId="26" xfId="0" applyNumberFormat="1" applyFont="1" applyBorder="1" applyAlignment="1">
      <alignment vertical="center"/>
    </xf>
    <xf numFmtId="0" fontId="130" fillId="5" borderId="28" xfId="15" applyFont="1" applyFill="1" applyBorder="1" applyAlignment="1" applyProtection="1">
      <alignment horizontal="center" vertical="center" wrapText="1"/>
      <protection locked="0"/>
    </xf>
    <xf numFmtId="2" fontId="96" fillId="5" borderId="26" xfId="10" applyNumberFormat="1" applyFont="1" applyFill="1" applyBorder="1" applyAlignment="1">
      <alignment horizontal="center" vertical="center"/>
    </xf>
    <xf numFmtId="14" fontId="116" fillId="8" borderId="26" xfId="0" applyNumberFormat="1" applyFont="1" applyFill="1" applyBorder="1" applyAlignment="1">
      <alignment horizontal="center" vertical="center"/>
    </xf>
    <xf numFmtId="2" fontId="116" fillId="12" borderId="26" xfId="0" applyNumberFormat="1" applyFont="1" applyFill="1" applyBorder="1" applyAlignment="1">
      <alignment horizontal="center" vertical="center"/>
    </xf>
    <xf numFmtId="2" fontId="7" fillId="9" borderId="26" xfId="10" applyNumberFormat="1" applyFont="1" applyFill="1" applyBorder="1" applyAlignment="1">
      <alignment horizontal="center" vertical="center"/>
    </xf>
    <xf numFmtId="2" fontId="7" fillId="3" borderId="26" xfId="10" applyNumberFormat="1" applyFont="1" applyFill="1" applyBorder="1" applyAlignment="1">
      <alignment horizontal="center" vertical="center"/>
    </xf>
    <xf numFmtId="0" fontId="63" fillId="5" borderId="26" xfId="0" applyFont="1" applyFill="1" applyBorder="1" applyAlignment="1">
      <alignment horizontal="center" vertical="center" wrapText="1"/>
    </xf>
    <xf numFmtId="0" fontId="49" fillId="8" borderId="30" xfId="0" applyFont="1" applyFill="1" applyBorder="1" applyAlignment="1">
      <alignment horizontal="center" vertical="center" wrapText="1"/>
    </xf>
    <xf numFmtId="2" fontId="116" fillId="0" borderId="26" xfId="0" applyNumberFormat="1" applyFont="1" applyBorder="1" applyAlignment="1">
      <alignment horizontal="center" vertical="center"/>
    </xf>
    <xf numFmtId="0" fontId="131" fillId="0" borderId="26" xfId="0" applyFont="1" applyBorder="1" applyAlignment="1">
      <alignment vertical="center"/>
    </xf>
    <xf numFmtId="0" fontId="131" fillId="0" borderId="26" xfId="0" applyFont="1" applyBorder="1" applyAlignment="1">
      <alignment horizontal="center" vertical="center"/>
    </xf>
    <xf numFmtId="2" fontId="131" fillId="5" borderId="26" xfId="10" applyNumberFormat="1" applyFont="1" applyFill="1" applyBorder="1" applyAlignment="1">
      <alignment horizontal="center" vertical="center"/>
    </xf>
    <xf numFmtId="2" fontId="131" fillId="9" borderId="26" xfId="10" applyNumberFormat="1" applyFont="1" applyFill="1" applyBorder="1" applyAlignment="1">
      <alignment horizontal="center" vertical="center"/>
    </xf>
    <xf numFmtId="2" fontId="131" fillId="3" borderId="26" xfId="10" applyNumberFormat="1" applyFont="1" applyFill="1" applyBorder="1" applyAlignment="1">
      <alignment horizontal="center" vertical="center"/>
    </xf>
    <xf numFmtId="0" fontId="130" fillId="5" borderId="26" xfId="0" applyFont="1" applyFill="1" applyBorder="1" applyAlignment="1" applyProtection="1">
      <alignment horizontal="center" vertical="center" wrapText="1"/>
      <protection locked="0"/>
    </xf>
    <xf numFmtId="0" fontId="132" fillId="9" borderId="26" xfId="16" applyFont="1" applyFill="1" applyBorder="1" applyAlignment="1">
      <alignment horizontal="center" vertical="center" wrapText="1"/>
    </xf>
    <xf numFmtId="0" fontId="6" fillId="3" borderId="26" xfId="0" applyFont="1" applyFill="1" applyBorder="1" applyAlignment="1">
      <alignment vertical="center"/>
    </xf>
    <xf numFmtId="2" fontId="116" fillId="3" borderId="26" xfId="0" applyNumberFormat="1" applyFont="1" applyFill="1" applyBorder="1" applyAlignment="1">
      <alignment horizontal="center" vertical="center"/>
    </xf>
    <xf numFmtId="0" fontId="131" fillId="3" borderId="26" xfId="0" applyFont="1" applyFill="1" applyBorder="1" applyAlignment="1">
      <alignment vertical="center"/>
    </xf>
    <xf numFmtId="0" fontId="131" fillId="3" borderId="26" xfId="0" applyFont="1" applyFill="1" applyBorder="1" applyAlignment="1">
      <alignment horizontal="center" vertical="center"/>
    </xf>
    <xf numFmtId="2" fontId="96" fillId="0" borderId="26" xfId="10" applyNumberFormat="1" applyFont="1" applyBorder="1" applyAlignment="1">
      <alignment horizontal="center" vertical="center"/>
    </xf>
    <xf numFmtId="2" fontId="96" fillId="9" borderId="26" xfId="10" applyNumberFormat="1" applyFont="1" applyFill="1" applyBorder="1" applyAlignment="1">
      <alignment horizontal="center" vertical="center"/>
    </xf>
    <xf numFmtId="2" fontId="96" fillId="3" borderId="26" xfId="10" applyNumberFormat="1" applyFont="1" applyFill="1" applyBorder="1" applyAlignment="1">
      <alignment horizontal="center" vertical="center"/>
    </xf>
    <xf numFmtId="0" fontId="133" fillId="5" borderId="27" xfId="0" applyFont="1" applyFill="1" applyBorder="1" applyAlignment="1">
      <alignment horizontal="center" vertical="top" wrapText="1"/>
    </xf>
    <xf numFmtId="0" fontId="133" fillId="5" borderId="26" xfId="0" applyFont="1" applyFill="1" applyBorder="1" applyAlignment="1">
      <alignment horizontal="center" vertical="center" wrapText="1"/>
    </xf>
    <xf numFmtId="0" fontId="133" fillId="20" borderId="0" xfId="0" applyFont="1" applyFill="1" applyAlignment="1">
      <alignment horizontal="center" vertical="center" wrapText="1"/>
    </xf>
    <xf numFmtId="0" fontId="6" fillId="20" borderId="26" xfId="0" applyFont="1" applyFill="1" applyBorder="1" applyAlignment="1">
      <alignment horizontal="center" vertical="center" wrapText="1"/>
    </xf>
    <xf numFmtId="0" fontId="133" fillId="5" borderId="0" xfId="0" applyFont="1" applyFill="1" applyAlignment="1">
      <alignment horizontal="center" vertical="center" wrapText="1"/>
    </xf>
    <xf numFmtId="0" fontId="133" fillId="5" borderId="26" xfId="0" applyFont="1" applyFill="1" applyBorder="1" applyAlignment="1">
      <alignment horizontal="left" vertical="top" wrapText="1"/>
    </xf>
    <xf numFmtId="0" fontId="133" fillId="5" borderId="0" xfId="0" applyFont="1" applyFill="1" applyAlignment="1">
      <alignment horizontal="left" vertical="top" wrapText="1"/>
    </xf>
    <xf numFmtId="0" fontId="134" fillId="5" borderId="26" xfId="0" applyFont="1" applyFill="1" applyBorder="1" applyAlignment="1">
      <alignment horizontal="left" vertical="center" wrapText="1"/>
    </xf>
    <xf numFmtId="0" fontId="49" fillId="5" borderId="26" xfId="0" applyFont="1" applyFill="1" applyBorder="1" applyAlignment="1">
      <alignment horizontal="center" vertical="center" wrapText="1"/>
    </xf>
    <xf numFmtId="0" fontId="49" fillId="5" borderId="0" xfId="0" applyFont="1" applyFill="1" applyBorder="1" applyAlignment="1">
      <alignment horizontal="left" vertical="center" wrapText="1"/>
    </xf>
    <xf numFmtId="0" fontId="49" fillId="5" borderId="26" xfId="0" applyFont="1" applyFill="1" applyBorder="1" applyAlignment="1">
      <alignment horizontal="left" vertical="center" wrapText="1"/>
    </xf>
    <xf numFmtId="0" fontId="63" fillId="5" borderId="0" xfId="0" applyFont="1" applyFill="1" applyBorder="1" applyAlignment="1">
      <alignment horizontal="left" vertical="center" wrapText="1"/>
    </xf>
    <xf numFmtId="0" fontId="63" fillId="5" borderId="26" xfId="0" applyFont="1" applyFill="1" applyBorder="1" applyAlignment="1">
      <alignment horizontal="left" vertical="center" wrapText="1"/>
    </xf>
    <xf numFmtId="0" fontId="135" fillId="5" borderId="0" xfId="0" applyFont="1" applyFill="1" applyBorder="1" applyAlignment="1">
      <alignment horizontal="left" vertical="center" wrapText="1"/>
    </xf>
    <xf numFmtId="0" fontId="135" fillId="5" borderId="26" xfId="0" applyFont="1" applyFill="1" applyBorder="1" applyAlignment="1">
      <alignment horizontal="left" vertical="center" wrapText="1"/>
    </xf>
    <xf numFmtId="0" fontId="130" fillId="5" borderId="26" xfId="0" applyFont="1" applyFill="1" applyBorder="1" applyAlignment="1">
      <alignment horizontal="left" vertical="center" wrapText="1"/>
    </xf>
    <xf numFmtId="0" fontId="130" fillId="5" borderId="26" xfId="0" applyFont="1" applyFill="1" applyBorder="1" applyAlignment="1" applyProtection="1">
      <alignment horizontal="left" vertical="center" wrapText="1"/>
      <protection locked="0"/>
    </xf>
    <xf numFmtId="14" fontId="116" fillId="3" borderId="26" xfId="0" applyNumberFormat="1" applyFont="1" applyFill="1" applyBorder="1" applyAlignment="1">
      <alignment horizontal="center" vertical="center"/>
    </xf>
    <xf numFmtId="0" fontId="1" fillId="5" borderId="26" xfId="0" applyFont="1" applyFill="1" applyBorder="1" applyAlignment="1">
      <alignment vertical="center" wrapText="1"/>
    </xf>
    <xf numFmtId="0" fontId="1" fillId="5" borderId="26" xfId="0" applyFont="1" applyFill="1" applyBorder="1" applyAlignment="1">
      <alignment horizontal="left" vertical="center" wrapText="1"/>
    </xf>
    <xf numFmtId="1" fontId="23" fillId="0" borderId="26" xfId="10" applyNumberFormat="1" applyFont="1" applyBorder="1" applyAlignment="1">
      <alignment horizontal="center" vertical="center"/>
    </xf>
    <xf numFmtId="0" fontId="136" fillId="0" borderId="26" xfId="0" applyFont="1" applyBorder="1" applyAlignment="1">
      <alignment vertical="center"/>
    </xf>
    <xf numFmtId="0" fontId="136" fillId="0" borderId="26" xfId="0" applyFont="1" applyBorder="1" applyAlignment="1">
      <alignment horizontal="center" vertical="center"/>
    </xf>
    <xf numFmtId="168" fontId="23" fillId="5" borderId="26" xfId="10" applyNumberFormat="1" applyFont="1" applyFill="1" applyBorder="1" applyAlignment="1">
      <alignment vertical="center"/>
    </xf>
    <xf numFmtId="168" fontId="23" fillId="12" borderId="26" xfId="10" applyNumberFormat="1" applyFont="1" applyFill="1" applyBorder="1" applyAlignment="1">
      <alignment vertical="center"/>
    </xf>
    <xf numFmtId="168" fontId="23" fillId="9" borderId="26" xfId="10" applyNumberFormat="1" applyFont="1" applyFill="1" applyBorder="1" applyAlignment="1">
      <alignment vertical="center"/>
    </xf>
    <xf numFmtId="168" fontId="23" fillId="3" borderId="26" xfId="10" applyNumberFormat="1" applyFont="1" applyFill="1" applyBorder="1" applyAlignment="1">
      <alignment vertical="center"/>
    </xf>
    <xf numFmtId="168" fontId="6" fillId="0" borderId="26" xfId="0" applyNumberFormat="1" applyFont="1" applyBorder="1" applyAlignment="1">
      <alignment vertical="center"/>
    </xf>
    <xf numFmtId="2" fontId="0" fillId="0" borderId="0" xfId="0" applyNumberFormat="1" applyBorder="1"/>
    <xf numFmtId="0" fontId="6" fillId="0" borderId="26" xfId="0" applyFont="1" applyBorder="1" applyAlignment="1">
      <alignment horizontal="right" vertical="center"/>
    </xf>
    <xf numFmtId="0" fontId="6" fillId="8" borderId="26" xfId="0" applyFont="1" applyFill="1" applyBorder="1" applyAlignment="1">
      <alignment horizontal="center" vertical="center"/>
    </xf>
    <xf numFmtId="2" fontId="0" fillId="12" borderId="26" xfId="0" applyNumberFormat="1" applyFont="1" applyFill="1" applyBorder="1" applyAlignment="1">
      <alignment horizontal="center" vertical="center"/>
    </xf>
    <xf numFmtId="0" fontId="7" fillId="9" borderId="26" xfId="0" applyFont="1" applyFill="1" applyBorder="1" applyAlignment="1">
      <alignment horizontal="right" vertical="center"/>
    </xf>
    <xf numFmtId="0" fontId="7" fillId="3" borderId="26" xfId="0" applyFont="1" applyFill="1" applyBorder="1" applyAlignment="1">
      <alignment horizontal="right" vertical="center"/>
    </xf>
    <xf numFmtId="0" fontId="0" fillId="0" borderId="26" xfId="0" applyBorder="1" applyAlignment="1">
      <alignment horizontal="center" vertical="center"/>
    </xf>
    <xf numFmtId="2" fontId="32" fillId="0" borderId="26" xfId="10" applyNumberFormat="1" applyFont="1" applyBorder="1" applyAlignment="1">
      <alignment horizontal="center" vertical="center"/>
    </xf>
    <xf numFmtId="2" fontId="0" fillId="0" borderId="26" xfId="0" applyNumberFormat="1" applyBorder="1"/>
    <xf numFmtId="2" fontId="32" fillId="5" borderId="26" xfId="10" applyNumberFormat="1" applyFont="1" applyFill="1" applyBorder="1" applyAlignment="1">
      <alignment horizontal="center" vertical="center"/>
    </xf>
    <xf numFmtId="2" fontId="32" fillId="12" borderId="26" xfId="10" applyNumberFormat="1" applyFont="1" applyFill="1" applyBorder="1"/>
    <xf numFmtId="2" fontId="32" fillId="9" borderId="26" xfId="10" applyNumberFormat="1" applyFont="1" applyFill="1" applyBorder="1"/>
    <xf numFmtId="2" fontId="32" fillId="3" borderId="26" xfId="10" applyNumberFormat="1" applyFont="1" applyFill="1" applyBorder="1"/>
    <xf numFmtId="0" fontId="137" fillId="0" borderId="26" xfId="0" applyFont="1" applyBorder="1" applyAlignment="1">
      <alignment horizontal="center" vertical="center" wrapText="1"/>
    </xf>
    <xf numFmtId="2" fontId="138" fillId="0" borderId="26" xfId="0" applyNumberFormat="1" applyFont="1" applyBorder="1" applyAlignment="1">
      <alignment horizontal="center" vertical="center" wrapText="1"/>
    </xf>
    <xf numFmtId="14" fontId="0" fillId="8" borderId="26" xfId="0" applyNumberFormat="1" applyFill="1" applyBorder="1" applyAlignment="1">
      <alignment horizontal="center" vertical="center"/>
    </xf>
    <xf numFmtId="2" fontId="138" fillId="5" borderId="26" xfId="0" applyNumberFormat="1" applyFont="1" applyFill="1" applyBorder="1" applyAlignment="1">
      <alignment horizontal="center" vertical="center" wrapText="1"/>
    </xf>
    <xf numFmtId="0" fontId="0" fillId="12" borderId="26" xfId="0" applyFill="1" applyBorder="1"/>
    <xf numFmtId="0" fontId="0" fillId="9" borderId="26" xfId="0" applyFill="1" applyBorder="1"/>
    <xf numFmtId="0" fontId="0" fillId="3" borderId="26" xfId="0" applyFill="1" applyBorder="1"/>
    <xf numFmtId="0" fontId="0" fillId="5" borderId="26" xfId="0" applyFill="1" applyBorder="1" applyAlignment="1">
      <alignment horizontal="center" vertical="center"/>
    </xf>
    <xf numFmtId="2" fontId="0" fillId="0" borderId="26" xfId="0" applyNumberFormat="1" applyBorder="1" applyAlignment="1">
      <alignment horizontal="center" vertical="center"/>
    </xf>
    <xf numFmtId="2" fontId="0" fillId="5" borderId="26" xfId="0" applyNumberFormat="1" applyFill="1" applyBorder="1" applyAlignment="1">
      <alignment horizontal="center" vertical="center"/>
    </xf>
    <xf numFmtId="4" fontId="132" fillId="5" borderId="26" xfId="0" applyNumberFormat="1" applyFont="1" applyFill="1" applyBorder="1" applyAlignment="1">
      <alignment horizontal="center" vertical="center" wrapText="1"/>
    </xf>
    <xf numFmtId="2" fontId="0" fillId="12" borderId="26" xfId="0" applyNumberFormat="1" applyFill="1" applyBorder="1" applyAlignment="1">
      <alignment horizontal="center" vertical="center"/>
    </xf>
    <xf numFmtId="168" fontId="96" fillId="3" borderId="26" xfId="10" applyNumberFormat="1" applyFont="1" applyFill="1" applyBorder="1" applyAlignment="1">
      <alignment vertical="center" wrapText="1"/>
    </xf>
    <xf numFmtId="0" fontId="0" fillId="5" borderId="26" xfId="0" applyFill="1" applyBorder="1"/>
    <xf numFmtId="14" fontId="0" fillId="0" borderId="26" xfId="0" applyNumberFormat="1" applyBorder="1" applyAlignment="1">
      <alignment horizontal="center" vertical="center"/>
    </xf>
    <xf numFmtId="0" fontId="0" fillId="9" borderId="26" xfId="0" applyFill="1" applyBorder="1" applyAlignment="1">
      <alignment horizontal="center" vertical="center"/>
    </xf>
    <xf numFmtId="0" fontId="0" fillId="3" borderId="26" xfId="0" applyFill="1" applyBorder="1" applyAlignment="1">
      <alignment horizontal="center" vertical="center"/>
    </xf>
    <xf numFmtId="0" fontId="49" fillId="0" borderId="26" xfId="0" applyFont="1" applyBorder="1" applyAlignment="1">
      <alignment horizontal="center" vertical="center" wrapText="1"/>
    </xf>
    <xf numFmtId="0" fontId="0" fillId="0" borderId="26" xfId="0" applyBorder="1" applyAlignment="1">
      <alignment horizontal="center" vertical="center" wrapText="1"/>
    </xf>
    <xf numFmtId="1" fontId="47" fillId="3" borderId="26" xfId="0" applyNumberFormat="1" applyFont="1" applyFill="1" applyBorder="1" applyAlignment="1">
      <alignment horizontal="center" vertical="center" wrapText="1"/>
    </xf>
    <xf numFmtId="4" fontId="0" fillId="3" borderId="26"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49" fillId="3" borderId="8" xfId="0" applyFont="1" applyFill="1" applyBorder="1" applyAlignment="1">
      <alignment horizontal="center" vertical="center" wrapText="1"/>
    </xf>
    <xf numFmtId="4" fontId="0" fillId="0" borderId="13"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4" fontId="0" fillId="0" borderId="9" xfId="0" applyNumberFormat="1" applyFont="1" applyFill="1" applyBorder="1" applyAlignment="1">
      <alignment horizontal="center" vertical="center"/>
    </xf>
    <xf numFmtId="0" fontId="4" fillId="2" borderId="26" xfId="0" applyFont="1" applyFill="1" applyBorder="1" applyAlignment="1">
      <alignment horizontal="center" vertical="center" wrapText="1"/>
    </xf>
    <xf numFmtId="0" fontId="82" fillId="3" borderId="26" xfId="0" applyFont="1" applyFill="1" applyBorder="1" applyAlignment="1">
      <alignment horizontal="right" vertical="top"/>
    </xf>
    <xf numFmtId="0" fontId="82" fillId="3" borderId="26" xfId="0" applyFont="1" applyFill="1" applyBorder="1" applyAlignment="1">
      <alignment vertical="top" wrapText="1"/>
    </xf>
    <xf numFmtId="0" fontId="82" fillId="9" borderId="26" xfId="0" applyFont="1" applyFill="1" applyBorder="1" applyAlignment="1">
      <alignment vertical="top" wrapText="1"/>
    </xf>
    <xf numFmtId="168" fontId="82" fillId="3" borderId="26" xfId="9" applyNumberFormat="1" applyFont="1" applyFill="1" applyBorder="1" applyAlignment="1">
      <alignment horizontal="center" vertical="top" wrapText="1"/>
    </xf>
    <xf numFmtId="168" fontId="82" fillId="9" borderId="26" xfId="9" applyNumberFormat="1" applyFont="1" applyFill="1" applyBorder="1" applyAlignment="1">
      <alignment horizontal="center" vertical="top" wrapText="1"/>
    </xf>
    <xf numFmtId="0" fontId="82" fillId="3" borderId="26" xfId="0" applyFont="1" applyFill="1" applyBorder="1" applyAlignment="1">
      <alignment horizontal="left" vertical="top" wrapText="1"/>
    </xf>
    <xf numFmtId="0" fontId="85" fillId="3" borderId="26" xfId="0" applyFont="1" applyFill="1" applyBorder="1" applyAlignment="1">
      <alignment vertical="top" wrapText="1"/>
    </xf>
    <xf numFmtId="165" fontId="82" fillId="3" borderId="26" xfId="9" applyNumberFormat="1" applyFont="1" applyFill="1" applyBorder="1" applyAlignment="1">
      <alignment horizontal="center" vertical="top" wrapText="1"/>
    </xf>
    <xf numFmtId="0" fontId="82" fillId="3" borderId="26" xfId="0" applyFont="1" applyFill="1" applyBorder="1" applyAlignment="1">
      <alignment horizontal="left" vertical="center" wrapText="1"/>
    </xf>
    <xf numFmtId="0" fontId="82" fillId="3" borderId="26" xfId="0" applyFont="1" applyFill="1" applyBorder="1" applyAlignment="1">
      <alignment horizontal="center" vertical="top" wrapText="1"/>
    </xf>
    <xf numFmtId="0" fontId="86" fillId="3" borderId="26" xfId="0" applyFont="1" applyFill="1" applyBorder="1" applyAlignment="1">
      <alignment vertical="top" wrapText="1"/>
    </xf>
    <xf numFmtId="0" fontId="84" fillId="3" borderId="26" xfId="0" applyFont="1" applyFill="1" applyBorder="1" applyAlignment="1">
      <alignment vertical="center" wrapText="1"/>
    </xf>
    <xf numFmtId="0" fontId="87" fillId="9" borderId="26" xfId="0" applyFont="1" applyFill="1" applyBorder="1" applyAlignment="1">
      <alignment vertical="top" wrapText="1"/>
    </xf>
    <xf numFmtId="0" fontId="82" fillId="9" borderId="26" xfId="0" applyFont="1" applyFill="1" applyBorder="1" applyAlignment="1">
      <alignment horizontal="left" vertical="top" wrapText="1"/>
    </xf>
    <xf numFmtId="0" fontId="85" fillId="9" borderId="26" xfId="0" applyFont="1" applyFill="1" applyBorder="1" applyAlignment="1">
      <alignment vertical="top" wrapText="1"/>
    </xf>
    <xf numFmtId="0" fontId="85" fillId="9" borderId="26" xfId="0" applyFont="1" applyFill="1" applyBorder="1" applyAlignment="1">
      <alignment horizontal="left" vertical="top" wrapText="1"/>
    </xf>
    <xf numFmtId="0" fontId="82" fillId="3" borderId="26" xfId="0" applyFont="1" applyFill="1" applyBorder="1" applyAlignment="1">
      <alignment horizontal="left" vertical="top"/>
    </xf>
    <xf numFmtId="0" fontId="82" fillId="3" borderId="28" xfId="0" applyFont="1" applyFill="1" applyBorder="1" applyAlignment="1">
      <alignment horizontal="center" vertical="top" wrapText="1"/>
    </xf>
    <xf numFmtId="168" fontId="89" fillId="13" borderId="26" xfId="9" applyNumberFormat="1" applyFont="1" applyFill="1" applyBorder="1" applyAlignment="1">
      <alignment horizontal="center" vertical="center" wrapText="1"/>
    </xf>
    <xf numFmtId="168" fontId="89" fillId="5" borderId="26" xfId="9" applyNumberFormat="1" applyFont="1" applyFill="1" applyBorder="1" applyAlignment="1">
      <alignment horizontal="center" vertical="center" wrapText="1"/>
    </xf>
    <xf numFmtId="168" fontId="82" fillId="13" borderId="26" xfId="9" applyNumberFormat="1" applyFont="1" applyFill="1" applyBorder="1" applyAlignment="1">
      <alignment horizontal="center" vertical="top" wrapText="1"/>
    </xf>
    <xf numFmtId="0" fontId="82" fillId="3" borderId="26" xfId="0" applyFont="1" applyFill="1" applyBorder="1" applyAlignment="1">
      <alignment horizontal="center" vertical="top"/>
    </xf>
    <xf numFmtId="168" fontId="90" fillId="3" borderId="26" xfId="9" applyNumberFormat="1" applyFont="1" applyFill="1" applyBorder="1" applyAlignment="1">
      <alignment horizontal="center" vertical="top"/>
    </xf>
    <xf numFmtId="168" fontId="82" fillId="3" borderId="26" xfId="9" applyNumberFormat="1" applyFont="1" applyFill="1" applyBorder="1" applyAlignment="1">
      <alignment horizontal="center" vertical="top"/>
    </xf>
    <xf numFmtId="0" fontId="82" fillId="3" borderId="26" xfId="0" applyFont="1" applyFill="1" applyBorder="1" applyAlignment="1">
      <alignment vertical="top"/>
    </xf>
    <xf numFmtId="0" fontId="82" fillId="9" borderId="26" xfId="0" applyFont="1" applyFill="1" applyBorder="1" applyAlignment="1">
      <alignment horizontal="center" vertical="top" wrapText="1"/>
    </xf>
    <xf numFmtId="0" fontId="7" fillId="9" borderId="26" xfId="0" applyFont="1" applyFill="1" applyBorder="1" applyAlignment="1">
      <alignment horizontal="center" vertical="top" wrapText="1"/>
    </xf>
    <xf numFmtId="0" fontId="140" fillId="9" borderId="26" xfId="0" applyFont="1" applyFill="1" applyBorder="1" applyAlignment="1">
      <alignment vertical="top" wrapText="1"/>
    </xf>
    <xf numFmtId="0" fontId="141" fillId="9" borderId="26" xfId="0" applyFont="1" applyFill="1" applyBorder="1" applyAlignment="1">
      <alignment vertical="top" wrapText="1"/>
    </xf>
    <xf numFmtId="165" fontId="82" fillId="9" borderId="26" xfId="9" applyNumberFormat="1" applyFont="1" applyFill="1" applyBorder="1" applyAlignment="1">
      <alignment horizontal="center" vertical="top" wrapText="1"/>
    </xf>
    <xf numFmtId="168" fontId="82" fillId="9" borderId="26" xfId="9" applyNumberFormat="1" applyFont="1" applyFill="1" applyBorder="1" applyAlignment="1">
      <alignment wrapText="1"/>
    </xf>
    <xf numFmtId="0" fontId="142" fillId="9" borderId="26" xfId="0" applyFont="1" applyFill="1" applyBorder="1" applyAlignment="1">
      <alignment vertical="top" wrapText="1"/>
    </xf>
    <xf numFmtId="168" fontId="82" fillId="9" borderId="29" xfId="9" applyNumberFormat="1" applyFont="1" applyFill="1" applyBorder="1" applyAlignment="1">
      <alignment horizontal="center" vertical="top" wrapText="1"/>
    </xf>
    <xf numFmtId="0" fontId="6" fillId="9" borderId="26" xfId="0" applyFont="1" applyFill="1" applyBorder="1" applyAlignment="1">
      <alignment horizontal="center" vertical="center" wrapText="1"/>
    </xf>
    <xf numFmtId="0" fontId="36" fillId="9" borderId="26" xfId="0" applyFont="1" applyFill="1" applyBorder="1" applyAlignment="1">
      <alignment horizontal="left" vertical="top" wrapText="1"/>
    </xf>
    <xf numFmtId="0" fontId="60" fillId="9" borderId="26" xfId="0" applyFont="1" applyFill="1" applyBorder="1" applyAlignment="1">
      <alignment horizontal="left" vertical="top" wrapText="1"/>
    </xf>
    <xf numFmtId="0" fontId="143" fillId="9" borderId="26" xfId="0" applyFont="1" applyFill="1" applyBorder="1" applyAlignment="1">
      <alignment vertical="top" wrapText="1"/>
    </xf>
    <xf numFmtId="165" fontId="143" fillId="9" borderId="26" xfId="9" applyNumberFormat="1" applyFont="1" applyFill="1" applyBorder="1" applyAlignment="1">
      <alignment horizontal="center" vertical="top" wrapText="1"/>
    </xf>
    <xf numFmtId="168" fontId="143" fillId="9" borderId="26" xfId="9" applyNumberFormat="1" applyFont="1" applyFill="1" applyBorder="1" applyAlignment="1">
      <alignment horizontal="center" vertical="top" wrapText="1"/>
    </xf>
    <xf numFmtId="0" fontId="143" fillId="9" borderId="26" xfId="0" applyFont="1" applyFill="1" applyBorder="1" applyAlignment="1">
      <alignment horizontal="left" vertical="top" wrapText="1"/>
    </xf>
    <xf numFmtId="0" fontId="144" fillId="9" borderId="26" xfId="0" applyFont="1" applyFill="1" applyBorder="1" applyAlignment="1">
      <alignment horizontal="left" vertical="top" wrapText="1"/>
    </xf>
    <xf numFmtId="0" fontId="144" fillId="9" borderId="26" xfId="0" applyFont="1" applyFill="1" applyBorder="1" applyAlignment="1">
      <alignment vertical="top" wrapText="1"/>
    </xf>
    <xf numFmtId="0" fontId="0" fillId="0" borderId="26" xfId="0" applyBorder="1" applyAlignment="1">
      <alignment vertical="center"/>
    </xf>
    <xf numFmtId="0" fontId="13" fillId="3" borderId="26" xfId="0" applyFont="1" applyFill="1" applyBorder="1" applyAlignment="1">
      <alignment vertical="top" wrapText="1"/>
    </xf>
    <xf numFmtId="0" fontId="41" fillId="0" borderId="26" xfId="0" applyFont="1" applyBorder="1" applyAlignment="1">
      <alignment horizontal="center" vertical="center"/>
    </xf>
    <xf numFmtId="0" fontId="86" fillId="3" borderId="26" xfId="0" applyFont="1" applyFill="1" applyBorder="1" applyAlignment="1">
      <alignment horizontal="left" vertical="top" wrapText="1"/>
    </xf>
    <xf numFmtId="0" fontId="85" fillId="3" borderId="26" xfId="0" applyFont="1" applyFill="1" applyBorder="1" applyAlignment="1">
      <alignment horizontal="left" vertical="top" wrapText="1"/>
    </xf>
    <xf numFmtId="0" fontId="36" fillId="3" borderId="26" xfId="0" applyFont="1" applyFill="1" applyBorder="1" applyAlignment="1">
      <alignment horizontal="left" vertical="top" wrapText="1"/>
    </xf>
    <xf numFmtId="0" fontId="82" fillId="3" borderId="26" xfId="0" applyNumberFormat="1" applyFont="1" applyFill="1" applyBorder="1" applyAlignment="1">
      <alignment horizontal="left" vertical="top" wrapText="1"/>
    </xf>
    <xf numFmtId="168" fontId="82" fillId="3" borderId="26" xfId="9" applyNumberFormat="1" applyFont="1" applyFill="1" applyBorder="1" applyAlignment="1">
      <alignment horizontal="center" vertical="center" wrapText="1"/>
    </xf>
    <xf numFmtId="168" fontId="88" fillId="3" borderId="26" xfId="9" applyNumberFormat="1" applyFont="1" applyFill="1" applyBorder="1" applyAlignment="1">
      <alignment horizontal="center" vertical="top" wrapText="1"/>
    </xf>
    <xf numFmtId="0" fontId="82" fillId="3" borderId="26" xfId="0" applyFont="1" applyFill="1" applyBorder="1" applyAlignment="1">
      <alignment horizontal="center" vertical="center" wrapText="1"/>
    </xf>
    <xf numFmtId="0" fontId="86" fillId="3" borderId="26" xfId="0" applyFont="1" applyFill="1" applyBorder="1" applyAlignment="1">
      <alignment horizontal="left" vertical="center" wrapText="1"/>
    </xf>
    <xf numFmtId="0" fontId="82" fillId="3" borderId="26" xfId="0" applyNumberFormat="1" applyFont="1" applyFill="1" applyBorder="1" applyAlignment="1">
      <alignment horizontal="left" vertical="center" wrapText="1"/>
    </xf>
    <xf numFmtId="0" fontId="36" fillId="3" borderId="26" xfId="0" applyFont="1" applyFill="1" applyBorder="1" applyAlignment="1">
      <alignment horizontal="left" vertical="center" wrapText="1"/>
    </xf>
    <xf numFmtId="168" fontId="88" fillId="3" borderId="26" xfId="9" applyNumberFormat="1" applyFont="1" applyFill="1" applyBorder="1" applyAlignment="1">
      <alignment horizontal="center" vertical="center" wrapText="1"/>
    </xf>
    <xf numFmtId="0" fontId="85" fillId="3" borderId="26" xfId="0" applyFont="1" applyFill="1" applyBorder="1" applyAlignment="1">
      <alignment horizontal="left" vertical="center" wrapText="1"/>
    </xf>
    <xf numFmtId="168" fontId="82" fillId="3" borderId="26" xfId="9" applyNumberFormat="1" applyFont="1" applyFill="1" applyBorder="1" applyAlignment="1">
      <alignment vertical="center"/>
    </xf>
    <xf numFmtId="168" fontId="88" fillId="3" borderId="26" xfId="9" applyNumberFormat="1" applyFont="1" applyFill="1" applyBorder="1" applyAlignment="1">
      <alignment vertical="center"/>
    </xf>
    <xf numFmtId="0" fontId="82" fillId="3" borderId="26" xfId="0" applyFont="1" applyFill="1" applyBorder="1" applyAlignment="1">
      <alignment horizontal="left" vertical="center"/>
    </xf>
    <xf numFmtId="0" fontId="87" fillId="3" borderId="26" xfId="0" applyFont="1" applyFill="1" applyBorder="1" applyAlignment="1">
      <alignment horizontal="center" vertical="center" wrapText="1"/>
    </xf>
    <xf numFmtId="0" fontId="87" fillId="3" borderId="26" xfId="0" applyFont="1" applyFill="1" applyBorder="1" applyAlignment="1">
      <alignment horizontal="left" vertical="center" wrapText="1"/>
    </xf>
    <xf numFmtId="168" fontId="86" fillId="3" borderId="26" xfId="9" applyNumberFormat="1" applyFont="1" applyFill="1" applyBorder="1" applyAlignment="1">
      <alignment horizontal="center" vertical="center" wrapText="1"/>
    </xf>
    <xf numFmtId="168" fontId="87" fillId="3" borderId="26" xfId="9" applyNumberFormat="1" applyFont="1" applyFill="1" applyBorder="1" applyAlignment="1">
      <alignment horizontal="center" vertical="center" wrapText="1"/>
    </xf>
    <xf numFmtId="0" fontId="87" fillId="3" borderId="26" xfId="0" applyFont="1" applyFill="1" applyBorder="1" applyAlignment="1">
      <alignment horizontal="center" vertical="top" wrapText="1"/>
    </xf>
    <xf numFmtId="168" fontId="86" fillId="3" borderId="26" xfId="9" applyNumberFormat="1" applyFont="1" applyFill="1" applyBorder="1" applyAlignment="1">
      <alignment horizontal="center" vertical="top" wrapText="1"/>
    </xf>
    <xf numFmtId="168" fontId="87" fillId="3" borderId="26" xfId="9" applyNumberFormat="1" applyFont="1" applyFill="1" applyBorder="1" applyAlignment="1">
      <alignment horizontal="center" vertical="top" wrapText="1"/>
    </xf>
    <xf numFmtId="0" fontId="87" fillId="3" borderId="26" xfId="0" applyFont="1" applyFill="1" applyBorder="1" applyAlignment="1">
      <alignment horizontal="left" vertical="top" wrapText="1"/>
    </xf>
    <xf numFmtId="168" fontId="82" fillId="3" borderId="26" xfId="9" applyNumberFormat="1" applyFont="1" applyFill="1" applyBorder="1" applyAlignment="1">
      <alignment vertical="top"/>
    </xf>
    <xf numFmtId="168" fontId="88" fillId="3" borderId="26" xfId="9" applyNumberFormat="1" applyFont="1" applyFill="1" applyBorder="1" applyAlignment="1">
      <alignment vertical="top"/>
    </xf>
    <xf numFmtId="0" fontId="83" fillId="0" borderId="26" xfId="0" applyFont="1" applyBorder="1"/>
    <xf numFmtId="0" fontId="82" fillId="3" borderId="27" xfId="0" applyFont="1" applyFill="1" applyBorder="1" applyAlignment="1">
      <alignment horizontal="center" vertical="top" wrapText="1"/>
    </xf>
    <xf numFmtId="0" fontId="82" fillId="3" borderId="27" xfId="0" applyNumberFormat="1" applyFont="1" applyFill="1" applyBorder="1" applyAlignment="1">
      <alignment horizontal="left" vertical="top" wrapText="1"/>
    </xf>
    <xf numFmtId="0" fontId="82" fillId="3" borderId="27" xfId="0" applyFont="1" applyFill="1" applyBorder="1" applyAlignment="1">
      <alignment horizontal="left" vertical="top" wrapText="1"/>
    </xf>
    <xf numFmtId="168" fontId="82" fillId="3" borderId="27" xfId="9" applyNumberFormat="1" applyFont="1" applyFill="1" applyBorder="1" applyAlignment="1">
      <alignment vertical="top"/>
    </xf>
    <xf numFmtId="168" fontId="82" fillId="3" borderId="27" xfId="9" applyNumberFormat="1" applyFont="1" applyFill="1" applyBorder="1" applyAlignment="1">
      <alignment horizontal="center" vertical="top" wrapText="1"/>
    </xf>
    <xf numFmtId="168" fontId="88" fillId="3" borderId="27" xfId="9" applyNumberFormat="1" applyFont="1" applyFill="1" applyBorder="1" applyAlignment="1">
      <alignment vertical="top"/>
    </xf>
    <xf numFmtId="0" fontId="82" fillId="3" borderId="27" xfId="0" applyFont="1" applyFill="1" applyBorder="1" applyAlignment="1">
      <alignment horizontal="left" vertical="top"/>
    </xf>
    <xf numFmtId="0" fontId="3" fillId="6" borderId="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6"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8" xfId="0" applyFont="1" applyFill="1" applyBorder="1" applyAlignment="1">
      <alignment horizontal="left" vertical="top" wrapText="1"/>
    </xf>
    <xf numFmtId="0" fontId="3" fillId="6" borderId="1" xfId="0" applyFont="1" applyFill="1" applyBorder="1" applyAlignment="1">
      <alignment vertical="center" textRotation="90"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4" fillId="6" borderId="1" xfId="0" applyFont="1" applyFill="1" applyBorder="1" applyAlignment="1">
      <alignment horizontal="center" vertical="center"/>
    </xf>
    <xf numFmtId="0" fontId="24" fillId="6" borderId="3" xfId="0" applyFont="1" applyFill="1" applyBorder="1" applyAlignment="1">
      <alignment horizontal="center" vertical="center"/>
    </xf>
    <xf numFmtId="0" fontId="24" fillId="0" borderId="1" xfId="0" applyFont="1" applyBorder="1" applyAlignment="1">
      <alignment horizontal="center" vertical="center"/>
    </xf>
    <xf numFmtId="0" fontId="19" fillId="6" borderId="1" xfId="0" applyFont="1" applyFill="1" applyBorder="1" applyAlignment="1">
      <alignment horizontal="center" vertical="center" wrapText="1"/>
    </xf>
    <xf numFmtId="0" fontId="16" fillId="6" borderId="1"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26" fillId="6" borderId="2" xfId="0" applyFont="1" applyFill="1" applyBorder="1" applyAlignment="1">
      <alignment horizontal="center" vertical="center"/>
    </xf>
    <xf numFmtId="0" fontId="26" fillId="6" borderId="3" xfId="0" applyFont="1" applyFill="1" applyBorder="1" applyAlignment="1">
      <alignment horizontal="center" vertical="center"/>
    </xf>
    <xf numFmtId="0" fontId="26" fillId="6" borderId="4" xfId="0" applyFont="1" applyFill="1" applyBorder="1" applyAlignment="1">
      <alignment horizontal="center" vertical="center"/>
    </xf>
    <xf numFmtId="0" fontId="3" fillId="6" borderId="6" xfId="0" applyFont="1" applyFill="1" applyBorder="1" applyAlignment="1">
      <alignment horizontal="center" vertical="center" textRotation="90" wrapText="1"/>
    </xf>
    <xf numFmtId="0" fontId="3" fillId="6" borderId="7" xfId="0" applyFont="1" applyFill="1" applyBorder="1" applyAlignment="1">
      <alignment horizontal="center" vertical="center" textRotation="90" wrapText="1"/>
    </xf>
    <xf numFmtId="0" fontId="3" fillId="6" borderId="8" xfId="0" applyFont="1" applyFill="1" applyBorder="1" applyAlignment="1">
      <alignment horizontal="center" vertical="center" textRotation="90" wrapText="1"/>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2" fillId="3" borderId="2" xfId="0"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36" fillId="2" borderId="1" xfId="0" applyFont="1" applyFill="1" applyBorder="1" applyAlignment="1">
      <alignment horizontal="center" vertical="center" textRotation="90" wrapText="1"/>
    </xf>
    <xf numFmtId="0" fontId="42" fillId="2" borderId="1" xfId="0" applyFont="1" applyFill="1" applyBorder="1" applyAlignment="1">
      <alignment horizontal="center" vertical="center" textRotation="90" wrapText="1"/>
    </xf>
    <xf numFmtId="0" fontId="42" fillId="2" borderId="6" xfId="0" applyFont="1" applyFill="1" applyBorder="1" applyAlignment="1">
      <alignment horizontal="center" vertical="center" textRotation="90" wrapText="1"/>
    </xf>
    <xf numFmtId="0" fontId="42" fillId="2" borderId="7" xfId="0" applyFont="1" applyFill="1" applyBorder="1" applyAlignment="1">
      <alignment horizontal="center" vertical="center" textRotation="90" wrapText="1"/>
    </xf>
    <xf numFmtId="0" fontId="42" fillId="2" borderId="8" xfId="0" applyFont="1" applyFill="1" applyBorder="1" applyAlignment="1">
      <alignment horizontal="center" vertical="center" textRotation="90" wrapText="1"/>
    </xf>
    <xf numFmtId="0" fontId="42" fillId="2" borderId="1" xfId="0" applyFont="1" applyFill="1" applyBorder="1" applyAlignment="1">
      <alignment vertical="center" textRotation="90" wrapText="1"/>
    </xf>
    <xf numFmtId="0" fontId="42" fillId="2" borderId="1" xfId="0" applyFont="1" applyFill="1" applyBorder="1" applyAlignment="1">
      <alignment horizontal="center" vertical="center" wrapText="1"/>
    </xf>
    <xf numFmtId="0" fontId="44" fillId="10" borderId="3" xfId="0" applyFont="1" applyFill="1" applyBorder="1" applyAlignment="1">
      <alignment horizontal="center" vertical="center" wrapText="1"/>
    </xf>
    <xf numFmtId="0" fontId="44" fillId="0" borderId="1" xfId="0" applyFont="1" applyBorder="1" applyAlignment="1">
      <alignment horizontal="left" vertical="center" wrapText="1"/>
    </xf>
    <xf numFmtId="0" fontId="43" fillId="10" borderId="2" xfId="0" applyFont="1" applyFill="1" applyBorder="1" applyAlignment="1">
      <alignment horizontal="center" vertical="center" wrapText="1"/>
    </xf>
    <xf numFmtId="0" fontId="43" fillId="10" borderId="3" xfId="0" applyFont="1" applyFill="1" applyBorder="1" applyAlignment="1">
      <alignment horizontal="center" vertical="center" wrapText="1"/>
    </xf>
    <xf numFmtId="0" fontId="43" fillId="10" borderId="4" xfId="0" applyFont="1" applyFill="1" applyBorder="1" applyAlignment="1">
      <alignment horizontal="center" vertical="center" wrapText="1"/>
    </xf>
    <xf numFmtId="0" fontId="44" fillId="0" borderId="5" xfId="0" applyFont="1" applyBorder="1" applyAlignment="1">
      <alignment horizontal="left" vertical="center" wrapText="1"/>
    </xf>
    <xf numFmtId="0" fontId="43" fillId="0" borderId="2"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0" fontId="4" fillId="2" borderId="7" xfId="0" applyFont="1" applyFill="1" applyBorder="1" applyAlignment="1">
      <alignment horizontal="center" vertical="center" textRotation="90" wrapText="1"/>
    </xf>
    <xf numFmtId="0" fontId="4" fillId="2" borderId="8" xfId="0" applyFont="1" applyFill="1" applyBorder="1" applyAlignment="1">
      <alignment horizontal="center" vertical="center" textRotation="90" wrapText="1"/>
    </xf>
    <xf numFmtId="0" fontId="4" fillId="2" borderId="1" xfId="0" applyFont="1" applyFill="1" applyBorder="1" applyAlignment="1">
      <alignment vertical="center" textRotation="90" wrapText="1"/>
    </xf>
    <xf numFmtId="0" fontId="4" fillId="2" borderId="1" xfId="0" applyFont="1" applyFill="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0" fillId="0" borderId="17"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8" xfId="0" applyFont="1" applyBorder="1" applyAlignment="1">
      <alignment horizontal="center" vertical="center" wrapText="1"/>
    </xf>
    <xf numFmtId="0" fontId="51"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6" fillId="2" borderId="6" xfId="0" applyFont="1" applyFill="1" applyBorder="1" applyAlignment="1">
      <alignment horizontal="center" vertical="center" textRotation="90" wrapText="1"/>
    </xf>
    <xf numFmtId="0" fontId="36" fillId="2" borderId="7" xfId="0" applyFont="1" applyFill="1" applyBorder="1" applyAlignment="1">
      <alignment horizontal="center" vertical="center" textRotation="90" wrapText="1"/>
    </xf>
    <xf numFmtId="0" fontId="36" fillId="2" borderId="8" xfId="0" applyFont="1" applyFill="1" applyBorder="1" applyAlignment="1">
      <alignment horizontal="center" vertical="center" textRotation="90" wrapText="1"/>
    </xf>
    <xf numFmtId="0" fontId="61" fillId="10" borderId="3" xfId="0" applyFont="1" applyFill="1" applyBorder="1" applyAlignment="1">
      <alignment horizontal="center" vertical="center"/>
    </xf>
    <xf numFmtId="168" fontId="61" fillId="0" borderId="1" xfId="10" applyNumberFormat="1" applyFont="1" applyBorder="1" applyAlignment="1">
      <alignment horizontal="left" vertical="center" wrapText="1"/>
    </xf>
    <xf numFmtId="0" fontId="64" fillId="10" borderId="2" xfId="0" applyFont="1" applyFill="1" applyBorder="1" applyAlignment="1">
      <alignment horizontal="center" wrapText="1"/>
    </xf>
    <xf numFmtId="0" fontId="64" fillId="10" borderId="3" xfId="0" applyFont="1" applyFill="1" applyBorder="1" applyAlignment="1">
      <alignment horizontal="center" wrapText="1"/>
    </xf>
    <xf numFmtId="0" fontId="64" fillId="10" borderId="4" xfId="0" applyFont="1" applyFill="1" applyBorder="1" applyAlignment="1">
      <alignment horizontal="center" wrapText="1"/>
    </xf>
    <xf numFmtId="0" fontId="54" fillId="10" borderId="2" xfId="0" applyFont="1" applyFill="1" applyBorder="1" applyAlignment="1">
      <alignment horizontal="center" vertical="center" wrapText="1"/>
    </xf>
    <xf numFmtId="0" fontId="54" fillId="10" borderId="3" xfId="0" applyFont="1" applyFill="1" applyBorder="1" applyAlignment="1">
      <alignment horizontal="center" vertical="center" wrapText="1"/>
    </xf>
    <xf numFmtId="0" fontId="54" fillId="10" borderId="4" xfId="0" applyFont="1" applyFill="1" applyBorder="1" applyAlignment="1">
      <alignment horizontal="center" vertical="center" wrapText="1"/>
    </xf>
    <xf numFmtId="0" fontId="61" fillId="0" borderId="5" xfId="0" applyFont="1" applyBorder="1" applyAlignment="1">
      <alignment horizontal="left" vertical="center" wrapText="1"/>
    </xf>
    <xf numFmtId="0" fontId="61" fillId="0" borderId="3"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81" fillId="0" borderId="19" xfId="0" applyFont="1" applyBorder="1" applyAlignment="1">
      <alignment horizontal="center" vertical="center"/>
    </xf>
    <xf numFmtId="0" fontId="81" fillId="0" borderId="5"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77" fillId="0" borderId="2" xfId="0" applyFont="1" applyBorder="1" applyAlignment="1">
      <alignment horizontal="center" vertical="center"/>
    </xf>
    <xf numFmtId="0" fontId="77" fillId="0" borderId="3" xfId="0" applyFont="1" applyBorder="1" applyAlignment="1">
      <alignment horizontal="center" vertical="center"/>
    </xf>
    <xf numFmtId="0" fontId="77"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94" fillId="2" borderId="1" xfId="0" applyFont="1" applyFill="1" applyBorder="1" applyAlignment="1">
      <alignment horizontal="center" vertical="center" wrapText="1"/>
    </xf>
    <xf numFmtId="0" fontId="95" fillId="2" borderId="1" xfId="0" applyFont="1" applyFill="1" applyBorder="1" applyAlignment="1">
      <alignment horizontal="center" vertical="center" textRotation="90" wrapText="1"/>
    </xf>
    <xf numFmtId="0" fontId="94" fillId="2" borderId="1" xfId="0" applyFont="1" applyFill="1" applyBorder="1" applyAlignment="1">
      <alignment horizontal="center" vertical="center" textRotation="90" wrapText="1"/>
    </xf>
    <xf numFmtId="0" fontId="94" fillId="2" borderId="6" xfId="0" applyFont="1" applyFill="1" applyBorder="1" applyAlignment="1">
      <alignment horizontal="center" vertical="center" textRotation="90" wrapText="1"/>
    </xf>
    <xf numFmtId="0" fontId="94" fillId="2" borderId="7" xfId="0" applyFont="1" applyFill="1" applyBorder="1" applyAlignment="1">
      <alignment horizontal="center" vertical="center" textRotation="90" wrapText="1"/>
    </xf>
    <xf numFmtId="0" fontId="94" fillId="2" borderId="8" xfId="0" applyFont="1" applyFill="1" applyBorder="1" applyAlignment="1">
      <alignment horizontal="center" vertical="center" textRotation="90" wrapText="1"/>
    </xf>
    <xf numFmtId="0" fontId="94" fillId="2" borderId="1" xfId="0" applyFont="1" applyFill="1" applyBorder="1" applyAlignment="1">
      <alignment vertical="center" textRotation="90"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49" fontId="28" fillId="0" borderId="1" xfId="0" applyNumberFormat="1" applyFont="1" applyBorder="1" applyAlignment="1">
      <alignment horizontal="center" vertical="top" wrapText="1"/>
    </xf>
    <xf numFmtId="49" fontId="51" fillId="0" borderId="2" xfId="0" applyNumberFormat="1" applyFont="1" applyBorder="1" applyAlignment="1">
      <alignment horizontal="center" vertical="center" wrapText="1"/>
    </xf>
    <xf numFmtId="49" fontId="51" fillId="0" borderId="3" xfId="0" applyNumberFormat="1" applyFont="1" applyBorder="1" applyAlignment="1">
      <alignment horizontal="center" vertical="center" wrapText="1"/>
    </xf>
    <xf numFmtId="49" fontId="51" fillId="0" borderId="4" xfId="0" applyNumberFormat="1"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94" fillId="2" borderId="2" xfId="0" applyFont="1" applyFill="1" applyBorder="1" applyAlignment="1">
      <alignment horizontal="center" vertical="center" wrapText="1"/>
    </xf>
    <xf numFmtId="0" fontId="94" fillId="2" borderId="3" xfId="0" applyFont="1" applyFill="1" applyBorder="1" applyAlignment="1">
      <alignment horizontal="center" vertical="center" wrapText="1"/>
    </xf>
    <xf numFmtId="0" fontId="94" fillId="2" borderId="4" xfId="0" applyFont="1" applyFill="1" applyBorder="1" applyAlignment="1">
      <alignment horizontal="center" vertical="center" wrapText="1"/>
    </xf>
    <xf numFmtId="0" fontId="25" fillId="10" borderId="2" xfId="0" applyFont="1" applyFill="1" applyBorder="1" applyAlignment="1">
      <alignment horizontal="left" vertical="center" wrapText="1"/>
    </xf>
    <xf numFmtId="0" fontId="25" fillId="10" borderId="3" xfId="0" applyFont="1" applyFill="1" applyBorder="1" applyAlignment="1">
      <alignment horizontal="left" vertical="center" wrapText="1"/>
    </xf>
    <xf numFmtId="0" fontId="25" fillId="10" borderId="4" xfId="0" applyFont="1" applyFill="1" applyBorder="1" applyAlignment="1">
      <alignment horizontal="left" vertical="center" wrapText="1"/>
    </xf>
    <xf numFmtId="0" fontId="99" fillId="3" borderId="2" xfId="0" applyFont="1" applyFill="1" applyBorder="1" applyAlignment="1">
      <alignment horizontal="center" vertical="center" wrapText="1"/>
    </xf>
    <xf numFmtId="0" fontId="99" fillId="3" borderId="3" xfId="0" applyFont="1" applyFill="1" applyBorder="1" applyAlignment="1">
      <alignment horizontal="center" vertical="center" wrapText="1"/>
    </xf>
    <xf numFmtId="0" fontId="99" fillId="3" borderId="4"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93" fillId="2" borderId="1" xfId="0" applyFont="1" applyFill="1" applyBorder="1" applyAlignment="1">
      <alignment horizontal="center" vertical="center" wrapText="1"/>
    </xf>
    <xf numFmtId="0" fontId="105" fillId="3" borderId="2" xfId="0" applyFont="1" applyFill="1" applyBorder="1" applyAlignment="1">
      <alignment horizontal="center" vertical="center"/>
    </xf>
    <xf numFmtId="0" fontId="105" fillId="3" borderId="3" xfId="0" applyFont="1" applyFill="1" applyBorder="1" applyAlignment="1">
      <alignment horizontal="center" vertical="center"/>
    </xf>
    <xf numFmtId="0" fontId="105" fillId="3" borderId="4" xfId="0" applyFont="1" applyFill="1" applyBorder="1" applyAlignment="1">
      <alignment horizontal="center" vertical="center"/>
    </xf>
    <xf numFmtId="0" fontId="47" fillId="18" borderId="7" xfId="0" applyFont="1" applyFill="1" applyBorder="1" applyAlignment="1">
      <alignment horizontal="center" vertical="center" wrapText="1"/>
    </xf>
    <xf numFmtId="0" fontId="47" fillId="18" borderId="8" xfId="0" applyFont="1" applyFill="1" applyBorder="1" applyAlignment="1">
      <alignment horizontal="center" vertical="center" wrapText="1"/>
    </xf>
    <xf numFmtId="0" fontId="71" fillId="18" borderId="7" xfId="0" applyFont="1" applyFill="1" applyBorder="1" applyAlignment="1">
      <alignment horizontal="center" vertical="center" textRotation="90" wrapText="1"/>
    </xf>
    <xf numFmtId="0" fontId="71" fillId="18" borderId="8" xfId="0" applyFont="1" applyFill="1" applyBorder="1" applyAlignment="1">
      <alignment horizontal="center" vertical="center" textRotation="90" wrapText="1"/>
    </xf>
    <xf numFmtId="0" fontId="71" fillId="18" borderId="17" xfId="0" applyFont="1" applyFill="1" applyBorder="1" applyAlignment="1">
      <alignment horizontal="center" wrapText="1"/>
    </xf>
    <xf numFmtId="0" fontId="71" fillId="18" borderId="12" xfId="0" applyFont="1" applyFill="1" applyBorder="1" applyAlignment="1">
      <alignment horizontal="center" wrapText="1"/>
    </xf>
    <xf numFmtId="0" fontId="71" fillId="18" borderId="18" xfId="0" applyFont="1" applyFill="1" applyBorder="1" applyAlignment="1">
      <alignment horizontal="center" wrapText="1"/>
    </xf>
    <xf numFmtId="0" fontId="71" fillId="18" borderId="20" xfId="0" applyFont="1" applyFill="1" applyBorder="1" applyAlignment="1">
      <alignment horizontal="center" vertical="center" wrapText="1"/>
    </xf>
    <xf numFmtId="0" fontId="71" fillId="18" borderId="0" xfId="0" applyFont="1" applyFill="1" applyBorder="1" applyAlignment="1">
      <alignment horizontal="center" vertical="center" wrapText="1"/>
    </xf>
    <xf numFmtId="0" fontId="71" fillId="18" borderId="21" xfId="0" applyFont="1" applyFill="1" applyBorder="1" applyAlignment="1">
      <alignment horizontal="center" vertical="center" wrapText="1"/>
    </xf>
    <xf numFmtId="0" fontId="71" fillId="18" borderId="17" xfId="0" applyFont="1" applyFill="1" applyBorder="1" applyAlignment="1">
      <alignment horizontal="center" vertical="center" wrapText="1"/>
    </xf>
    <xf numFmtId="0" fontId="71" fillId="18" borderId="12" xfId="0" applyFont="1" applyFill="1" applyBorder="1" applyAlignment="1">
      <alignment horizontal="center" vertical="center" wrapText="1"/>
    </xf>
    <xf numFmtId="0" fontId="71" fillId="18" borderId="18" xfId="0" applyFont="1" applyFill="1" applyBorder="1" applyAlignment="1">
      <alignment horizontal="center" vertical="center" wrapText="1"/>
    </xf>
    <xf numFmtId="0" fontId="113" fillId="18" borderId="12" xfId="0" applyFont="1" applyFill="1" applyBorder="1" applyAlignment="1">
      <alignment horizontal="center" vertical="center"/>
    </xf>
    <xf numFmtId="0" fontId="113" fillId="18" borderId="3" xfId="0" applyFont="1" applyFill="1" applyBorder="1" applyAlignment="1">
      <alignment horizontal="center" vertical="center"/>
    </xf>
    <xf numFmtId="0" fontId="117" fillId="18" borderId="2" xfId="14" applyFont="1" applyFill="1" applyBorder="1" applyAlignment="1">
      <alignment horizontal="left" vertical="center" wrapText="1"/>
    </xf>
    <xf numFmtId="0" fontId="117" fillId="18" borderId="3" xfId="14" applyFont="1" applyFill="1" applyBorder="1" applyAlignment="1">
      <alignment horizontal="left" vertical="center" wrapText="1"/>
    </xf>
    <xf numFmtId="0" fontId="117" fillId="18" borderId="4" xfId="14" applyFont="1" applyFill="1" applyBorder="1" applyAlignment="1">
      <alignment horizontal="left" vertical="center" wrapText="1"/>
    </xf>
    <xf numFmtId="0" fontId="71" fillId="18" borderId="2" xfId="0" applyFont="1" applyFill="1" applyBorder="1" applyAlignment="1">
      <alignment horizontal="center" wrapText="1"/>
    </xf>
    <xf numFmtId="0" fontId="71" fillId="18" borderId="3" xfId="0" applyFont="1" applyFill="1" applyBorder="1" applyAlignment="1">
      <alignment horizontal="center" wrapText="1"/>
    </xf>
    <xf numFmtId="0" fontId="71" fillId="18" borderId="4" xfId="0" applyFont="1" applyFill="1" applyBorder="1" applyAlignment="1">
      <alignment horizontal="center" wrapText="1"/>
    </xf>
    <xf numFmtId="2" fontId="71" fillId="18" borderId="6" xfId="0" applyNumberFormat="1" applyFont="1" applyFill="1" applyBorder="1" applyAlignment="1">
      <alignment horizontal="center" vertical="center" wrapText="1"/>
    </xf>
    <xf numFmtId="2" fontId="106" fillId="18" borderId="7" xfId="0" applyNumberFormat="1" applyFont="1" applyFill="1" applyBorder="1" applyAlignment="1">
      <alignment vertical="center" wrapText="1"/>
    </xf>
    <xf numFmtId="2" fontId="106" fillId="18" borderId="8" xfId="0" applyNumberFormat="1" applyFont="1" applyFill="1" applyBorder="1" applyAlignment="1">
      <alignment vertical="center" wrapText="1"/>
    </xf>
    <xf numFmtId="0" fontId="71" fillId="18" borderId="6" xfId="0" applyFont="1" applyFill="1" applyBorder="1" applyAlignment="1">
      <alignment horizontal="center" vertical="center" textRotation="90" wrapText="1"/>
    </xf>
    <xf numFmtId="0" fontId="71" fillId="18" borderId="2" xfId="0" applyFont="1" applyFill="1" applyBorder="1" applyAlignment="1">
      <alignment horizontal="center" vertical="center" wrapText="1"/>
    </xf>
    <xf numFmtId="0" fontId="71" fillId="18" borderId="3" xfId="0" applyFont="1" applyFill="1" applyBorder="1" applyAlignment="1">
      <alignment horizontal="center" vertical="center" wrapText="1"/>
    </xf>
    <xf numFmtId="0" fontId="71" fillId="18" borderId="4" xfId="0" applyFont="1" applyFill="1" applyBorder="1" applyAlignment="1">
      <alignment horizontal="center" vertical="center" wrapText="1"/>
    </xf>
    <xf numFmtId="0" fontId="23" fillId="0" borderId="26" xfId="0" applyFont="1" applyBorder="1" applyAlignment="1">
      <alignment horizontal="center" vertical="center" wrapText="1"/>
    </xf>
    <xf numFmtId="0" fontId="32" fillId="10" borderId="29" xfId="0" applyFont="1" applyFill="1" applyBorder="1" applyAlignment="1">
      <alignment horizontal="center" vertical="center"/>
    </xf>
    <xf numFmtId="0" fontId="48" fillId="2" borderId="26" xfId="0" applyFont="1" applyFill="1" applyBorder="1" applyAlignment="1">
      <alignment horizontal="center" vertical="center" wrapText="1"/>
    </xf>
    <xf numFmtId="0" fontId="48" fillId="12" borderId="26" xfId="0" applyFont="1" applyFill="1" applyBorder="1" applyAlignment="1">
      <alignment horizontal="center" vertical="center" wrapText="1"/>
    </xf>
    <xf numFmtId="0" fontId="63" fillId="2" borderId="26" xfId="0" applyFont="1" applyFill="1" applyBorder="1" applyAlignment="1">
      <alignment horizontal="center" vertical="center" textRotation="90" wrapText="1"/>
    </xf>
    <xf numFmtId="0" fontId="48" fillId="2" borderId="26" xfId="0" applyFont="1" applyFill="1" applyBorder="1" applyAlignment="1">
      <alignment horizontal="center" vertical="center" textRotation="90" wrapText="1"/>
    </xf>
    <xf numFmtId="0" fontId="48" fillId="2" borderId="27" xfId="0" applyFont="1" applyFill="1" applyBorder="1" applyAlignment="1">
      <alignment horizontal="center" vertical="center" textRotation="90" wrapText="1"/>
    </xf>
    <xf numFmtId="0" fontId="48" fillId="2" borderId="7" xfId="0" applyFont="1" applyFill="1" applyBorder="1" applyAlignment="1">
      <alignment horizontal="center" vertical="center" textRotation="90" wrapText="1"/>
    </xf>
    <xf numFmtId="0" fontId="48" fillId="2" borderId="8" xfId="0" applyFont="1" applyFill="1" applyBorder="1" applyAlignment="1">
      <alignment horizontal="center" vertical="center" textRotation="90" wrapText="1"/>
    </xf>
    <xf numFmtId="0" fontId="32" fillId="0" borderId="28"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105" fillId="0" borderId="28" xfId="0" applyFont="1" applyBorder="1" applyAlignment="1">
      <alignment horizontal="center" vertical="center"/>
    </xf>
    <xf numFmtId="0" fontId="105" fillId="0" borderId="29" xfId="0" applyFont="1" applyBorder="1" applyAlignment="1">
      <alignment horizontal="center" vertical="center"/>
    </xf>
    <xf numFmtId="0" fontId="105" fillId="0" borderId="30" xfId="0" applyFont="1" applyBorder="1" applyAlignment="1">
      <alignment horizontal="center" vertical="center"/>
    </xf>
    <xf numFmtId="0" fontId="48" fillId="2" borderId="28" xfId="0" applyFont="1" applyFill="1" applyBorder="1" applyAlignment="1">
      <alignment horizontal="center" vertical="center" wrapText="1"/>
    </xf>
    <xf numFmtId="0" fontId="48" fillId="2" borderId="29" xfId="0" applyFont="1" applyFill="1" applyBorder="1" applyAlignment="1">
      <alignment horizontal="center" vertical="center" wrapText="1"/>
    </xf>
    <xf numFmtId="0" fontId="48" fillId="2" borderId="30" xfId="0" applyFont="1" applyFill="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1" fillId="3" borderId="28" xfId="0" applyFont="1" applyFill="1" applyBorder="1" applyAlignment="1">
      <alignment horizontal="left" vertical="center" wrapText="1"/>
    </xf>
    <xf numFmtId="0" fontId="0" fillId="0" borderId="29" xfId="0" applyBorder="1" applyAlignment="1">
      <alignment horizontal="left"/>
    </xf>
    <xf numFmtId="0" fontId="0" fillId="0" borderId="30" xfId="0" applyBorder="1" applyAlignment="1">
      <alignment horizontal="left"/>
    </xf>
    <xf numFmtId="0" fontId="23" fillId="3" borderId="2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105" fillId="10" borderId="29" xfId="0" applyFont="1" applyFill="1" applyBorder="1" applyAlignment="1">
      <alignment horizontal="center" vertical="center"/>
    </xf>
    <xf numFmtId="0" fontId="4" fillId="2" borderId="26"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88" fillId="3" borderId="28" xfId="0" applyFont="1" applyFill="1" applyBorder="1" applyAlignment="1">
      <alignment horizontal="center" vertical="center" wrapText="1"/>
    </xf>
    <xf numFmtId="0" fontId="88" fillId="3" borderId="29" xfId="0" applyFont="1" applyFill="1" applyBorder="1" applyAlignment="1">
      <alignment horizontal="center" vertical="center" wrapText="1"/>
    </xf>
    <xf numFmtId="0" fontId="88" fillId="3" borderId="30" xfId="0" applyFont="1" applyFill="1" applyBorder="1" applyAlignment="1">
      <alignment horizontal="center" vertical="center" wrapText="1"/>
    </xf>
    <xf numFmtId="0" fontId="88" fillId="3" borderId="28" xfId="0" applyFont="1" applyFill="1" applyBorder="1" applyAlignment="1">
      <alignment horizontal="center" vertical="center"/>
    </xf>
    <xf numFmtId="0" fontId="88" fillId="3" borderId="29" xfId="0" applyFont="1" applyFill="1" applyBorder="1" applyAlignment="1">
      <alignment horizontal="center" vertical="center"/>
    </xf>
    <xf numFmtId="0" fontId="88" fillId="3" borderId="30" xfId="0" applyFont="1" applyFill="1" applyBorder="1" applyAlignment="1">
      <alignment horizontal="center" vertical="center"/>
    </xf>
    <xf numFmtId="0" fontId="3" fillId="2" borderId="26" xfId="0" applyFont="1" applyFill="1" applyBorder="1" applyAlignment="1">
      <alignment horizontal="center" vertical="center" wrapText="1"/>
    </xf>
    <xf numFmtId="0" fontId="91" fillId="3" borderId="28" xfId="0" applyFont="1" applyFill="1" applyBorder="1" applyAlignment="1">
      <alignment horizontal="left" vertical="center" wrapText="1"/>
    </xf>
    <xf numFmtId="0" fontId="91" fillId="3" borderId="29" xfId="0" applyFont="1" applyFill="1" applyBorder="1" applyAlignment="1">
      <alignment horizontal="left" vertical="center" wrapText="1"/>
    </xf>
    <xf numFmtId="0" fontId="91" fillId="3" borderId="30"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6" xfId="0" applyFont="1" applyFill="1" applyBorder="1" applyAlignment="1">
      <alignment vertical="center" wrapText="1"/>
    </xf>
    <xf numFmtId="0" fontId="3" fillId="21" borderId="26" xfId="0" applyFont="1" applyFill="1" applyBorder="1" applyAlignment="1">
      <alignment horizontal="center" vertical="center" wrapText="1"/>
    </xf>
  </cellXfs>
  <cellStyles count="17">
    <cellStyle name="Comma 2 2" xfId="7"/>
    <cellStyle name="Normal 2" xfId="1"/>
    <cellStyle name="Normal 2 2" xfId="5"/>
    <cellStyle name="Normal 2 2 2 2" xfId="6"/>
    <cellStyle name="Normal 2 3" xfId="14"/>
    <cellStyle name="Normal 3" xfId="2"/>
    <cellStyle name="Обычный" xfId="0" builtinId="0"/>
    <cellStyle name="Обычный 2" xfId="3"/>
    <cellStyle name="Обычный 2 2" xfId="11"/>
    <cellStyle name="Обычный 2 3" xfId="15"/>
    <cellStyle name="Процентный" xfId="8" builtinId="5"/>
    <cellStyle name="Процентный 2" xfId="12"/>
    <cellStyle name="Финансовый" xfId="4" builtinId="3"/>
    <cellStyle name="Финансовый 2" xfId="9"/>
    <cellStyle name="Финансовый 3" xfId="10"/>
    <cellStyle name="Финансовый 4" xfId="13"/>
    <cellStyle name="ჩვეულებრივი 14"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phiphia\Documents\My%20Received%20Files\&#4307;&#4304;&#4316;&#4304;&#4320;&#4311;&#4312;%20N1%202018%20&#4332;&#4308;&#4314;&#4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M4">
            <v>587000</v>
          </cell>
        </row>
        <row r="5">
          <cell r="M5">
            <v>777050</v>
          </cell>
        </row>
        <row r="6">
          <cell r="M6">
            <v>750000</v>
          </cell>
        </row>
        <row r="7">
          <cell r="M7">
            <v>400000</v>
          </cell>
        </row>
        <row r="8">
          <cell r="M8">
            <v>204000</v>
          </cell>
        </row>
        <row r="9">
          <cell r="M9">
            <v>437000</v>
          </cell>
        </row>
        <row r="10">
          <cell r="M10">
            <v>617986</v>
          </cell>
        </row>
        <row r="11">
          <cell r="M11">
            <v>500000</v>
          </cell>
        </row>
        <row r="12">
          <cell r="M12">
            <v>500000</v>
          </cell>
        </row>
        <row r="13">
          <cell r="M13">
            <v>528368</v>
          </cell>
        </row>
        <row r="14">
          <cell r="M14">
            <v>206000</v>
          </cell>
        </row>
        <row r="15">
          <cell r="M15">
            <v>164478</v>
          </cell>
        </row>
        <row r="16">
          <cell r="M16">
            <v>130000</v>
          </cell>
        </row>
        <row r="17">
          <cell r="M17">
            <v>250000</v>
          </cell>
        </row>
        <row r="18">
          <cell r="M18">
            <v>278000</v>
          </cell>
        </row>
        <row r="19">
          <cell r="M19">
            <v>330000</v>
          </cell>
        </row>
        <row r="20">
          <cell r="M20">
            <v>250000</v>
          </cell>
        </row>
        <row r="21">
          <cell r="M21">
            <v>157522</v>
          </cell>
        </row>
        <row r="22">
          <cell r="M22">
            <v>178540</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59"/>
  <sheetViews>
    <sheetView topLeftCell="I64" zoomScale="80" zoomScaleNormal="80" workbookViewId="0">
      <selection activeCell="N69" sqref="N69"/>
    </sheetView>
  </sheetViews>
  <sheetFormatPr defaultColWidth="9.140625" defaultRowHeight="12.75"/>
  <cols>
    <col min="1" max="1" width="3.5703125" style="26" customWidth="1"/>
    <col min="2" max="2" width="21.7109375" style="25" customWidth="1"/>
    <col min="3" max="3" width="51.42578125" style="25" customWidth="1"/>
    <col min="4" max="4" width="41.140625" style="19" customWidth="1"/>
    <col min="5" max="5" width="32.42578125" style="19" customWidth="1"/>
    <col min="6" max="6" width="9.140625" style="19" customWidth="1"/>
    <col min="7" max="7" width="21.28515625" style="19" customWidth="1"/>
    <col min="8" max="8" width="19.140625" style="19" customWidth="1"/>
    <col min="9" max="9" width="14.7109375" style="19" customWidth="1"/>
    <col min="10" max="10" width="9.140625" style="19" customWidth="1"/>
    <col min="11" max="12" width="9.28515625" style="35" customWidth="1"/>
    <col min="13" max="13" width="17.140625" style="135" customWidth="1"/>
    <col min="14" max="14" width="11.7109375" style="19" customWidth="1"/>
    <col min="15" max="15" width="12" style="19" customWidth="1"/>
    <col min="16" max="16" width="23.7109375" style="19" customWidth="1"/>
    <col min="17" max="18" width="12" style="19" customWidth="1"/>
    <col min="19" max="22" width="16.5703125" style="19" customWidth="1"/>
    <col min="23" max="23" width="32.28515625" style="19" bestFit="1" customWidth="1"/>
    <col min="24" max="24" width="9.140625" style="19"/>
    <col min="25" max="25" width="48.5703125" style="19" customWidth="1"/>
    <col min="26" max="16384" width="9.140625" style="19"/>
  </cols>
  <sheetData>
    <row r="1" spans="1:25" ht="30" customHeight="1">
      <c r="A1" s="1150" t="s">
        <v>7</v>
      </c>
      <c r="B1" s="1134" t="s">
        <v>0</v>
      </c>
      <c r="C1" s="1134" t="s">
        <v>1</v>
      </c>
      <c r="D1" s="1131" t="s">
        <v>8</v>
      </c>
      <c r="E1" s="1131" t="s">
        <v>2</v>
      </c>
      <c r="F1" s="1156" t="s">
        <v>9</v>
      </c>
      <c r="G1" s="1130" t="s">
        <v>25</v>
      </c>
      <c r="H1" s="1130"/>
      <c r="I1" s="1130"/>
      <c r="J1" s="1130"/>
      <c r="K1" s="1138" t="s">
        <v>10</v>
      </c>
      <c r="L1" s="1139"/>
      <c r="M1" s="1139"/>
      <c r="N1" s="1139"/>
      <c r="O1" s="1139"/>
      <c r="P1" s="1139"/>
      <c r="Q1" s="1139"/>
      <c r="R1" s="1139"/>
      <c r="S1" s="1139"/>
      <c r="T1" s="1139"/>
      <c r="U1" s="1139"/>
      <c r="V1" s="1140"/>
      <c r="W1" s="1151" t="s">
        <v>29</v>
      </c>
      <c r="X1" s="1152" t="s">
        <v>11</v>
      </c>
      <c r="Y1" s="1156" t="s">
        <v>30</v>
      </c>
    </row>
    <row r="2" spans="1:25" ht="15.75" customHeight="1">
      <c r="A2" s="1150"/>
      <c r="B2" s="1135"/>
      <c r="C2" s="1135"/>
      <c r="D2" s="1132"/>
      <c r="E2" s="1132"/>
      <c r="F2" s="1157"/>
      <c r="G2" s="1137" t="s">
        <v>12</v>
      </c>
      <c r="H2" s="1137" t="s">
        <v>13</v>
      </c>
      <c r="I2" s="1137" t="s">
        <v>14</v>
      </c>
      <c r="J2" s="1137" t="s">
        <v>3</v>
      </c>
      <c r="K2" s="1130" t="s">
        <v>26</v>
      </c>
      <c r="L2" s="1130"/>
      <c r="M2" s="1130"/>
      <c r="N2" s="1130" t="s">
        <v>27</v>
      </c>
      <c r="O2" s="1130"/>
      <c r="P2" s="1130"/>
      <c r="Q2" s="1130" t="s">
        <v>28</v>
      </c>
      <c r="R2" s="1130"/>
      <c r="S2" s="1130"/>
      <c r="T2" s="1138" t="s">
        <v>309</v>
      </c>
      <c r="U2" s="1139"/>
      <c r="V2" s="1140"/>
      <c r="W2" s="1151"/>
      <c r="X2" s="1152"/>
      <c r="Y2" s="1157"/>
    </row>
    <row r="3" spans="1:25" ht="30.75">
      <c r="A3" s="1150"/>
      <c r="B3" s="1136"/>
      <c r="C3" s="1136"/>
      <c r="D3" s="1133"/>
      <c r="E3" s="1133"/>
      <c r="F3" s="1158"/>
      <c r="G3" s="1137"/>
      <c r="H3" s="1137"/>
      <c r="I3" s="1137"/>
      <c r="J3" s="1137"/>
      <c r="K3" s="104" t="s">
        <v>4</v>
      </c>
      <c r="L3" s="104" t="s">
        <v>5</v>
      </c>
      <c r="M3" s="114" t="s">
        <v>6</v>
      </c>
      <c r="N3" s="104" t="s">
        <v>4</v>
      </c>
      <c r="O3" s="104" t="s">
        <v>5</v>
      </c>
      <c r="P3" s="104" t="s">
        <v>6</v>
      </c>
      <c r="Q3" s="104" t="s">
        <v>4</v>
      </c>
      <c r="R3" s="104" t="s">
        <v>5</v>
      </c>
      <c r="S3" s="104" t="s">
        <v>6</v>
      </c>
      <c r="T3" s="174" t="s">
        <v>4</v>
      </c>
      <c r="U3" s="174" t="s">
        <v>5</v>
      </c>
      <c r="V3" s="174" t="s">
        <v>6</v>
      </c>
      <c r="W3" s="1151"/>
      <c r="X3" s="1152"/>
      <c r="Y3" s="1158"/>
    </row>
    <row r="4" spans="1:25" ht="15">
      <c r="A4" s="20"/>
      <c r="B4" s="22">
        <v>1</v>
      </c>
      <c r="C4" s="22">
        <v>2</v>
      </c>
      <c r="D4" s="20">
        <v>3</v>
      </c>
      <c r="E4" s="20">
        <v>4</v>
      </c>
      <c r="F4" s="20">
        <v>5</v>
      </c>
      <c r="G4" s="20">
        <v>6.1</v>
      </c>
      <c r="H4" s="20">
        <v>6.2</v>
      </c>
      <c r="I4" s="20">
        <v>6.3</v>
      </c>
      <c r="J4" s="20">
        <v>6.4</v>
      </c>
      <c r="K4" s="34" t="s">
        <v>15</v>
      </c>
      <c r="L4" s="34" t="s">
        <v>16</v>
      </c>
      <c r="M4" s="137" t="s">
        <v>17</v>
      </c>
      <c r="N4" s="23" t="s">
        <v>18</v>
      </c>
      <c r="O4" s="23" t="s">
        <v>19</v>
      </c>
      <c r="P4" s="23" t="s">
        <v>20</v>
      </c>
      <c r="Q4" s="23" t="s">
        <v>21</v>
      </c>
      <c r="R4" s="23" t="s">
        <v>22</v>
      </c>
      <c r="S4" s="23" t="s">
        <v>23</v>
      </c>
      <c r="T4" s="23" t="s">
        <v>310</v>
      </c>
      <c r="U4" s="23" t="s">
        <v>311</v>
      </c>
      <c r="V4" s="23" t="s">
        <v>312</v>
      </c>
      <c r="W4" s="20">
        <v>8</v>
      </c>
      <c r="X4" s="20">
        <v>9</v>
      </c>
      <c r="Y4" s="20">
        <v>10</v>
      </c>
    </row>
    <row r="5" spans="1:25" ht="42.75" customHeight="1">
      <c r="A5" s="1159" t="s">
        <v>32</v>
      </c>
      <c r="B5" s="1160"/>
      <c r="C5" s="1160"/>
      <c r="D5" s="1160"/>
      <c r="E5" s="1160"/>
      <c r="F5" s="1160"/>
      <c r="G5" s="1160"/>
      <c r="H5" s="1160"/>
      <c r="I5" s="1160"/>
      <c r="J5" s="1160"/>
      <c r="K5" s="1160"/>
      <c r="L5" s="1160"/>
      <c r="M5" s="1160"/>
      <c r="N5" s="1160"/>
      <c r="O5" s="1160"/>
      <c r="P5" s="1160"/>
      <c r="Q5" s="1160"/>
      <c r="R5" s="1160"/>
      <c r="S5" s="1160"/>
      <c r="T5" s="1160"/>
      <c r="U5" s="1160"/>
      <c r="V5" s="1160"/>
      <c r="W5" s="1160"/>
      <c r="X5" s="1160"/>
      <c r="Y5" s="1161"/>
    </row>
    <row r="6" spans="1:25" ht="146.25" customHeight="1">
      <c r="A6" s="32">
        <v>1</v>
      </c>
      <c r="B6" s="6" t="s">
        <v>38</v>
      </c>
      <c r="C6" s="29" t="s">
        <v>37</v>
      </c>
      <c r="D6" s="6" t="s">
        <v>220</v>
      </c>
      <c r="E6" s="6" t="s">
        <v>221</v>
      </c>
      <c r="F6" s="31" t="s">
        <v>40</v>
      </c>
      <c r="G6" s="109">
        <v>1040131</v>
      </c>
      <c r="H6" s="73"/>
      <c r="I6" s="73"/>
      <c r="J6" s="74"/>
      <c r="K6" s="58" t="s">
        <v>47</v>
      </c>
      <c r="L6" s="58" t="s">
        <v>51</v>
      </c>
      <c r="M6" s="138">
        <v>1040131</v>
      </c>
      <c r="N6" s="75"/>
      <c r="O6" s="75"/>
      <c r="P6" s="75"/>
      <c r="Q6" s="75"/>
      <c r="R6" s="75"/>
      <c r="S6" s="75"/>
      <c r="T6" s="75"/>
      <c r="U6" s="75"/>
      <c r="V6" s="75"/>
      <c r="W6" s="32"/>
      <c r="X6" s="32"/>
      <c r="Y6" s="32"/>
    </row>
    <row r="7" spans="1:25" ht="146.25" customHeight="1">
      <c r="A7" s="32">
        <v>2</v>
      </c>
      <c r="B7" s="28" t="s">
        <v>222</v>
      </c>
      <c r="C7" s="29" t="s">
        <v>223</v>
      </c>
      <c r="D7" s="6" t="s">
        <v>224</v>
      </c>
      <c r="E7" s="6" t="s">
        <v>225</v>
      </c>
      <c r="F7" s="31" t="s">
        <v>40</v>
      </c>
      <c r="G7" s="109">
        <v>179355</v>
      </c>
      <c r="H7" s="73"/>
      <c r="I7" s="73"/>
      <c r="J7" s="76"/>
      <c r="K7" s="58" t="s">
        <v>47</v>
      </c>
      <c r="L7" s="58" t="s">
        <v>66</v>
      </c>
      <c r="M7" s="139">
        <v>179355</v>
      </c>
      <c r="N7" s="77"/>
      <c r="O7" s="77"/>
      <c r="P7" s="77"/>
      <c r="Q7" s="77"/>
      <c r="R7" s="77"/>
      <c r="S7" s="77"/>
      <c r="T7" s="77"/>
      <c r="U7" s="77"/>
      <c r="V7" s="77"/>
      <c r="W7" s="33"/>
      <c r="X7" s="33"/>
      <c r="Y7" s="33"/>
    </row>
    <row r="8" spans="1:25" ht="146.25" customHeight="1">
      <c r="A8" s="32">
        <v>3</v>
      </c>
      <c r="B8" s="28" t="s">
        <v>41</v>
      </c>
      <c r="C8" s="29" t="s">
        <v>226</v>
      </c>
      <c r="D8" s="6" t="s">
        <v>229</v>
      </c>
      <c r="E8" s="6" t="s">
        <v>230</v>
      </c>
      <c r="F8" s="31" t="s">
        <v>40</v>
      </c>
      <c r="G8" s="109">
        <v>301642</v>
      </c>
      <c r="H8" s="73" t="s">
        <v>24</v>
      </c>
      <c r="I8" s="73"/>
      <c r="J8" s="76"/>
      <c r="K8" s="58" t="s">
        <v>47</v>
      </c>
      <c r="L8" s="58" t="s">
        <v>66</v>
      </c>
      <c r="M8" s="139">
        <v>301642</v>
      </c>
      <c r="N8" s="77"/>
      <c r="O8" s="77"/>
      <c r="P8" s="77"/>
      <c r="Q8" s="77"/>
      <c r="R8" s="77"/>
      <c r="S8" s="77"/>
      <c r="T8" s="77"/>
      <c r="U8" s="77"/>
      <c r="V8" s="77"/>
      <c r="W8" s="33"/>
      <c r="X8" s="33"/>
      <c r="Y8" s="33"/>
    </row>
    <row r="9" spans="1:25" ht="146.25" customHeight="1">
      <c r="A9" s="32">
        <v>4</v>
      </c>
      <c r="B9" s="28" t="s">
        <v>41</v>
      </c>
      <c r="C9" s="29" t="s">
        <v>227</v>
      </c>
      <c r="D9" s="6" t="s">
        <v>228</v>
      </c>
      <c r="E9" s="6" t="s">
        <v>225</v>
      </c>
      <c r="F9" s="31" t="s">
        <v>40</v>
      </c>
      <c r="G9" s="109">
        <v>181579</v>
      </c>
      <c r="H9" s="73"/>
      <c r="I9" s="73"/>
      <c r="J9" s="74"/>
      <c r="K9" s="58" t="s">
        <v>47</v>
      </c>
      <c r="L9" s="58" t="s">
        <v>66</v>
      </c>
      <c r="M9" s="139">
        <v>181579</v>
      </c>
      <c r="N9" s="77"/>
      <c r="O9" s="77"/>
      <c r="P9" s="77"/>
      <c r="Q9" s="77"/>
      <c r="R9" s="77"/>
      <c r="S9" s="77"/>
      <c r="T9" s="77"/>
      <c r="U9" s="77"/>
      <c r="V9" s="77"/>
      <c r="W9" s="33"/>
      <c r="X9" s="33"/>
      <c r="Y9" s="33"/>
    </row>
    <row r="10" spans="1:25" ht="172.5" customHeight="1">
      <c r="A10" s="32">
        <v>5</v>
      </c>
      <c r="B10" s="28" t="s">
        <v>231</v>
      </c>
      <c r="C10" s="30" t="s">
        <v>232</v>
      </c>
      <c r="D10" s="6" t="s">
        <v>233</v>
      </c>
      <c r="E10" s="6" t="s">
        <v>234</v>
      </c>
      <c r="F10" s="31" t="s">
        <v>40</v>
      </c>
      <c r="G10" s="109">
        <v>264485</v>
      </c>
      <c r="H10" s="28" t="s">
        <v>24</v>
      </c>
      <c r="I10" s="28"/>
      <c r="J10" s="57"/>
      <c r="K10" s="58" t="s">
        <v>47</v>
      </c>
      <c r="L10" s="58" t="s">
        <v>48</v>
      </c>
      <c r="M10" s="139">
        <v>264485</v>
      </c>
      <c r="N10" s="77"/>
      <c r="O10" s="77"/>
      <c r="P10" s="77"/>
      <c r="Q10" s="77"/>
      <c r="R10" s="77"/>
      <c r="S10" s="77"/>
      <c r="T10" s="77"/>
      <c r="U10" s="77"/>
      <c r="V10" s="77"/>
      <c r="W10" s="33"/>
      <c r="X10" s="33"/>
      <c r="Y10" s="33"/>
    </row>
    <row r="11" spans="1:25" ht="135">
      <c r="A11" s="32">
        <v>6</v>
      </c>
      <c r="B11" s="83" t="s">
        <v>38</v>
      </c>
      <c r="C11" s="84" t="s">
        <v>37</v>
      </c>
      <c r="D11" s="85" t="s">
        <v>33</v>
      </c>
      <c r="E11" s="86" t="s">
        <v>39</v>
      </c>
      <c r="F11" s="87" t="s">
        <v>40</v>
      </c>
      <c r="G11" s="88">
        <f>P11-H11</f>
        <v>598196.94999999995</v>
      </c>
      <c r="H11" s="89">
        <f>P11*0.05</f>
        <v>31484.050000000003</v>
      </c>
      <c r="I11" s="89"/>
      <c r="J11" s="89"/>
      <c r="K11" s="90"/>
      <c r="L11" s="90"/>
      <c r="M11" s="89"/>
      <c r="N11" s="91" t="s">
        <v>47</v>
      </c>
      <c r="O11" s="91" t="s">
        <v>48</v>
      </c>
      <c r="P11" s="88">
        <v>629681</v>
      </c>
      <c r="Q11" s="90"/>
      <c r="R11" s="90"/>
      <c r="S11" s="89"/>
      <c r="T11" s="89"/>
      <c r="U11" s="89"/>
      <c r="V11" s="89"/>
      <c r="W11" s="84" t="s">
        <v>36</v>
      </c>
      <c r="X11" s="102"/>
      <c r="Y11" s="105" t="s">
        <v>261</v>
      </c>
    </row>
    <row r="12" spans="1:25" ht="135">
      <c r="A12" s="32">
        <v>7</v>
      </c>
      <c r="B12" s="92" t="s">
        <v>38</v>
      </c>
      <c r="C12" s="93" t="s">
        <v>37</v>
      </c>
      <c r="D12" s="94" t="s">
        <v>34</v>
      </c>
      <c r="E12" s="95" t="s">
        <v>39</v>
      </c>
      <c r="F12" s="96" t="s">
        <v>40</v>
      </c>
      <c r="G12" s="88">
        <f>P12-H12</f>
        <v>478890.25</v>
      </c>
      <c r="H12" s="89">
        <f>P12*0.05</f>
        <v>25204.75</v>
      </c>
      <c r="I12" s="98" t="s">
        <v>24</v>
      </c>
      <c r="J12" s="98"/>
      <c r="K12" s="99"/>
      <c r="L12" s="99"/>
      <c r="M12" s="98"/>
      <c r="N12" s="100" t="s">
        <v>47</v>
      </c>
      <c r="O12" s="100" t="s">
        <v>48</v>
      </c>
      <c r="P12" s="97">
        <v>504095</v>
      </c>
      <c r="Q12" s="99"/>
      <c r="R12" s="99"/>
      <c r="S12" s="98"/>
      <c r="T12" s="98"/>
      <c r="U12" s="98"/>
      <c r="V12" s="98"/>
      <c r="W12" s="93" t="s">
        <v>36</v>
      </c>
      <c r="X12" s="103"/>
      <c r="Y12" s="105" t="s">
        <v>261</v>
      </c>
    </row>
    <row r="13" spans="1:25" ht="123.75">
      <c r="A13" s="32">
        <v>8</v>
      </c>
      <c r="B13" s="92" t="s">
        <v>279</v>
      </c>
      <c r="C13" s="93" t="s">
        <v>280</v>
      </c>
      <c r="D13" s="123" t="s">
        <v>281</v>
      </c>
      <c r="E13" s="95" t="s">
        <v>282</v>
      </c>
      <c r="F13" s="96" t="s">
        <v>40</v>
      </c>
      <c r="G13" s="97">
        <f>P13-H13</f>
        <v>420565</v>
      </c>
      <c r="H13" s="98">
        <v>68199.7</v>
      </c>
      <c r="I13" s="98"/>
      <c r="J13" s="98"/>
      <c r="K13" s="99"/>
      <c r="L13" s="99"/>
      <c r="M13" s="98"/>
      <c r="N13" s="100" t="s">
        <v>283</v>
      </c>
      <c r="O13" s="100" t="s">
        <v>66</v>
      </c>
      <c r="P13" s="97">
        <v>488764.7</v>
      </c>
      <c r="Q13" s="99"/>
      <c r="R13" s="124"/>
      <c r="S13" s="108"/>
      <c r="T13" s="108"/>
      <c r="U13" s="108"/>
      <c r="V13" s="108"/>
      <c r="W13" s="93" t="s">
        <v>36</v>
      </c>
      <c r="X13" s="125"/>
      <c r="Y13" s="105" t="s">
        <v>261</v>
      </c>
    </row>
    <row r="14" spans="1:25" s="135" customFormat="1" ht="135">
      <c r="A14" s="32">
        <v>9</v>
      </c>
      <c r="B14" s="92" t="s">
        <v>38</v>
      </c>
      <c r="C14" s="93" t="s">
        <v>37</v>
      </c>
      <c r="D14" s="148" t="s">
        <v>35</v>
      </c>
      <c r="E14" s="95" t="s">
        <v>39</v>
      </c>
      <c r="F14" s="96" t="s">
        <v>40</v>
      </c>
      <c r="G14" s="88">
        <f>P14-H14</f>
        <v>380000</v>
      </c>
      <c r="H14" s="89">
        <f>P14*0.05</f>
        <v>20000</v>
      </c>
      <c r="I14" s="98"/>
      <c r="J14" s="98"/>
      <c r="K14" s="99"/>
      <c r="L14" s="99"/>
      <c r="M14" s="98"/>
      <c r="N14" s="100" t="s">
        <v>47</v>
      </c>
      <c r="O14" s="100" t="s">
        <v>48</v>
      </c>
      <c r="P14" s="149">
        <v>400000</v>
      </c>
      <c r="Q14" s="100"/>
      <c r="R14" s="100"/>
      <c r="S14" s="150"/>
      <c r="T14" s="150"/>
      <c r="U14" s="150"/>
      <c r="V14" s="150"/>
      <c r="W14" s="93" t="s">
        <v>36</v>
      </c>
      <c r="X14" s="103"/>
      <c r="Y14" s="105" t="s">
        <v>261</v>
      </c>
    </row>
    <row r="15" spans="1:25" s="135" customFormat="1" ht="135">
      <c r="A15" s="32">
        <v>11</v>
      </c>
      <c r="B15" s="126" t="s">
        <v>38</v>
      </c>
      <c r="C15" s="127" t="s">
        <v>37</v>
      </c>
      <c r="D15" s="155" t="s">
        <v>295</v>
      </c>
      <c r="E15" s="128" t="s">
        <v>39</v>
      </c>
      <c r="F15" s="129" t="s">
        <v>40</v>
      </c>
      <c r="G15" s="130">
        <v>422301.7</v>
      </c>
      <c r="H15" s="130">
        <v>42110.5</v>
      </c>
      <c r="I15" s="131"/>
      <c r="J15" s="131"/>
      <c r="K15" s="132"/>
      <c r="L15" s="132"/>
      <c r="M15" s="131"/>
      <c r="N15" s="133"/>
      <c r="O15" s="133"/>
      <c r="P15" s="130"/>
      <c r="Q15" s="133" t="s">
        <v>49</v>
      </c>
      <c r="R15" s="133" t="s">
        <v>53</v>
      </c>
      <c r="S15" s="147">
        <f t="shared" ref="S15:S31" si="0">G15+H15</f>
        <v>464412.2</v>
      </c>
      <c r="T15" s="175"/>
      <c r="U15" s="175"/>
      <c r="V15" s="175"/>
      <c r="W15" s="127" t="s">
        <v>36</v>
      </c>
      <c r="X15" s="134"/>
      <c r="Y15" s="157" t="s">
        <v>306</v>
      </c>
    </row>
    <row r="16" spans="1:25" s="135" customFormat="1" ht="135">
      <c r="A16" s="32">
        <v>12</v>
      </c>
      <c r="B16" s="126" t="s">
        <v>38</v>
      </c>
      <c r="C16" s="127" t="s">
        <v>37</v>
      </c>
      <c r="D16" s="155" t="s">
        <v>296</v>
      </c>
      <c r="E16" s="128" t="s">
        <v>39</v>
      </c>
      <c r="F16" s="129" t="s">
        <v>40</v>
      </c>
      <c r="G16" s="130">
        <v>150840.9</v>
      </c>
      <c r="H16" s="130">
        <v>52260.1</v>
      </c>
      <c r="I16" s="131"/>
      <c r="J16" s="131"/>
      <c r="K16" s="132"/>
      <c r="L16" s="132"/>
      <c r="M16" s="131"/>
      <c r="N16" s="133"/>
      <c r="O16" s="133"/>
      <c r="P16" s="130"/>
      <c r="Q16" s="133" t="s">
        <v>49</v>
      </c>
      <c r="R16" s="133" t="s">
        <v>53</v>
      </c>
      <c r="S16" s="147">
        <f t="shared" si="0"/>
        <v>203101</v>
      </c>
      <c r="T16" s="175"/>
      <c r="U16" s="175"/>
      <c r="V16" s="175"/>
      <c r="W16" s="127" t="s">
        <v>36</v>
      </c>
      <c r="X16" s="134"/>
      <c r="Y16" s="157" t="s">
        <v>308</v>
      </c>
    </row>
    <row r="17" spans="1:25" s="135" customFormat="1" ht="135">
      <c r="A17" s="32">
        <v>13</v>
      </c>
      <c r="B17" s="126" t="s">
        <v>38</v>
      </c>
      <c r="C17" s="127" t="s">
        <v>37</v>
      </c>
      <c r="D17" s="151" t="s">
        <v>297</v>
      </c>
      <c r="E17" s="128" t="s">
        <v>39</v>
      </c>
      <c r="F17" s="129" t="s">
        <v>40</v>
      </c>
      <c r="G17" s="130">
        <v>101877</v>
      </c>
      <c r="H17" s="130">
        <v>49683</v>
      </c>
      <c r="I17" s="131"/>
      <c r="J17" s="131"/>
      <c r="K17" s="132"/>
      <c r="L17" s="132"/>
      <c r="M17" s="131"/>
      <c r="N17" s="133"/>
      <c r="O17" s="133"/>
      <c r="P17" s="130"/>
      <c r="Q17" s="133" t="s">
        <v>49</v>
      </c>
      <c r="R17" s="133" t="s">
        <v>53</v>
      </c>
      <c r="S17" s="147">
        <f t="shared" si="0"/>
        <v>151560</v>
      </c>
      <c r="T17" s="175"/>
      <c r="U17" s="175"/>
      <c r="V17" s="175"/>
      <c r="W17" s="127" t="s">
        <v>36</v>
      </c>
      <c r="X17" s="134"/>
      <c r="Y17" s="134"/>
    </row>
    <row r="18" spans="1:25" s="135" customFormat="1" ht="135">
      <c r="A18" s="32">
        <v>14</v>
      </c>
      <c r="B18" s="126" t="s">
        <v>38</v>
      </c>
      <c r="C18" s="127" t="s">
        <v>37</v>
      </c>
      <c r="D18" s="151" t="s">
        <v>285</v>
      </c>
      <c r="E18" s="128" t="s">
        <v>39</v>
      </c>
      <c r="F18" s="129" t="s">
        <v>40</v>
      </c>
      <c r="G18" s="130">
        <v>132630.5</v>
      </c>
      <c r="H18" s="130">
        <v>51301.599999999999</v>
      </c>
      <c r="I18" s="131"/>
      <c r="J18" s="131"/>
      <c r="K18" s="132"/>
      <c r="L18" s="132"/>
      <c r="M18" s="131"/>
      <c r="N18" s="133"/>
      <c r="O18" s="133"/>
      <c r="P18" s="130"/>
      <c r="Q18" s="133" t="s">
        <v>49</v>
      </c>
      <c r="R18" s="133" t="s">
        <v>53</v>
      </c>
      <c r="S18" s="147">
        <f t="shared" si="0"/>
        <v>183932.1</v>
      </c>
      <c r="T18" s="175"/>
      <c r="U18" s="175"/>
      <c r="V18" s="175"/>
      <c r="W18" s="127" t="s">
        <v>36</v>
      </c>
      <c r="X18" s="134"/>
      <c r="Y18" s="157" t="s">
        <v>301</v>
      </c>
    </row>
    <row r="19" spans="1:25" s="135" customFormat="1" ht="135">
      <c r="A19" s="32">
        <v>15</v>
      </c>
      <c r="B19" s="126" t="s">
        <v>38</v>
      </c>
      <c r="C19" s="127" t="s">
        <v>37</v>
      </c>
      <c r="D19" s="151" t="s">
        <v>298</v>
      </c>
      <c r="E19" s="128" t="s">
        <v>39</v>
      </c>
      <c r="F19" s="129" t="s">
        <v>40</v>
      </c>
      <c r="G19" s="130">
        <v>105672.2</v>
      </c>
      <c r="H19" s="131">
        <v>49882.8</v>
      </c>
      <c r="I19" s="131"/>
      <c r="J19" s="131"/>
      <c r="K19" s="132"/>
      <c r="L19" s="132"/>
      <c r="M19" s="131"/>
      <c r="N19" s="133"/>
      <c r="O19" s="133"/>
      <c r="P19" s="130"/>
      <c r="Q19" s="133" t="s">
        <v>49</v>
      </c>
      <c r="R19" s="133" t="s">
        <v>53</v>
      </c>
      <c r="S19" s="147">
        <f t="shared" si="0"/>
        <v>155555</v>
      </c>
      <c r="T19" s="175"/>
      <c r="U19" s="175"/>
      <c r="V19" s="175"/>
      <c r="W19" s="127" t="s">
        <v>36</v>
      </c>
      <c r="X19" s="134"/>
      <c r="Y19" s="134"/>
    </row>
    <row r="20" spans="1:25" s="135" customFormat="1" ht="135">
      <c r="A20" s="32">
        <v>16</v>
      </c>
      <c r="B20" s="126" t="s">
        <v>38</v>
      </c>
      <c r="C20" s="127" t="s">
        <v>37</v>
      </c>
      <c r="D20" s="152" t="s">
        <v>299</v>
      </c>
      <c r="E20" s="128" t="s">
        <v>39</v>
      </c>
      <c r="F20" s="129" t="s">
        <v>40</v>
      </c>
      <c r="G20" s="130">
        <v>56695</v>
      </c>
      <c r="H20" s="130">
        <v>47305</v>
      </c>
      <c r="I20" s="131"/>
      <c r="J20" s="131"/>
      <c r="K20" s="132"/>
      <c r="L20" s="132"/>
      <c r="M20" s="131"/>
      <c r="N20" s="133"/>
      <c r="O20" s="133"/>
      <c r="P20" s="130"/>
      <c r="Q20" s="133" t="s">
        <v>49</v>
      </c>
      <c r="R20" s="133" t="s">
        <v>53</v>
      </c>
      <c r="S20" s="147">
        <f t="shared" si="0"/>
        <v>104000</v>
      </c>
      <c r="T20" s="175"/>
      <c r="U20" s="175"/>
      <c r="V20" s="175"/>
      <c r="W20" s="127" t="s">
        <v>36</v>
      </c>
      <c r="X20" s="134"/>
      <c r="Y20" s="157" t="s">
        <v>302</v>
      </c>
    </row>
    <row r="21" spans="1:25" s="135" customFormat="1" ht="135">
      <c r="A21" s="32">
        <v>17</v>
      </c>
      <c r="B21" s="126" t="s">
        <v>38</v>
      </c>
      <c r="C21" s="127" t="s">
        <v>37</v>
      </c>
      <c r="D21" s="153" t="s">
        <v>300</v>
      </c>
      <c r="E21" s="128" t="s">
        <v>39</v>
      </c>
      <c r="F21" s="129" t="s">
        <v>40</v>
      </c>
      <c r="G21" s="130">
        <v>129300.4</v>
      </c>
      <c r="H21" s="130">
        <v>51126.3</v>
      </c>
      <c r="I21" s="131"/>
      <c r="J21" s="131"/>
      <c r="K21" s="132"/>
      <c r="L21" s="132"/>
      <c r="M21" s="131"/>
      <c r="N21" s="133"/>
      <c r="O21" s="133"/>
      <c r="P21" s="130"/>
      <c r="Q21" s="133" t="s">
        <v>49</v>
      </c>
      <c r="R21" s="133" t="s">
        <v>53</v>
      </c>
      <c r="S21" s="147">
        <f t="shared" si="0"/>
        <v>180426.7</v>
      </c>
      <c r="T21" s="175"/>
      <c r="U21" s="175"/>
      <c r="V21" s="175"/>
      <c r="W21" s="127" t="s">
        <v>36</v>
      </c>
      <c r="X21" s="134"/>
      <c r="Y21" s="156" t="s">
        <v>303</v>
      </c>
    </row>
    <row r="22" spans="1:25" s="135" customFormat="1" ht="135">
      <c r="A22" s="32">
        <v>18</v>
      </c>
      <c r="B22" s="126" t="s">
        <v>38</v>
      </c>
      <c r="C22" s="127" t="s">
        <v>37</v>
      </c>
      <c r="D22" s="154" t="s">
        <v>286</v>
      </c>
      <c r="E22" s="128" t="s">
        <v>39</v>
      </c>
      <c r="F22" s="129" t="s">
        <v>40</v>
      </c>
      <c r="G22" s="130">
        <v>101003.7</v>
      </c>
      <c r="H22" s="130">
        <v>49637</v>
      </c>
      <c r="I22" s="131"/>
      <c r="J22" s="131"/>
      <c r="K22" s="132"/>
      <c r="L22" s="132"/>
      <c r="M22" s="131"/>
      <c r="N22" s="133"/>
      <c r="O22" s="133"/>
      <c r="P22" s="130"/>
      <c r="Q22" s="133" t="s">
        <v>49</v>
      </c>
      <c r="R22" s="133" t="s">
        <v>53</v>
      </c>
      <c r="S22" s="147">
        <f t="shared" si="0"/>
        <v>150640.70000000001</v>
      </c>
      <c r="T22" s="175"/>
      <c r="U22" s="175"/>
      <c r="V22" s="175"/>
      <c r="W22" s="127" t="s">
        <v>36</v>
      </c>
      <c r="X22" s="134"/>
      <c r="Y22" s="134"/>
    </row>
    <row r="23" spans="1:25" s="135" customFormat="1" ht="135">
      <c r="A23" s="32">
        <v>19</v>
      </c>
      <c r="B23" s="126" t="s">
        <v>38</v>
      </c>
      <c r="C23" s="127" t="s">
        <v>37</v>
      </c>
      <c r="D23" s="154" t="s">
        <v>287</v>
      </c>
      <c r="E23" s="128" t="s">
        <v>39</v>
      </c>
      <c r="F23" s="129" t="s">
        <v>40</v>
      </c>
      <c r="G23" s="130">
        <v>70237.3</v>
      </c>
      <c r="H23" s="131">
        <v>3696.7000000000003</v>
      </c>
      <c r="I23" s="131"/>
      <c r="J23" s="131"/>
      <c r="K23" s="132"/>
      <c r="L23" s="132"/>
      <c r="M23" s="131"/>
      <c r="N23" s="133"/>
      <c r="O23" s="133"/>
      <c r="P23" s="130"/>
      <c r="Q23" s="133" t="s">
        <v>49</v>
      </c>
      <c r="R23" s="133" t="s">
        <v>53</v>
      </c>
      <c r="S23" s="147">
        <f t="shared" si="0"/>
        <v>73934</v>
      </c>
      <c r="T23" s="175"/>
      <c r="U23" s="175"/>
      <c r="V23" s="175"/>
      <c r="W23" s="127" t="s">
        <v>36</v>
      </c>
      <c r="X23" s="134"/>
      <c r="Y23" s="134"/>
    </row>
    <row r="24" spans="1:25" s="135" customFormat="1" ht="135">
      <c r="A24" s="32">
        <v>20</v>
      </c>
      <c r="B24" s="126" t="s">
        <v>38</v>
      </c>
      <c r="C24" s="127" t="s">
        <v>37</v>
      </c>
      <c r="D24" s="154" t="s">
        <v>288</v>
      </c>
      <c r="E24" s="128" t="s">
        <v>39</v>
      </c>
      <c r="F24" s="129" t="s">
        <v>40</v>
      </c>
      <c r="G24" s="130">
        <v>96034.5</v>
      </c>
      <c r="H24" s="130">
        <v>49375.5</v>
      </c>
      <c r="I24" s="131"/>
      <c r="J24" s="131"/>
      <c r="K24" s="132"/>
      <c r="L24" s="132"/>
      <c r="M24" s="131"/>
      <c r="N24" s="133"/>
      <c r="O24" s="133"/>
      <c r="P24" s="130"/>
      <c r="Q24" s="133" t="s">
        <v>49</v>
      </c>
      <c r="R24" s="133" t="s">
        <v>53</v>
      </c>
      <c r="S24" s="147">
        <f t="shared" si="0"/>
        <v>145410</v>
      </c>
      <c r="T24" s="175"/>
      <c r="U24" s="175"/>
      <c r="V24" s="175"/>
      <c r="W24" s="127" t="s">
        <v>36</v>
      </c>
      <c r="X24" s="134"/>
      <c r="Y24" s="157" t="s">
        <v>301</v>
      </c>
    </row>
    <row r="25" spans="1:25" s="135" customFormat="1" ht="135">
      <c r="A25" s="32">
        <v>21</v>
      </c>
      <c r="B25" s="126" t="s">
        <v>38</v>
      </c>
      <c r="C25" s="127" t="s">
        <v>37</v>
      </c>
      <c r="D25" s="154" t="s">
        <v>289</v>
      </c>
      <c r="E25" s="128" t="s">
        <v>39</v>
      </c>
      <c r="F25" s="129" t="s">
        <v>40</v>
      </c>
      <c r="G25" s="130">
        <v>94022.399999999994</v>
      </c>
      <c r="H25" s="130">
        <v>49269.599999999999</v>
      </c>
      <c r="I25" s="131"/>
      <c r="J25" s="131"/>
      <c r="K25" s="132"/>
      <c r="L25" s="132"/>
      <c r="M25" s="131"/>
      <c r="N25" s="133"/>
      <c r="O25" s="133"/>
      <c r="P25" s="130"/>
      <c r="Q25" s="133" t="s">
        <v>49</v>
      </c>
      <c r="R25" s="133" t="s">
        <v>53</v>
      </c>
      <c r="S25" s="147">
        <f t="shared" si="0"/>
        <v>143292</v>
      </c>
      <c r="T25" s="175"/>
      <c r="U25" s="175"/>
      <c r="V25" s="175"/>
      <c r="W25" s="127" t="s">
        <v>36</v>
      </c>
      <c r="X25" s="134"/>
      <c r="Y25" s="157" t="s">
        <v>304</v>
      </c>
    </row>
    <row r="26" spans="1:25" s="135" customFormat="1" ht="135">
      <c r="A26" s="32">
        <v>22</v>
      </c>
      <c r="B26" s="126" t="s">
        <v>38</v>
      </c>
      <c r="C26" s="127" t="s">
        <v>37</v>
      </c>
      <c r="D26" s="154" t="s">
        <v>290</v>
      </c>
      <c r="E26" s="128" t="s">
        <v>39</v>
      </c>
      <c r="F26" s="129" t="s">
        <v>40</v>
      </c>
      <c r="G26" s="130">
        <v>59257.2</v>
      </c>
      <c r="H26" s="130">
        <v>3118.8</v>
      </c>
      <c r="I26" s="131"/>
      <c r="J26" s="131"/>
      <c r="K26" s="132"/>
      <c r="L26" s="132"/>
      <c r="M26" s="131"/>
      <c r="N26" s="133"/>
      <c r="O26" s="133"/>
      <c r="P26" s="130"/>
      <c r="Q26" s="133" t="s">
        <v>49</v>
      </c>
      <c r="R26" s="133" t="s">
        <v>53</v>
      </c>
      <c r="S26" s="147">
        <f t="shared" si="0"/>
        <v>62376</v>
      </c>
      <c r="T26" s="175"/>
      <c r="U26" s="175"/>
      <c r="V26" s="175"/>
      <c r="W26" s="127" t="s">
        <v>36</v>
      </c>
      <c r="X26" s="134"/>
      <c r="Y26" s="134"/>
    </row>
    <row r="27" spans="1:25" s="135" customFormat="1" ht="135">
      <c r="A27" s="32">
        <v>23</v>
      </c>
      <c r="B27" s="126" t="s">
        <v>38</v>
      </c>
      <c r="C27" s="127" t="s">
        <v>37</v>
      </c>
      <c r="D27" s="154" t="s">
        <v>291</v>
      </c>
      <c r="E27" s="128" t="s">
        <v>39</v>
      </c>
      <c r="F27" s="129" t="s">
        <v>40</v>
      </c>
      <c r="G27" s="130">
        <v>67272.5</v>
      </c>
      <c r="H27" s="130">
        <v>47861.7</v>
      </c>
      <c r="I27" s="131"/>
      <c r="J27" s="131"/>
      <c r="K27" s="132"/>
      <c r="L27" s="132"/>
      <c r="M27" s="131"/>
      <c r="N27" s="133"/>
      <c r="O27" s="133"/>
      <c r="P27" s="130"/>
      <c r="Q27" s="133" t="s">
        <v>49</v>
      </c>
      <c r="R27" s="133" t="s">
        <v>53</v>
      </c>
      <c r="S27" s="147">
        <f t="shared" si="0"/>
        <v>115134.2</v>
      </c>
      <c r="T27" s="175"/>
      <c r="U27" s="175"/>
      <c r="V27" s="175"/>
      <c r="W27" s="127" t="s">
        <v>36</v>
      </c>
      <c r="X27" s="134"/>
      <c r="Y27" s="134"/>
    </row>
    <row r="28" spans="1:25" s="135" customFormat="1" ht="135">
      <c r="A28" s="32">
        <v>24</v>
      </c>
      <c r="B28" s="126" t="s">
        <v>38</v>
      </c>
      <c r="C28" s="127" t="s">
        <v>37</v>
      </c>
      <c r="D28" s="154" t="s">
        <v>292</v>
      </c>
      <c r="E28" s="128" t="s">
        <v>39</v>
      </c>
      <c r="F28" s="129" t="s">
        <v>40</v>
      </c>
      <c r="G28" s="130">
        <v>56510.7</v>
      </c>
      <c r="H28" s="130">
        <v>47295.3</v>
      </c>
      <c r="I28" s="131"/>
      <c r="J28" s="131"/>
      <c r="K28" s="132"/>
      <c r="L28" s="132"/>
      <c r="M28" s="131"/>
      <c r="N28" s="133"/>
      <c r="O28" s="133"/>
      <c r="P28" s="130"/>
      <c r="Q28" s="133" t="s">
        <v>49</v>
      </c>
      <c r="R28" s="133" t="s">
        <v>53</v>
      </c>
      <c r="S28" s="147">
        <f t="shared" si="0"/>
        <v>103806</v>
      </c>
      <c r="T28" s="175"/>
      <c r="U28" s="175"/>
      <c r="V28" s="175"/>
      <c r="W28" s="127" t="s">
        <v>36</v>
      </c>
      <c r="X28" s="134"/>
      <c r="Y28" s="157" t="s">
        <v>305</v>
      </c>
    </row>
    <row r="29" spans="1:25" s="135" customFormat="1" ht="135">
      <c r="A29" s="32">
        <v>25</v>
      </c>
      <c r="B29" s="126" t="s">
        <v>38</v>
      </c>
      <c r="C29" s="127" t="s">
        <v>37</v>
      </c>
      <c r="D29" s="154" t="s">
        <v>293</v>
      </c>
      <c r="E29" s="128" t="s">
        <v>39</v>
      </c>
      <c r="F29" s="129" t="s">
        <v>40</v>
      </c>
      <c r="G29" s="130">
        <v>58796.45</v>
      </c>
      <c r="H29" s="131">
        <v>3094.55</v>
      </c>
      <c r="I29" s="131"/>
      <c r="J29" s="131"/>
      <c r="K29" s="132"/>
      <c r="L29" s="132"/>
      <c r="M29" s="131"/>
      <c r="N29" s="133"/>
      <c r="O29" s="133"/>
      <c r="P29" s="130"/>
      <c r="Q29" s="133" t="s">
        <v>49</v>
      </c>
      <c r="R29" s="133" t="s">
        <v>53</v>
      </c>
      <c r="S29" s="147">
        <f t="shared" si="0"/>
        <v>61891</v>
      </c>
      <c r="T29" s="175"/>
      <c r="U29" s="175"/>
      <c r="V29" s="175"/>
      <c r="W29" s="127" t="s">
        <v>36</v>
      </c>
      <c r="X29" s="134"/>
      <c r="Y29" s="134"/>
    </row>
    <row r="30" spans="1:25" s="135" customFormat="1" ht="135">
      <c r="A30" s="32">
        <v>26</v>
      </c>
      <c r="B30" s="126" t="s">
        <v>38</v>
      </c>
      <c r="C30" s="127" t="s">
        <v>37</v>
      </c>
      <c r="D30" s="154" t="s">
        <v>294</v>
      </c>
      <c r="E30" s="128" t="s">
        <v>39</v>
      </c>
      <c r="F30" s="129" t="s">
        <v>40</v>
      </c>
      <c r="G30" s="130">
        <v>107547.5</v>
      </c>
      <c r="H30" s="130">
        <v>49981.5</v>
      </c>
      <c r="I30" s="131"/>
      <c r="J30" s="131"/>
      <c r="K30" s="132"/>
      <c r="L30" s="132"/>
      <c r="M30" s="131"/>
      <c r="N30" s="133"/>
      <c r="O30" s="133"/>
      <c r="P30" s="130"/>
      <c r="Q30" s="133" t="s">
        <v>49</v>
      </c>
      <c r="R30" s="133" t="s">
        <v>53</v>
      </c>
      <c r="S30" s="147">
        <f t="shared" si="0"/>
        <v>157529</v>
      </c>
      <c r="T30" s="175"/>
      <c r="U30" s="175"/>
      <c r="V30" s="175"/>
      <c r="W30" s="127" t="s">
        <v>36</v>
      </c>
      <c r="X30" s="134"/>
      <c r="Y30" s="134"/>
    </row>
    <row r="31" spans="1:25" s="135" customFormat="1" ht="138.75" customHeight="1">
      <c r="A31" s="159">
        <v>26</v>
      </c>
      <c r="B31" s="160" t="s">
        <v>38</v>
      </c>
      <c r="C31" s="161" t="s">
        <v>37</v>
      </c>
      <c r="D31" s="162" t="s">
        <v>307</v>
      </c>
      <c r="E31" s="163" t="s">
        <v>39</v>
      </c>
      <c r="F31" s="164" t="s">
        <v>40</v>
      </c>
      <c r="G31" s="165">
        <v>376718</v>
      </c>
      <c r="H31" s="166">
        <v>19827</v>
      </c>
      <c r="I31" s="167"/>
      <c r="J31" s="168"/>
      <c r="K31" s="169"/>
      <c r="L31" s="169"/>
      <c r="M31" s="168"/>
      <c r="N31" s="170"/>
      <c r="O31" s="170"/>
      <c r="P31" s="166"/>
      <c r="Q31" s="170" t="s">
        <v>49</v>
      </c>
      <c r="R31" s="170" t="s">
        <v>53</v>
      </c>
      <c r="S31" s="171">
        <f t="shared" si="0"/>
        <v>396545</v>
      </c>
      <c r="T31" s="176"/>
      <c r="U31" s="176"/>
      <c r="V31" s="176"/>
      <c r="W31" s="161" t="s">
        <v>36</v>
      </c>
      <c r="X31" s="172"/>
      <c r="Y31" s="172"/>
    </row>
    <row r="32" spans="1:25" s="135" customFormat="1" ht="135">
      <c r="A32" s="179">
        <v>27</v>
      </c>
      <c r="B32" s="83" t="s">
        <v>38</v>
      </c>
      <c r="C32" s="84" t="s">
        <v>37</v>
      </c>
      <c r="D32" s="180" t="s">
        <v>313</v>
      </c>
      <c r="E32" s="86" t="s">
        <v>39</v>
      </c>
      <c r="F32" s="96" t="s">
        <v>40</v>
      </c>
      <c r="G32" s="181">
        <v>78897.600000000006</v>
      </c>
      <c r="H32" s="97">
        <v>30682.400000000001</v>
      </c>
      <c r="I32" s="182"/>
      <c r="J32" s="98"/>
      <c r="K32" s="99"/>
      <c r="L32" s="99"/>
      <c r="M32" s="98"/>
      <c r="N32" s="100"/>
      <c r="O32" s="100"/>
      <c r="P32" s="97"/>
      <c r="Q32" s="183"/>
      <c r="R32" s="183"/>
      <c r="S32" s="150"/>
      <c r="T32" s="100" t="s">
        <v>47</v>
      </c>
      <c r="U32" s="100" t="s">
        <v>53</v>
      </c>
      <c r="V32" s="184">
        <f>G32+H32</f>
        <v>109580</v>
      </c>
      <c r="W32" s="84" t="s">
        <v>36</v>
      </c>
      <c r="X32" s="125"/>
      <c r="Y32" s="125"/>
    </row>
    <row r="33" spans="1:25" s="135" customFormat="1" ht="135">
      <c r="A33" s="179">
        <v>28</v>
      </c>
      <c r="B33" s="83" t="s">
        <v>38</v>
      </c>
      <c r="C33" s="84" t="s">
        <v>37</v>
      </c>
      <c r="D33" s="185" t="s">
        <v>314</v>
      </c>
      <c r="E33" s="86" t="s">
        <v>39</v>
      </c>
      <c r="F33" s="96" t="s">
        <v>40</v>
      </c>
      <c r="G33" s="181">
        <v>48751.51</v>
      </c>
      <c r="H33" s="97">
        <v>39887.599999999999</v>
      </c>
      <c r="I33" s="182"/>
      <c r="J33" s="98"/>
      <c r="K33" s="99"/>
      <c r="L33" s="99"/>
      <c r="M33" s="98"/>
      <c r="N33" s="100"/>
      <c r="O33" s="100"/>
      <c r="P33" s="97"/>
      <c r="Q33" s="183"/>
      <c r="R33" s="183"/>
      <c r="S33" s="150"/>
      <c r="T33" s="100" t="s">
        <v>47</v>
      </c>
      <c r="U33" s="100" t="s">
        <v>53</v>
      </c>
      <c r="V33" s="184">
        <f t="shared" ref="V33:V51" si="1">G33+H33</f>
        <v>88639.11</v>
      </c>
      <c r="W33" s="84" t="s">
        <v>36</v>
      </c>
      <c r="X33" s="125"/>
      <c r="Y33" s="125"/>
    </row>
    <row r="34" spans="1:25" s="135" customFormat="1" ht="135">
      <c r="A34" s="179">
        <v>29</v>
      </c>
      <c r="B34" s="83" t="s">
        <v>38</v>
      </c>
      <c r="C34" s="84" t="s">
        <v>37</v>
      </c>
      <c r="D34" s="180" t="s">
        <v>315</v>
      </c>
      <c r="E34" s="86" t="s">
        <v>39</v>
      </c>
      <c r="F34" s="96" t="s">
        <v>40</v>
      </c>
      <c r="G34" s="181">
        <v>120170.16</v>
      </c>
      <c r="H34" s="97">
        <v>46732.84</v>
      </c>
      <c r="I34" s="182"/>
      <c r="J34" s="98"/>
      <c r="K34" s="99"/>
      <c r="L34" s="99"/>
      <c r="M34" s="98"/>
      <c r="N34" s="100"/>
      <c r="O34" s="100"/>
      <c r="P34" s="97"/>
      <c r="Q34" s="183"/>
      <c r="R34" s="183"/>
      <c r="S34" s="150"/>
      <c r="T34" s="100" t="s">
        <v>47</v>
      </c>
      <c r="U34" s="100" t="s">
        <v>53</v>
      </c>
      <c r="V34" s="184">
        <f t="shared" si="1"/>
        <v>166903</v>
      </c>
      <c r="W34" s="84" t="s">
        <v>36</v>
      </c>
      <c r="X34" s="125"/>
      <c r="Y34" s="125"/>
    </row>
    <row r="35" spans="1:25" s="135" customFormat="1" ht="135">
      <c r="A35" s="179">
        <v>30</v>
      </c>
      <c r="B35" s="83" t="s">
        <v>38</v>
      </c>
      <c r="C35" s="84" t="s">
        <v>37</v>
      </c>
      <c r="D35" s="180" t="s">
        <v>316</v>
      </c>
      <c r="E35" s="86" t="s">
        <v>39</v>
      </c>
      <c r="F35" s="96" t="s">
        <v>40</v>
      </c>
      <c r="G35" s="181">
        <v>78695.98</v>
      </c>
      <c r="H35" s="97">
        <v>40540.35</v>
      </c>
      <c r="I35" s="182"/>
      <c r="J35" s="98"/>
      <c r="K35" s="99"/>
      <c r="L35" s="99"/>
      <c r="M35" s="98"/>
      <c r="N35" s="100"/>
      <c r="O35" s="100"/>
      <c r="P35" s="97"/>
      <c r="Q35" s="183"/>
      <c r="R35" s="183"/>
      <c r="S35" s="150"/>
      <c r="T35" s="100" t="s">
        <v>47</v>
      </c>
      <c r="U35" s="100" t="s">
        <v>53</v>
      </c>
      <c r="V35" s="184">
        <f t="shared" si="1"/>
        <v>119236.32999999999</v>
      </c>
      <c r="W35" s="84" t="s">
        <v>36</v>
      </c>
      <c r="X35" s="125"/>
      <c r="Y35" s="125"/>
    </row>
    <row r="36" spans="1:25" s="135" customFormat="1" ht="135">
      <c r="A36" s="179">
        <v>31</v>
      </c>
      <c r="B36" s="83" t="s">
        <v>38</v>
      </c>
      <c r="C36" s="84" t="s">
        <v>37</v>
      </c>
      <c r="D36" s="180" t="s">
        <v>317</v>
      </c>
      <c r="E36" s="86" t="s">
        <v>39</v>
      </c>
      <c r="F36" s="96" t="s">
        <v>40</v>
      </c>
      <c r="G36" s="181">
        <v>2633.26</v>
      </c>
      <c r="H36" s="97">
        <v>1356.529</v>
      </c>
      <c r="I36" s="182"/>
      <c r="J36" s="98"/>
      <c r="K36" s="99"/>
      <c r="L36" s="99"/>
      <c r="M36" s="98"/>
      <c r="N36" s="100"/>
      <c r="O36" s="100"/>
      <c r="P36" s="97"/>
      <c r="Q36" s="183"/>
      <c r="R36" s="183"/>
      <c r="S36" s="150"/>
      <c r="T36" s="100" t="s">
        <v>47</v>
      </c>
      <c r="U36" s="100" t="s">
        <v>53</v>
      </c>
      <c r="V36" s="184">
        <f t="shared" si="1"/>
        <v>3989.7890000000002</v>
      </c>
      <c r="W36" s="84" t="s">
        <v>36</v>
      </c>
      <c r="X36" s="125"/>
      <c r="Y36" s="125"/>
    </row>
    <row r="37" spans="1:25" s="135" customFormat="1" ht="135">
      <c r="A37" s="179">
        <v>32</v>
      </c>
      <c r="B37" s="83" t="s">
        <v>38</v>
      </c>
      <c r="C37" s="84" t="s">
        <v>37</v>
      </c>
      <c r="D37" s="180" t="s">
        <v>318</v>
      </c>
      <c r="E37" s="86" t="s">
        <v>39</v>
      </c>
      <c r="F37" s="96" t="s">
        <v>40</v>
      </c>
      <c r="G37" s="181">
        <v>24083.43</v>
      </c>
      <c r="H37" s="97">
        <v>20515.52</v>
      </c>
      <c r="I37" s="182"/>
      <c r="J37" s="98"/>
      <c r="K37" s="99"/>
      <c r="L37" s="99"/>
      <c r="M37" s="98"/>
      <c r="N37" s="100"/>
      <c r="O37" s="100"/>
      <c r="P37" s="97"/>
      <c r="Q37" s="183"/>
      <c r="R37" s="183"/>
      <c r="S37" s="150"/>
      <c r="T37" s="100" t="s">
        <v>47</v>
      </c>
      <c r="U37" s="100" t="s">
        <v>53</v>
      </c>
      <c r="V37" s="184">
        <f t="shared" si="1"/>
        <v>44598.95</v>
      </c>
      <c r="W37" s="84" t="s">
        <v>36</v>
      </c>
      <c r="X37" s="125"/>
      <c r="Y37" s="125"/>
    </row>
    <row r="38" spans="1:25" s="135" customFormat="1" ht="135">
      <c r="A38" s="179">
        <v>33</v>
      </c>
      <c r="B38" s="83" t="s">
        <v>38</v>
      </c>
      <c r="C38" s="84" t="s">
        <v>37</v>
      </c>
      <c r="D38" s="180" t="s">
        <v>319</v>
      </c>
      <c r="E38" s="86" t="s">
        <v>39</v>
      </c>
      <c r="F38" s="96" t="s">
        <v>40</v>
      </c>
      <c r="G38" s="181">
        <v>40367.71</v>
      </c>
      <c r="H38" s="97">
        <v>14183.25</v>
      </c>
      <c r="I38" s="182"/>
      <c r="J38" s="98"/>
      <c r="K38" s="99"/>
      <c r="L38" s="99"/>
      <c r="M38" s="98"/>
      <c r="N38" s="100"/>
      <c r="O38" s="100"/>
      <c r="P38" s="97"/>
      <c r="Q38" s="183"/>
      <c r="R38" s="183"/>
      <c r="S38" s="150"/>
      <c r="T38" s="100" t="s">
        <v>47</v>
      </c>
      <c r="U38" s="100" t="s">
        <v>53</v>
      </c>
      <c r="V38" s="184">
        <f t="shared" si="1"/>
        <v>54550.96</v>
      </c>
      <c r="W38" s="84" t="s">
        <v>36</v>
      </c>
      <c r="X38" s="125"/>
      <c r="Y38" s="125"/>
    </row>
    <row r="39" spans="1:25" s="135" customFormat="1" ht="135">
      <c r="A39" s="179">
        <v>34</v>
      </c>
      <c r="B39" s="83" t="s">
        <v>38</v>
      </c>
      <c r="C39" s="84" t="s">
        <v>37</v>
      </c>
      <c r="D39" s="185" t="s">
        <v>320</v>
      </c>
      <c r="E39" s="86" t="s">
        <v>39</v>
      </c>
      <c r="F39" s="96" t="s">
        <v>40</v>
      </c>
      <c r="G39" s="181">
        <v>179255.06</v>
      </c>
      <c r="H39" s="97">
        <v>17728.52</v>
      </c>
      <c r="I39" s="182"/>
      <c r="J39" s="98"/>
      <c r="K39" s="99"/>
      <c r="L39" s="99"/>
      <c r="M39" s="98"/>
      <c r="N39" s="100"/>
      <c r="O39" s="100"/>
      <c r="P39" s="97"/>
      <c r="Q39" s="183"/>
      <c r="R39" s="183"/>
      <c r="S39" s="150"/>
      <c r="T39" s="100" t="s">
        <v>47</v>
      </c>
      <c r="U39" s="100" t="s">
        <v>53</v>
      </c>
      <c r="V39" s="184">
        <f t="shared" si="1"/>
        <v>196983.58</v>
      </c>
      <c r="W39" s="84" t="s">
        <v>36</v>
      </c>
      <c r="X39" s="125"/>
      <c r="Y39" s="125"/>
    </row>
    <row r="40" spans="1:25" s="135" customFormat="1" ht="123">
      <c r="A40" s="179">
        <v>35</v>
      </c>
      <c r="B40" s="93" t="s">
        <v>38</v>
      </c>
      <c r="C40" s="207" t="s">
        <v>56</v>
      </c>
      <c r="D40" s="186" t="s">
        <v>321</v>
      </c>
      <c r="E40" s="93" t="s">
        <v>236</v>
      </c>
      <c r="F40" s="96" t="s">
        <v>40</v>
      </c>
      <c r="G40" s="181">
        <v>965812</v>
      </c>
      <c r="H40" s="97">
        <v>137078</v>
      </c>
      <c r="I40" s="182"/>
      <c r="J40" s="98"/>
      <c r="K40" s="99"/>
      <c r="L40" s="99"/>
      <c r="M40" s="98"/>
      <c r="N40" s="100"/>
      <c r="O40" s="100"/>
      <c r="P40" s="97"/>
      <c r="Q40" s="183"/>
      <c r="R40" s="183"/>
      <c r="S40" s="150"/>
      <c r="T40" s="100" t="s">
        <v>47</v>
      </c>
      <c r="U40" s="100" t="s">
        <v>53</v>
      </c>
      <c r="V40" s="184">
        <f t="shared" si="1"/>
        <v>1102890</v>
      </c>
      <c r="W40" s="84" t="s">
        <v>36</v>
      </c>
      <c r="X40" s="125"/>
      <c r="Y40" s="125"/>
    </row>
    <row r="41" spans="1:25" s="135" customFormat="1" ht="135">
      <c r="A41" s="179">
        <v>36</v>
      </c>
      <c r="B41" s="83" t="s">
        <v>38</v>
      </c>
      <c r="C41" s="84" t="s">
        <v>37</v>
      </c>
      <c r="D41" s="186" t="s">
        <v>322</v>
      </c>
      <c r="E41" s="86" t="s">
        <v>39</v>
      </c>
      <c r="F41" s="96" t="s">
        <v>40</v>
      </c>
      <c r="G41" s="181">
        <v>394511</v>
      </c>
      <c r="H41" s="97">
        <v>43835</v>
      </c>
      <c r="I41" s="182"/>
      <c r="J41" s="98"/>
      <c r="K41" s="99"/>
      <c r="L41" s="99"/>
      <c r="M41" s="98"/>
      <c r="N41" s="100"/>
      <c r="O41" s="100"/>
      <c r="P41" s="97"/>
      <c r="Q41" s="183"/>
      <c r="R41" s="183"/>
      <c r="S41" s="150"/>
      <c r="T41" s="100" t="s">
        <v>47</v>
      </c>
      <c r="U41" s="100" t="s">
        <v>53</v>
      </c>
      <c r="V41" s="184">
        <f t="shared" si="1"/>
        <v>438346</v>
      </c>
      <c r="W41" s="84" t="s">
        <v>36</v>
      </c>
      <c r="X41" s="125"/>
      <c r="Y41" s="125"/>
    </row>
    <row r="42" spans="1:25" s="135" customFormat="1" ht="135">
      <c r="A42" s="179">
        <v>37</v>
      </c>
      <c r="B42" s="83" t="s">
        <v>38</v>
      </c>
      <c r="C42" s="84" t="s">
        <v>37</v>
      </c>
      <c r="D42" s="187" t="s">
        <v>323</v>
      </c>
      <c r="E42" s="86" t="s">
        <v>39</v>
      </c>
      <c r="F42" s="96" t="s">
        <v>40</v>
      </c>
      <c r="G42" s="181">
        <v>88571.7</v>
      </c>
      <c r="H42" s="97">
        <v>9841.3000000000011</v>
      </c>
      <c r="I42" s="182"/>
      <c r="J42" s="98"/>
      <c r="K42" s="99"/>
      <c r="L42" s="99"/>
      <c r="M42" s="98"/>
      <c r="N42" s="100"/>
      <c r="O42" s="100"/>
      <c r="P42" s="97"/>
      <c r="Q42" s="183"/>
      <c r="R42" s="183"/>
      <c r="S42" s="150"/>
      <c r="T42" s="100" t="s">
        <v>47</v>
      </c>
      <c r="U42" s="100" t="s">
        <v>53</v>
      </c>
      <c r="V42" s="184">
        <f t="shared" si="1"/>
        <v>98413</v>
      </c>
      <c r="W42" s="84" t="s">
        <v>36</v>
      </c>
      <c r="X42" s="125"/>
      <c r="Y42" s="125"/>
    </row>
    <row r="43" spans="1:25" s="135" customFormat="1" ht="135">
      <c r="A43" s="179">
        <v>38</v>
      </c>
      <c r="B43" s="83" t="s">
        <v>38</v>
      </c>
      <c r="C43" s="84" t="s">
        <v>37</v>
      </c>
      <c r="D43" s="188" t="s">
        <v>324</v>
      </c>
      <c r="E43" s="86" t="s">
        <v>39</v>
      </c>
      <c r="F43" s="96" t="s">
        <v>40</v>
      </c>
      <c r="G43" s="181">
        <v>140213</v>
      </c>
      <c r="H43" s="97">
        <v>15579</v>
      </c>
      <c r="I43" s="182"/>
      <c r="J43" s="98"/>
      <c r="K43" s="99"/>
      <c r="L43" s="99"/>
      <c r="M43" s="98"/>
      <c r="N43" s="100"/>
      <c r="O43" s="100"/>
      <c r="P43" s="97"/>
      <c r="Q43" s="183"/>
      <c r="R43" s="183"/>
      <c r="S43" s="150"/>
      <c r="T43" s="100" t="s">
        <v>47</v>
      </c>
      <c r="U43" s="100" t="s">
        <v>53</v>
      </c>
      <c r="V43" s="184">
        <f t="shared" si="1"/>
        <v>155792</v>
      </c>
      <c r="W43" s="84" t="s">
        <v>36</v>
      </c>
      <c r="X43" s="125"/>
      <c r="Y43" s="125"/>
    </row>
    <row r="44" spans="1:25" s="135" customFormat="1" ht="135">
      <c r="A44" s="179">
        <v>39</v>
      </c>
      <c r="B44" s="83" t="s">
        <v>38</v>
      </c>
      <c r="C44" s="84" t="s">
        <v>37</v>
      </c>
      <c r="D44" s="189" t="s">
        <v>325</v>
      </c>
      <c r="E44" s="86" t="s">
        <v>39</v>
      </c>
      <c r="F44" s="96" t="s">
        <v>40</v>
      </c>
      <c r="G44" s="181">
        <v>105900</v>
      </c>
      <c r="H44" s="97">
        <v>11757</v>
      </c>
      <c r="I44" s="182"/>
      <c r="J44" s="98"/>
      <c r="K44" s="99"/>
      <c r="L44" s="99"/>
      <c r="M44" s="98"/>
      <c r="N44" s="100"/>
      <c r="O44" s="100"/>
      <c r="P44" s="97"/>
      <c r="Q44" s="183"/>
      <c r="R44" s="183"/>
      <c r="S44" s="150"/>
      <c r="T44" s="100" t="s">
        <v>47</v>
      </c>
      <c r="U44" s="100" t="s">
        <v>53</v>
      </c>
      <c r="V44" s="184">
        <f t="shared" si="1"/>
        <v>117657</v>
      </c>
      <c r="W44" s="84" t="s">
        <v>36</v>
      </c>
      <c r="X44" s="125"/>
      <c r="Y44" s="125"/>
    </row>
    <row r="45" spans="1:25" s="135" customFormat="1" ht="135">
      <c r="A45" s="179">
        <v>40</v>
      </c>
      <c r="B45" s="83" t="s">
        <v>38</v>
      </c>
      <c r="C45" s="84" t="s">
        <v>37</v>
      </c>
      <c r="D45" s="190" t="s">
        <v>326</v>
      </c>
      <c r="E45" s="86" t="s">
        <v>39</v>
      </c>
      <c r="F45" s="96" t="s">
        <v>40</v>
      </c>
      <c r="G45" s="181">
        <v>300008</v>
      </c>
      <c r="H45" s="97">
        <v>33334</v>
      </c>
      <c r="I45" s="182"/>
      <c r="J45" s="98"/>
      <c r="K45" s="99"/>
      <c r="L45" s="99"/>
      <c r="M45" s="98"/>
      <c r="N45" s="100"/>
      <c r="O45" s="100"/>
      <c r="P45" s="97"/>
      <c r="Q45" s="183"/>
      <c r="R45" s="183"/>
      <c r="S45" s="150"/>
      <c r="T45" s="100" t="s">
        <v>47</v>
      </c>
      <c r="U45" s="100" t="s">
        <v>53</v>
      </c>
      <c r="V45" s="184">
        <f t="shared" si="1"/>
        <v>333342</v>
      </c>
      <c r="W45" s="84" t="s">
        <v>36</v>
      </c>
      <c r="X45" s="125"/>
      <c r="Y45" s="125"/>
    </row>
    <row r="46" spans="1:25" s="135" customFormat="1" ht="135">
      <c r="A46" s="179">
        <v>41</v>
      </c>
      <c r="B46" s="83" t="s">
        <v>38</v>
      </c>
      <c r="C46" s="84" t="s">
        <v>37</v>
      </c>
      <c r="D46" s="187" t="s">
        <v>327</v>
      </c>
      <c r="E46" s="86" t="s">
        <v>39</v>
      </c>
      <c r="F46" s="96" t="s">
        <v>40</v>
      </c>
      <c r="G46" s="181">
        <v>67795.199999999997</v>
      </c>
      <c r="H46" s="97">
        <v>7532.8</v>
      </c>
      <c r="I46" s="182"/>
      <c r="J46" s="98"/>
      <c r="K46" s="99"/>
      <c r="L46" s="99"/>
      <c r="M46" s="98"/>
      <c r="N46" s="100"/>
      <c r="O46" s="100"/>
      <c r="P46" s="97"/>
      <c r="Q46" s="183"/>
      <c r="R46" s="183"/>
      <c r="S46" s="150"/>
      <c r="T46" s="100" t="s">
        <v>47</v>
      </c>
      <c r="U46" s="100" t="s">
        <v>53</v>
      </c>
      <c r="V46" s="184">
        <f t="shared" si="1"/>
        <v>75328</v>
      </c>
      <c r="W46" s="84" t="s">
        <v>36</v>
      </c>
      <c r="X46" s="125"/>
      <c r="Y46" s="125"/>
    </row>
    <row r="47" spans="1:25" s="135" customFormat="1" ht="135">
      <c r="A47" s="179">
        <v>42</v>
      </c>
      <c r="B47" s="83" t="s">
        <v>38</v>
      </c>
      <c r="C47" s="84" t="s">
        <v>37</v>
      </c>
      <c r="D47" s="187" t="s">
        <v>328</v>
      </c>
      <c r="E47" s="86" t="s">
        <v>39</v>
      </c>
      <c r="F47" s="96" t="s">
        <v>40</v>
      </c>
      <c r="G47" s="181">
        <v>68790</v>
      </c>
      <c r="H47" s="97">
        <v>7643</v>
      </c>
      <c r="I47" s="182"/>
      <c r="J47" s="98"/>
      <c r="K47" s="99"/>
      <c r="L47" s="99"/>
      <c r="M47" s="98"/>
      <c r="N47" s="100"/>
      <c r="O47" s="100"/>
      <c r="P47" s="97"/>
      <c r="Q47" s="183"/>
      <c r="R47" s="183"/>
      <c r="S47" s="150"/>
      <c r="T47" s="100" t="s">
        <v>47</v>
      </c>
      <c r="U47" s="100" t="s">
        <v>53</v>
      </c>
      <c r="V47" s="184">
        <f t="shared" si="1"/>
        <v>76433</v>
      </c>
      <c r="W47" s="84" t="s">
        <v>36</v>
      </c>
      <c r="X47" s="125"/>
      <c r="Y47" s="125"/>
    </row>
    <row r="48" spans="1:25" s="135" customFormat="1" ht="135">
      <c r="A48" s="179">
        <v>43</v>
      </c>
      <c r="B48" s="83" t="s">
        <v>38</v>
      </c>
      <c r="C48" s="84" t="s">
        <v>37</v>
      </c>
      <c r="D48" s="187" t="s">
        <v>329</v>
      </c>
      <c r="E48" s="86" t="s">
        <v>39</v>
      </c>
      <c r="F48" s="96" t="s">
        <v>40</v>
      </c>
      <c r="G48" s="181">
        <v>104702</v>
      </c>
      <c r="H48" s="97">
        <v>11633</v>
      </c>
      <c r="I48" s="182"/>
      <c r="J48" s="98"/>
      <c r="K48" s="99"/>
      <c r="L48" s="99"/>
      <c r="M48" s="98"/>
      <c r="N48" s="100"/>
      <c r="O48" s="100"/>
      <c r="P48" s="97"/>
      <c r="Q48" s="183"/>
      <c r="R48" s="183"/>
      <c r="S48" s="150"/>
      <c r="T48" s="100" t="s">
        <v>47</v>
      </c>
      <c r="U48" s="100" t="s">
        <v>53</v>
      </c>
      <c r="V48" s="184">
        <f t="shared" si="1"/>
        <v>116335</v>
      </c>
      <c r="W48" s="84" t="s">
        <v>36</v>
      </c>
      <c r="X48" s="125"/>
      <c r="Y48" s="125"/>
    </row>
    <row r="49" spans="1:25" s="135" customFormat="1" ht="135">
      <c r="A49" s="179">
        <v>44</v>
      </c>
      <c r="B49" s="83" t="s">
        <v>38</v>
      </c>
      <c r="C49" s="84" t="s">
        <v>37</v>
      </c>
      <c r="D49" s="187" t="s">
        <v>330</v>
      </c>
      <c r="E49" s="86" t="s">
        <v>39</v>
      </c>
      <c r="F49" s="96" t="s">
        <v>40</v>
      </c>
      <c r="G49" s="181">
        <v>59506</v>
      </c>
      <c r="H49" s="97">
        <v>6612</v>
      </c>
      <c r="I49" s="182"/>
      <c r="J49" s="98"/>
      <c r="K49" s="99"/>
      <c r="L49" s="99"/>
      <c r="M49" s="98"/>
      <c r="N49" s="100"/>
      <c r="O49" s="100"/>
      <c r="P49" s="97"/>
      <c r="Q49" s="183"/>
      <c r="R49" s="183"/>
      <c r="S49" s="150"/>
      <c r="T49" s="100" t="s">
        <v>47</v>
      </c>
      <c r="U49" s="100" t="s">
        <v>53</v>
      </c>
      <c r="V49" s="184">
        <f t="shared" si="1"/>
        <v>66118</v>
      </c>
      <c r="W49" s="84" t="s">
        <v>36</v>
      </c>
      <c r="X49" s="125"/>
      <c r="Y49" s="125"/>
    </row>
    <row r="50" spans="1:25" s="135" customFormat="1" ht="135">
      <c r="A50" s="179">
        <v>45</v>
      </c>
      <c r="B50" s="83" t="s">
        <v>38</v>
      </c>
      <c r="C50" s="84" t="s">
        <v>37</v>
      </c>
      <c r="D50" s="191" t="s">
        <v>331</v>
      </c>
      <c r="E50" s="86" t="s">
        <v>39</v>
      </c>
      <c r="F50" s="96" t="s">
        <v>40</v>
      </c>
      <c r="G50" s="181">
        <v>220144</v>
      </c>
      <c r="H50" s="97">
        <v>18154.5</v>
      </c>
      <c r="I50" s="182"/>
      <c r="J50" s="98"/>
      <c r="K50" s="99"/>
      <c r="L50" s="99"/>
      <c r="M50" s="98"/>
      <c r="N50" s="100"/>
      <c r="O50" s="100"/>
      <c r="P50" s="97"/>
      <c r="Q50" s="183"/>
      <c r="R50" s="183"/>
      <c r="S50" s="150"/>
      <c r="T50" s="100" t="s">
        <v>47</v>
      </c>
      <c r="U50" s="100" t="s">
        <v>53</v>
      </c>
      <c r="V50" s="184">
        <f t="shared" si="1"/>
        <v>238298.5</v>
      </c>
      <c r="W50" s="84" t="s">
        <v>36</v>
      </c>
      <c r="X50" s="125"/>
      <c r="Y50" s="125"/>
    </row>
    <row r="51" spans="1:25" s="135" customFormat="1" ht="135">
      <c r="A51" s="179">
        <v>46</v>
      </c>
      <c r="B51" s="83" t="s">
        <v>38</v>
      </c>
      <c r="C51" s="84" t="s">
        <v>37</v>
      </c>
      <c r="D51" s="192" t="s">
        <v>332</v>
      </c>
      <c r="E51" s="86" t="s">
        <v>39</v>
      </c>
      <c r="F51" s="96" t="s">
        <v>40</v>
      </c>
      <c r="G51" s="181">
        <v>63000</v>
      </c>
      <c r="H51" s="97">
        <v>7000</v>
      </c>
      <c r="I51" s="182"/>
      <c r="J51" s="98"/>
      <c r="K51" s="99"/>
      <c r="L51" s="99"/>
      <c r="M51" s="98"/>
      <c r="N51" s="100"/>
      <c r="O51" s="100"/>
      <c r="P51" s="97"/>
      <c r="Q51" s="183"/>
      <c r="R51" s="183"/>
      <c r="S51" s="150"/>
      <c r="T51" s="100" t="s">
        <v>47</v>
      </c>
      <c r="U51" s="100" t="s">
        <v>53</v>
      </c>
      <c r="V51" s="184">
        <f t="shared" si="1"/>
        <v>70000</v>
      </c>
      <c r="W51" s="84" t="s">
        <v>36</v>
      </c>
      <c r="X51" s="125"/>
      <c r="Y51" s="125"/>
    </row>
    <row r="52" spans="1:25" ht="23.25" customHeight="1">
      <c r="A52" s="38"/>
      <c r="B52" s="1144" t="s">
        <v>259</v>
      </c>
      <c r="C52" s="1145"/>
      <c r="D52" s="1145"/>
      <c r="E52" s="1146"/>
      <c r="F52" s="8"/>
      <c r="G52" s="101">
        <v>26131</v>
      </c>
      <c r="H52" s="66"/>
      <c r="I52" s="101"/>
      <c r="J52" s="66"/>
      <c r="K52" s="67"/>
      <c r="L52" s="67"/>
      <c r="M52" s="131">
        <v>26131</v>
      </c>
      <c r="N52" s="67"/>
      <c r="O52" s="67"/>
      <c r="P52" s="65"/>
      <c r="Q52" s="68"/>
      <c r="R52" s="68"/>
      <c r="S52" s="147"/>
      <c r="T52" s="65"/>
      <c r="U52" s="65"/>
      <c r="W52" s="6"/>
      <c r="X52" s="40"/>
      <c r="Y52" s="40"/>
    </row>
    <row r="53" spans="1:25" ht="36" customHeight="1">
      <c r="A53" s="38"/>
      <c r="B53" s="1162" t="s">
        <v>242</v>
      </c>
      <c r="C53" s="1163"/>
      <c r="D53" s="1163"/>
      <c r="E53" s="1164"/>
      <c r="F53" s="41"/>
      <c r="G53" s="69">
        <f>SUM(G6:G52)</f>
        <v>9209500.7600000016</v>
      </c>
      <c r="H53" s="78">
        <f>SUM(H6:H31)</f>
        <v>811715.45</v>
      </c>
      <c r="I53" s="69"/>
      <c r="J53" s="70"/>
      <c r="K53" s="71"/>
      <c r="L53" s="71"/>
      <c r="M53" s="141">
        <f>SUM(M6:M52)</f>
        <v>1993323</v>
      </c>
      <c r="N53" s="71"/>
      <c r="O53" s="71"/>
      <c r="P53" s="79">
        <f ca="1">SUM(P6:P158)</f>
        <v>1994986</v>
      </c>
      <c r="Q53" s="72"/>
      <c r="R53" s="72"/>
      <c r="S53" s="107">
        <f>SUM(S32:S51)</f>
        <v>0</v>
      </c>
      <c r="T53" s="107"/>
      <c r="U53" s="107"/>
      <c r="V53" s="65">
        <f>SUM(V32:V51)</f>
        <v>3673434.2189999996</v>
      </c>
      <c r="W53" s="6"/>
      <c r="X53" s="18"/>
      <c r="Y53" s="18"/>
    </row>
    <row r="54" spans="1:25" ht="15.75">
      <c r="A54" s="1148" t="s">
        <v>31</v>
      </c>
      <c r="B54" s="1148"/>
      <c r="C54" s="1148"/>
      <c r="D54" s="1148"/>
      <c r="E54" s="1148"/>
      <c r="F54" s="1148"/>
      <c r="G54" s="1148"/>
      <c r="H54" s="1148"/>
      <c r="I54" s="1148"/>
      <c r="J54" s="1148"/>
      <c r="K54" s="1148"/>
      <c r="L54" s="1148"/>
      <c r="M54" s="1148"/>
      <c r="N54" s="1148"/>
      <c r="O54" s="1148"/>
      <c r="P54" s="1148"/>
      <c r="Q54" s="1148"/>
      <c r="R54" s="1148"/>
      <c r="S54" s="1148"/>
      <c r="T54" s="1148"/>
      <c r="U54" s="1148"/>
      <c r="V54" s="1148"/>
      <c r="W54" s="1148"/>
      <c r="X54" s="1148"/>
      <c r="Y54" s="1148"/>
    </row>
    <row r="55" spans="1:25" ht="73.5" customHeight="1">
      <c r="A55" s="112"/>
      <c r="B55" s="1147" t="s">
        <v>284</v>
      </c>
      <c r="C55" s="1147"/>
      <c r="D55" s="1147"/>
      <c r="E55" s="1147"/>
      <c r="F55" s="112"/>
      <c r="G55" s="112"/>
      <c r="H55" s="113"/>
      <c r="I55" s="112"/>
      <c r="J55" s="112"/>
      <c r="K55" s="112"/>
      <c r="L55" s="112"/>
      <c r="M55" s="115"/>
      <c r="N55" s="112"/>
      <c r="O55" s="112"/>
      <c r="P55" s="113">
        <v>647000</v>
      </c>
      <c r="Q55" s="112"/>
      <c r="R55" s="112"/>
      <c r="S55" s="112"/>
      <c r="T55" s="173"/>
      <c r="U55" s="173"/>
      <c r="V55" s="173"/>
      <c r="W55" s="112"/>
      <c r="X55" s="112"/>
      <c r="Y55" s="112"/>
    </row>
    <row r="56" spans="1:25" ht="81" customHeight="1">
      <c r="A56" s="27">
        <v>1</v>
      </c>
      <c r="B56" s="6" t="s">
        <v>272</v>
      </c>
      <c r="C56" s="6" t="s">
        <v>275</v>
      </c>
      <c r="D56" s="6" t="s">
        <v>262</v>
      </c>
      <c r="E56" s="6" t="s">
        <v>262</v>
      </c>
      <c r="F56" s="8" t="s">
        <v>40</v>
      </c>
      <c r="G56" s="11"/>
      <c r="H56" s="59">
        <v>35200</v>
      </c>
      <c r="I56" s="59"/>
      <c r="J56" s="60"/>
      <c r="K56" s="17"/>
      <c r="L56" s="17"/>
      <c r="M56" s="62"/>
      <c r="N56" s="62" t="s">
        <v>49</v>
      </c>
      <c r="O56" s="62" t="s">
        <v>66</v>
      </c>
      <c r="P56" s="62">
        <v>35200</v>
      </c>
      <c r="Q56" s="62"/>
      <c r="R56" s="62"/>
      <c r="S56" s="62"/>
      <c r="T56" s="62"/>
      <c r="U56" s="62"/>
      <c r="V56" s="62"/>
      <c r="W56" s="6"/>
      <c r="X56" s="18"/>
      <c r="Y56" s="18" t="s">
        <v>276</v>
      </c>
    </row>
    <row r="57" spans="1:25" ht="79.5" customHeight="1">
      <c r="A57" s="27">
        <v>2</v>
      </c>
      <c r="B57" s="6" t="s">
        <v>61</v>
      </c>
      <c r="C57" s="6" t="s">
        <v>69</v>
      </c>
      <c r="D57" s="6" t="s">
        <v>263</v>
      </c>
      <c r="E57" s="6" t="s">
        <v>263</v>
      </c>
      <c r="F57" s="8" t="s">
        <v>40</v>
      </c>
      <c r="G57" s="11"/>
      <c r="H57" s="59">
        <f>P57</f>
        <v>21300</v>
      </c>
      <c r="I57" s="59"/>
      <c r="J57" s="60"/>
      <c r="K57" s="17"/>
      <c r="L57" s="17"/>
      <c r="M57" s="62"/>
      <c r="N57" s="62" t="s">
        <v>49</v>
      </c>
      <c r="O57" s="62" t="s">
        <v>66</v>
      </c>
      <c r="P57" s="62">
        <v>21300</v>
      </c>
      <c r="Q57" s="62"/>
      <c r="R57" s="62"/>
      <c r="S57" s="62"/>
      <c r="T57" s="62"/>
      <c r="U57" s="62"/>
      <c r="V57" s="62"/>
      <c r="W57" s="6"/>
      <c r="X57" s="18"/>
      <c r="Y57" s="18" t="s">
        <v>278</v>
      </c>
    </row>
    <row r="58" spans="1:25" ht="68.25" customHeight="1">
      <c r="A58" s="27">
        <v>3</v>
      </c>
      <c r="B58" s="6" t="s">
        <v>193</v>
      </c>
      <c r="C58" s="6" t="s">
        <v>194</v>
      </c>
      <c r="D58" s="6" t="s">
        <v>264</v>
      </c>
      <c r="E58" s="6" t="s">
        <v>264</v>
      </c>
      <c r="F58" s="8" t="s">
        <v>40</v>
      </c>
      <c r="G58" s="11"/>
      <c r="H58" s="59">
        <f t="shared" ref="H58:H64" si="2">P58</f>
        <v>30000</v>
      </c>
      <c r="I58" s="59"/>
      <c r="J58" s="60"/>
      <c r="K58" s="17"/>
      <c r="L58" s="17"/>
      <c r="M58" s="62"/>
      <c r="N58" s="62" t="s">
        <v>49</v>
      </c>
      <c r="O58" s="62" t="s">
        <v>66</v>
      </c>
      <c r="P58" s="62">
        <v>30000</v>
      </c>
      <c r="Q58" s="62"/>
      <c r="R58" s="62"/>
      <c r="S58" s="62"/>
      <c r="T58" s="62"/>
      <c r="U58" s="62"/>
      <c r="V58" s="62"/>
      <c r="W58" s="6"/>
      <c r="X58" s="18"/>
      <c r="Y58" s="18" t="s">
        <v>278</v>
      </c>
    </row>
    <row r="59" spans="1:25" ht="75.75" customHeight="1">
      <c r="A59" s="27">
        <v>4</v>
      </c>
      <c r="B59" s="6" t="s">
        <v>193</v>
      </c>
      <c r="C59" s="6" t="s">
        <v>273</v>
      </c>
      <c r="D59" s="6" t="s">
        <v>265</v>
      </c>
      <c r="E59" s="6" t="s">
        <v>265</v>
      </c>
      <c r="F59" s="8" t="s">
        <v>40</v>
      </c>
      <c r="G59" s="11"/>
      <c r="H59" s="59">
        <f t="shared" si="2"/>
        <v>20000</v>
      </c>
      <c r="I59" s="59"/>
      <c r="J59" s="60"/>
      <c r="K59" s="17"/>
      <c r="L59" s="17"/>
      <c r="M59" s="62"/>
      <c r="N59" s="62" t="s">
        <v>49</v>
      </c>
      <c r="O59" s="62" t="s">
        <v>66</v>
      </c>
      <c r="P59" s="62">
        <v>20000</v>
      </c>
      <c r="Q59" s="62"/>
      <c r="R59" s="62"/>
      <c r="S59" s="62"/>
      <c r="T59" s="62"/>
      <c r="U59" s="62"/>
      <c r="V59" s="62"/>
      <c r="W59" s="6"/>
      <c r="X59" s="18"/>
      <c r="Y59" s="18" t="s">
        <v>278</v>
      </c>
    </row>
    <row r="60" spans="1:25" ht="80.25" customHeight="1">
      <c r="A60" s="27">
        <v>5</v>
      </c>
      <c r="B60" s="6" t="s">
        <v>193</v>
      </c>
      <c r="C60" s="6" t="s">
        <v>273</v>
      </c>
      <c r="D60" s="6" t="s">
        <v>266</v>
      </c>
      <c r="E60" s="6" t="s">
        <v>266</v>
      </c>
      <c r="F60" s="8" t="s">
        <v>40</v>
      </c>
      <c r="G60" s="11"/>
      <c r="H60" s="59">
        <f t="shared" si="2"/>
        <v>15000</v>
      </c>
      <c r="I60" s="59"/>
      <c r="J60" s="60"/>
      <c r="K60" s="17"/>
      <c r="L60" s="17"/>
      <c r="M60" s="62"/>
      <c r="N60" s="62" t="s">
        <v>49</v>
      </c>
      <c r="O60" s="62" t="s">
        <v>66</v>
      </c>
      <c r="P60" s="62">
        <v>15000</v>
      </c>
      <c r="Q60" s="62"/>
      <c r="R60" s="62"/>
      <c r="S60" s="62"/>
      <c r="T60" s="62"/>
      <c r="U60" s="62"/>
      <c r="V60" s="62"/>
      <c r="W60" s="6"/>
      <c r="X60" s="18"/>
      <c r="Y60" s="18" t="s">
        <v>278</v>
      </c>
    </row>
    <row r="61" spans="1:25" ht="74.25" customHeight="1">
      <c r="A61" s="27">
        <v>6</v>
      </c>
      <c r="B61" s="6" t="s">
        <v>193</v>
      </c>
      <c r="C61" s="6" t="s">
        <v>274</v>
      </c>
      <c r="D61" s="6" t="s">
        <v>267</v>
      </c>
      <c r="E61" s="6" t="s">
        <v>267</v>
      </c>
      <c r="F61" s="8" t="s">
        <v>40</v>
      </c>
      <c r="G61" s="11"/>
      <c r="H61" s="59">
        <f t="shared" si="2"/>
        <v>55000</v>
      </c>
      <c r="I61" s="59"/>
      <c r="J61" s="60"/>
      <c r="K61" s="17"/>
      <c r="L61" s="17"/>
      <c r="M61" s="62"/>
      <c r="N61" s="62" t="s">
        <v>49</v>
      </c>
      <c r="O61" s="62" t="s">
        <v>66</v>
      </c>
      <c r="P61" s="62">
        <v>55000</v>
      </c>
      <c r="Q61" s="62"/>
      <c r="R61" s="62"/>
      <c r="S61" s="62"/>
      <c r="T61" s="62"/>
      <c r="U61" s="62"/>
      <c r="V61" s="62"/>
      <c r="W61" s="6"/>
      <c r="X61" s="18"/>
      <c r="Y61" s="18" t="s">
        <v>276</v>
      </c>
    </row>
    <row r="62" spans="1:25" ht="74.25" customHeight="1">
      <c r="A62" s="27">
        <v>7</v>
      </c>
      <c r="B62" s="6" t="s">
        <v>193</v>
      </c>
      <c r="C62" s="6" t="s">
        <v>275</v>
      </c>
      <c r="D62" s="6" t="s">
        <v>268</v>
      </c>
      <c r="E62" s="6" t="s">
        <v>277</v>
      </c>
      <c r="F62" s="8" t="s">
        <v>40</v>
      </c>
      <c r="G62" s="11"/>
      <c r="H62" s="59">
        <f t="shared" si="2"/>
        <v>5500</v>
      </c>
      <c r="I62" s="59"/>
      <c r="J62" s="60"/>
      <c r="K62" s="17"/>
      <c r="L62" s="17"/>
      <c r="M62" s="62"/>
      <c r="N62" s="62" t="s">
        <v>49</v>
      </c>
      <c r="O62" s="62" t="s">
        <v>66</v>
      </c>
      <c r="P62" s="62">
        <v>5500</v>
      </c>
      <c r="Q62" s="62"/>
      <c r="R62" s="62"/>
      <c r="S62" s="62"/>
      <c r="T62" s="62"/>
      <c r="U62" s="62"/>
      <c r="V62" s="62"/>
      <c r="W62" s="6"/>
      <c r="X62" s="18"/>
      <c r="Y62" s="18" t="s">
        <v>278</v>
      </c>
    </row>
    <row r="63" spans="1:25" ht="82.5" customHeight="1">
      <c r="A63" s="27">
        <v>8</v>
      </c>
      <c r="B63" s="6" t="s">
        <v>193</v>
      </c>
      <c r="C63" s="6" t="s">
        <v>69</v>
      </c>
      <c r="D63" s="6" t="s">
        <v>269</v>
      </c>
      <c r="E63" s="6" t="s">
        <v>269</v>
      </c>
      <c r="F63" s="8" t="s">
        <v>40</v>
      </c>
      <c r="G63" s="11"/>
      <c r="H63" s="59">
        <f t="shared" si="2"/>
        <v>26000</v>
      </c>
      <c r="I63" s="59"/>
      <c r="J63" s="60"/>
      <c r="K63" s="17"/>
      <c r="L63" s="17"/>
      <c r="M63" s="62"/>
      <c r="N63" s="62" t="s">
        <v>49</v>
      </c>
      <c r="O63" s="62" t="s">
        <v>66</v>
      </c>
      <c r="P63" s="62">
        <v>26000</v>
      </c>
      <c r="Q63" s="62"/>
      <c r="R63" s="62"/>
      <c r="S63" s="62"/>
      <c r="T63" s="62"/>
      <c r="U63" s="62"/>
      <c r="V63" s="62"/>
      <c r="W63" s="6"/>
      <c r="X63" s="18"/>
      <c r="Y63" s="18" t="s">
        <v>278</v>
      </c>
    </row>
    <row r="64" spans="1:25" ht="103.5" customHeight="1">
      <c r="A64" s="27">
        <v>9</v>
      </c>
      <c r="B64" s="28" t="s">
        <v>41</v>
      </c>
      <c r="C64" s="29" t="s">
        <v>226</v>
      </c>
      <c r="D64" s="6" t="s">
        <v>270</v>
      </c>
      <c r="E64" s="6" t="s">
        <v>270</v>
      </c>
      <c r="F64" s="8" t="s">
        <v>40</v>
      </c>
      <c r="G64" s="11"/>
      <c r="H64" s="59">
        <f t="shared" si="2"/>
        <v>92000</v>
      </c>
      <c r="I64" s="59"/>
      <c r="J64" s="60"/>
      <c r="K64" s="17"/>
      <c r="L64" s="17"/>
      <c r="M64" s="62"/>
      <c r="N64" s="62" t="s">
        <v>49</v>
      </c>
      <c r="O64" s="62" t="s">
        <v>66</v>
      </c>
      <c r="P64" s="62">
        <v>92000</v>
      </c>
      <c r="Q64" s="62"/>
      <c r="R64" s="62"/>
      <c r="S64" s="62"/>
      <c r="T64" s="62"/>
      <c r="U64" s="62"/>
      <c r="V64" s="62"/>
      <c r="W64" s="6"/>
      <c r="X64" s="18"/>
      <c r="Y64" s="106" t="s">
        <v>271</v>
      </c>
    </row>
    <row r="65" spans="1:25" ht="123">
      <c r="A65" s="27">
        <v>10</v>
      </c>
      <c r="B65" s="6" t="s">
        <v>193</v>
      </c>
      <c r="C65" s="6" t="s">
        <v>194</v>
      </c>
      <c r="D65" s="6" t="s">
        <v>195</v>
      </c>
      <c r="E65" s="6" t="s">
        <v>196</v>
      </c>
      <c r="F65" s="8" t="s">
        <v>40</v>
      </c>
      <c r="G65" s="11"/>
      <c r="H65" s="59">
        <f>M65+P65+S65</f>
        <v>130000</v>
      </c>
      <c r="I65" s="59"/>
      <c r="J65" s="60"/>
      <c r="K65" s="61" t="s">
        <v>170</v>
      </c>
      <c r="L65" s="61" t="s">
        <v>50</v>
      </c>
      <c r="M65" s="62">
        <v>130000</v>
      </c>
      <c r="N65" s="62"/>
      <c r="O65" s="62"/>
      <c r="P65" s="62"/>
      <c r="Q65" s="62"/>
      <c r="R65" s="62"/>
      <c r="S65" s="62"/>
      <c r="T65" s="62"/>
      <c r="U65" s="62"/>
      <c r="V65" s="62"/>
      <c r="W65" s="6" t="s">
        <v>36</v>
      </c>
      <c r="X65" s="18"/>
      <c r="Y65" s="18"/>
    </row>
    <row r="66" spans="1:25" ht="150">
      <c r="A66" s="27">
        <v>11</v>
      </c>
      <c r="B66" s="6" t="s">
        <v>61</v>
      </c>
      <c r="C66" s="6" t="s">
        <v>62</v>
      </c>
      <c r="D66" s="6" t="s">
        <v>63</v>
      </c>
      <c r="E66" s="6" t="s">
        <v>64</v>
      </c>
      <c r="F66" s="8" t="s">
        <v>40</v>
      </c>
      <c r="G66" s="11"/>
      <c r="H66" s="59">
        <f>M66+P66+S66</f>
        <v>1530000</v>
      </c>
      <c r="I66" s="59"/>
      <c r="J66" s="60"/>
      <c r="K66" s="61" t="s">
        <v>170</v>
      </c>
      <c r="L66" s="61" t="s">
        <v>66</v>
      </c>
      <c r="M66" s="62">
        <v>400000</v>
      </c>
      <c r="N66" s="62" t="s">
        <v>65</v>
      </c>
      <c r="O66" s="62" t="s">
        <v>66</v>
      </c>
      <c r="P66" s="62">
        <v>520000</v>
      </c>
      <c r="Q66" s="62" t="s">
        <v>65</v>
      </c>
      <c r="R66" s="62" t="s">
        <v>66</v>
      </c>
      <c r="S66" s="62">
        <v>610000</v>
      </c>
      <c r="T66" s="62"/>
      <c r="U66" s="62"/>
      <c r="V66" s="62"/>
      <c r="W66" s="6" t="s">
        <v>197</v>
      </c>
      <c r="X66" s="18"/>
      <c r="Y66" s="18"/>
    </row>
    <row r="67" spans="1:25" ht="135">
      <c r="A67" s="27">
        <v>12</v>
      </c>
      <c r="B67" s="6" t="s">
        <v>38</v>
      </c>
      <c r="C67" s="6" t="s">
        <v>37</v>
      </c>
      <c r="D67" s="6" t="s">
        <v>67</v>
      </c>
      <c r="E67" s="6" t="s">
        <v>68</v>
      </c>
      <c r="F67" s="8" t="s">
        <v>40</v>
      </c>
      <c r="G67" s="11"/>
      <c r="H67" s="59">
        <f>M67+P67+S67</f>
        <v>485000</v>
      </c>
      <c r="I67" s="59"/>
      <c r="J67" s="59"/>
      <c r="K67" s="49"/>
      <c r="L67" s="49"/>
      <c r="M67" s="51"/>
      <c r="N67" s="51"/>
      <c r="O67" s="51"/>
      <c r="P67" s="51"/>
      <c r="Q67" s="51" t="s">
        <v>52</v>
      </c>
      <c r="R67" s="51" t="s">
        <v>48</v>
      </c>
      <c r="S67" s="51">
        <v>485000</v>
      </c>
      <c r="T67" s="51"/>
      <c r="U67" s="51"/>
      <c r="V67" s="51"/>
      <c r="W67" s="6" t="s">
        <v>36</v>
      </c>
      <c r="X67" s="18"/>
      <c r="Y67" s="18"/>
    </row>
    <row r="68" spans="1:25" ht="123">
      <c r="A68" s="27">
        <v>13</v>
      </c>
      <c r="B68" s="6" t="s">
        <v>61</v>
      </c>
      <c r="C68" s="6" t="s">
        <v>69</v>
      </c>
      <c r="D68" s="6" t="s">
        <v>70</v>
      </c>
      <c r="E68" s="6" t="s">
        <v>71</v>
      </c>
      <c r="F68" s="8" t="s">
        <v>40</v>
      </c>
      <c r="G68" s="11"/>
      <c r="H68" s="59">
        <f>M68+P68+S68</f>
        <v>240000</v>
      </c>
      <c r="I68" s="59"/>
      <c r="J68" s="59"/>
      <c r="K68" s="49"/>
      <c r="L68" s="49"/>
      <c r="M68" s="51"/>
      <c r="N68" s="51"/>
      <c r="O68" s="51"/>
      <c r="P68" s="51"/>
      <c r="Q68" s="51" t="s">
        <v>49</v>
      </c>
      <c r="R68" s="51" t="s">
        <v>48</v>
      </c>
      <c r="S68" s="51">
        <v>240000</v>
      </c>
      <c r="T68" s="51"/>
      <c r="U68" s="51"/>
      <c r="V68" s="51"/>
      <c r="W68" s="6" t="s">
        <v>36</v>
      </c>
      <c r="X68" s="18"/>
      <c r="Y68" s="18"/>
    </row>
    <row r="69" spans="1:25" ht="123">
      <c r="A69" s="27">
        <v>14</v>
      </c>
      <c r="B69" s="12" t="s">
        <v>72</v>
      </c>
      <c r="C69" s="12"/>
      <c r="D69" s="12" t="s">
        <v>73</v>
      </c>
      <c r="E69" s="12" t="s">
        <v>74</v>
      </c>
      <c r="F69" s="8" t="s">
        <v>40</v>
      </c>
      <c r="G69" s="13"/>
      <c r="H69" s="59">
        <f t="shared" ref="H69:H129" si="3">M69+P69+S69</f>
        <v>6000</v>
      </c>
      <c r="I69" s="42"/>
      <c r="J69" s="42"/>
      <c r="K69" s="63" t="s">
        <v>75</v>
      </c>
      <c r="L69" s="49" t="s">
        <v>66</v>
      </c>
      <c r="M69" s="64">
        <v>3000</v>
      </c>
      <c r="N69" s="50" t="s">
        <v>75</v>
      </c>
      <c r="O69" s="51" t="s">
        <v>66</v>
      </c>
      <c r="P69" s="64">
        <v>2000</v>
      </c>
      <c r="Q69" s="50" t="s">
        <v>75</v>
      </c>
      <c r="R69" s="51" t="s">
        <v>66</v>
      </c>
      <c r="S69" s="64">
        <v>1000</v>
      </c>
      <c r="T69" s="64"/>
      <c r="U69" s="64"/>
      <c r="V69" s="64"/>
      <c r="W69" s="6" t="s">
        <v>36</v>
      </c>
      <c r="X69" s="18"/>
      <c r="Y69" s="18"/>
    </row>
    <row r="70" spans="1:25" ht="123">
      <c r="A70" s="27">
        <v>15</v>
      </c>
      <c r="B70" s="12" t="s">
        <v>76</v>
      </c>
      <c r="C70" s="12"/>
      <c r="D70" s="12" t="s">
        <v>77</v>
      </c>
      <c r="E70" s="12" t="s">
        <v>74</v>
      </c>
      <c r="F70" s="8" t="s">
        <v>40</v>
      </c>
      <c r="G70" s="13"/>
      <c r="H70" s="59">
        <f t="shared" si="3"/>
        <v>14000</v>
      </c>
      <c r="I70" s="42"/>
      <c r="J70" s="42"/>
      <c r="K70" s="63" t="s">
        <v>75</v>
      </c>
      <c r="L70" s="49" t="s">
        <v>66</v>
      </c>
      <c r="M70" s="64">
        <v>4000</v>
      </c>
      <c r="N70" s="50" t="s">
        <v>75</v>
      </c>
      <c r="O70" s="51" t="s">
        <v>66</v>
      </c>
      <c r="P70" s="64">
        <v>5000</v>
      </c>
      <c r="Q70" s="50" t="s">
        <v>75</v>
      </c>
      <c r="R70" s="51" t="s">
        <v>66</v>
      </c>
      <c r="S70" s="64">
        <v>5000</v>
      </c>
      <c r="T70" s="64"/>
      <c r="U70" s="64"/>
      <c r="V70" s="64"/>
      <c r="W70" s="6" t="s">
        <v>36</v>
      </c>
      <c r="X70" s="18"/>
      <c r="Y70" s="18"/>
    </row>
    <row r="71" spans="1:25" ht="123">
      <c r="A71" s="27">
        <v>16</v>
      </c>
      <c r="B71" s="12" t="s">
        <v>72</v>
      </c>
      <c r="C71" s="12"/>
      <c r="D71" s="12" t="s">
        <v>78</v>
      </c>
      <c r="E71" s="12" t="s">
        <v>79</v>
      </c>
      <c r="F71" s="8" t="s">
        <v>40</v>
      </c>
      <c r="G71" s="13"/>
      <c r="H71" s="59">
        <f t="shared" si="3"/>
        <v>86000</v>
      </c>
      <c r="I71" s="42"/>
      <c r="J71" s="42"/>
      <c r="K71" s="63" t="s">
        <v>75</v>
      </c>
      <c r="L71" s="49" t="s">
        <v>66</v>
      </c>
      <c r="M71" s="64">
        <v>26000</v>
      </c>
      <c r="N71" s="50" t="s">
        <v>75</v>
      </c>
      <c r="O71" s="51" t="s">
        <v>66</v>
      </c>
      <c r="P71" s="64">
        <v>30000</v>
      </c>
      <c r="Q71" s="50" t="s">
        <v>75</v>
      </c>
      <c r="R71" s="51" t="s">
        <v>66</v>
      </c>
      <c r="S71" s="64">
        <v>30000</v>
      </c>
      <c r="T71" s="64"/>
      <c r="U71" s="64"/>
      <c r="V71" s="64"/>
      <c r="W71" s="6" t="s">
        <v>36</v>
      </c>
      <c r="X71" s="18"/>
      <c r="Y71" s="18"/>
    </row>
    <row r="72" spans="1:25" ht="123">
      <c r="A72" s="27">
        <v>17</v>
      </c>
      <c r="B72" s="12" t="s">
        <v>72</v>
      </c>
      <c r="C72" s="12"/>
      <c r="D72" s="12" t="s">
        <v>80</v>
      </c>
      <c r="E72" s="12" t="s">
        <v>79</v>
      </c>
      <c r="F72" s="8" t="s">
        <v>40</v>
      </c>
      <c r="G72" s="13"/>
      <c r="H72" s="59">
        <f t="shared" si="3"/>
        <v>30000</v>
      </c>
      <c r="I72" s="42"/>
      <c r="J72" s="42"/>
      <c r="K72" s="63" t="s">
        <v>75</v>
      </c>
      <c r="L72" s="49" t="s">
        <v>66</v>
      </c>
      <c r="M72" s="64">
        <v>10000</v>
      </c>
      <c r="N72" s="50" t="s">
        <v>75</v>
      </c>
      <c r="O72" s="51" t="s">
        <v>66</v>
      </c>
      <c r="P72" s="64">
        <v>10000</v>
      </c>
      <c r="Q72" s="50" t="s">
        <v>75</v>
      </c>
      <c r="R72" s="51" t="s">
        <v>66</v>
      </c>
      <c r="S72" s="64">
        <v>10000</v>
      </c>
      <c r="T72" s="64"/>
      <c r="U72" s="64"/>
      <c r="V72" s="64"/>
      <c r="W72" s="6" t="s">
        <v>36</v>
      </c>
      <c r="X72" s="18"/>
      <c r="Y72" s="18"/>
    </row>
    <row r="73" spans="1:25" ht="123">
      <c r="A73" s="27">
        <v>18</v>
      </c>
      <c r="B73" s="12" t="s">
        <v>72</v>
      </c>
      <c r="C73" s="12" t="s">
        <v>81</v>
      </c>
      <c r="D73" s="12" t="s">
        <v>82</v>
      </c>
      <c r="E73" s="12" t="s">
        <v>83</v>
      </c>
      <c r="F73" s="8" t="s">
        <v>40</v>
      </c>
      <c r="G73" s="13"/>
      <c r="H73" s="59">
        <f t="shared" si="3"/>
        <v>44000</v>
      </c>
      <c r="I73" s="42"/>
      <c r="J73" s="42"/>
      <c r="K73" s="63" t="s">
        <v>75</v>
      </c>
      <c r="L73" s="49" t="s">
        <v>66</v>
      </c>
      <c r="M73" s="64">
        <v>12000</v>
      </c>
      <c r="N73" s="50" t="s">
        <v>75</v>
      </c>
      <c r="O73" s="51" t="s">
        <v>66</v>
      </c>
      <c r="P73" s="64">
        <v>16000</v>
      </c>
      <c r="Q73" s="50" t="s">
        <v>75</v>
      </c>
      <c r="R73" s="51" t="s">
        <v>66</v>
      </c>
      <c r="S73" s="64">
        <v>16000</v>
      </c>
      <c r="T73" s="64"/>
      <c r="U73" s="64"/>
      <c r="V73" s="64"/>
      <c r="W73" s="6" t="s">
        <v>36</v>
      </c>
      <c r="X73" s="18"/>
      <c r="Y73" s="18"/>
    </row>
    <row r="74" spans="1:25" ht="123">
      <c r="A74" s="27">
        <v>19</v>
      </c>
      <c r="B74" s="12" t="s">
        <v>72</v>
      </c>
      <c r="C74" s="12"/>
      <c r="D74" s="12" t="s">
        <v>84</v>
      </c>
      <c r="E74" s="12" t="s">
        <v>83</v>
      </c>
      <c r="F74" s="8" t="s">
        <v>40</v>
      </c>
      <c r="G74" s="13"/>
      <c r="H74" s="59">
        <f t="shared" si="3"/>
        <v>9000</v>
      </c>
      <c r="I74" s="42"/>
      <c r="J74" s="42"/>
      <c r="K74" s="63" t="s">
        <v>75</v>
      </c>
      <c r="L74" s="49" t="s">
        <v>66</v>
      </c>
      <c r="M74" s="64">
        <v>3000</v>
      </c>
      <c r="N74" s="50" t="s">
        <v>75</v>
      </c>
      <c r="O74" s="51" t="s">
        <v>66</v>
      </c>
      <c r="P74" s="64">
        <v>3000</v>
      </c>
      <c r="Q74" s="50" t="s">
        <v>75</v>
      </c>
      <c r="R74" s="51" t="s">
        <v>66</v>
      </c>
      <c r="S74" s="64">
        <v>3000</v>
      </c>
      <c r="T74" s="64"/>
      <c r="U74" s="64"/>
      <c r="V74" s="64"/>
      <c r="W74" s="6" t="s">
        <v>36</v>
      </c>
      <c r="X74" s="17"/>
      <c r="Y74" s="17"/>
    </row>
    <row r="75" spans="1:25" ht="123">
      <c r="A75" s="27">
        <v>20</v>
      </c>
      <c r="B75" s="12" t="s">
        <v>72</v>
      </c>
      <c r="C75" s="12"/>
      <c r="D75" s="12" t="s">
        <v>85</v>
      </c>
      <c r="E75" s="12" t="s">
        <v>83</v>
      </c>
      <c r="F75" s="8" t="s">
        <v>40</v>
      </c>
      <c r="G75" s="13"/>
      <c r="H75" s="59">
        <f t="shared" si="3"/>
        <v>88000</v>
      </c>
      <c r="I75" s="42"/>
      <c r="J75" s="42"/>
      <c r="K75" s="63" t="s">
        <v>75</v>
      </c>
      <c r="L75" s="49" t="s">
        <v>66</v>
      </c>
      <c r="M75" s="64">
        <v>24000</v>
      </c>
      <c r="N75" s="50" t="s">
        <v>75</v>
      </c>
      <c r="O75" s="51" t="s">
        <v>66</v>
      </c>
      <c r="P75" s="64">
        <v>32000</v>
      </c>
      <c r="Q75" s="50" t="s">
        <v>75</v>
      </c>
      <c r="R75" s="51" t="s">
        <v>66</v>
      </c>
      <c r="S75" s="64">
        <v>32000</v>
      </c>
      <c r="T75" s="64"/>
      <c r="U75" s="64"/>
      <c r="V75" s="64"/>
      <c r="W75" s="6" t="s">
        <v>36</v>
      </c>
      <c r="X75" s="17"/>
      <c r="Y75" s="17"/>
    </row>
    <row r="76" spans="1:25" ht="123">
      <c r="A76" s="27">
        <v>21</v>
      </c>
      <c r="B76" s="12" t="s">
        <v>72</v>
      </c>
      <c r="C76" s="12"/>
      <c r="D76" s="12" t="s">
        <v>86</v>
      </c>
      <c r="E76" s="12" t="s">
        <v>83</v>
      </c>
      <c r="F76" s="8" t="s">
        <v>40</v>
      </c>
      <c r="G76" s="13" t="s">
        <v>24</v>
      </c>
      <c r="H76" s="59">
        <f t="shared" si="3"/>
        <v>60000</v>
      </c>
      <c r="I76" s="42"/>
      <c r="J76" s="42"/>
      <c r="K76" s="63" t="s">
        <v>75</v>
      </c>
      <c r="L76" s="49" t="s">
        <v>66</v>
      </c>
      <c r="M76" s="64">
        <v>20000</v>
      </c>
      <c r="N76" s="50" t="s">
        <v>75</v>
      </c>
      <c r="O76" s="51" t="s">
        <v>66</v>
      </c>
      <c r="P76" s="64">
        <v>20000</v>
      </c>
      <c r="Q76" s="50" t="s">
        <v>75</v>
      </c>
      <c r="R76" s="51" t="s">
        <v>66</v>
      </c>
      <c r="S76" s="64">
        <v>20000</v>
      </c>
      <c r="T76" s="64"/>
      <c r="U76" s="64"/>
      <c r="V76" s="64"/>
      <c r="W76" s="6" t="s">
        <v>36</v>
      </c>
      <c r="X76" s="17"/>
      <c r="Y76" s="17"/>
    </row>
    <row r="77" spans="1:25" ht="123">
      <c r="A77" s="27">
        <v>22</v>
      </c>
      <c r="B77" s="12" t="s">
        <v>72</v>
      </c>
      <c r="C77" s="12"/>
      <c r="D77" s="12" t="s">
        <v>87</v>
      </c>
      <c r="E77" s="12" t="s">
        <v>79</v>
      </c>
      <c r="F77" s="8" t="s">
        <v>40</v>
      </c>
      <c r="G77" s="13"/>
      <c r="H77" s="59">
        <f t="shared" si="3"/>
        <v>193000</v>
      </c>
      <c r="I77" s="42"/>
      <c r="J77" s="42"/>
      <c r="K77" s="63" t="s">
        <v>75</v>
      </c>
      <c r="L77" s="49" t="s">
        <v>66</v>
      </c>
      <c r="M77" s="64">
        <v>61000</v>
      </c>
      <c r="N77" s="50" t="s">
        <v>75</v>
      </c>
      <c r="O77" s="51" t="s">
        <v>66</v>
      </c>
      <c r="P77" s="64">
        <v>65000</v>
      </c>
      <c r="Q77" s="50" t="s">
        <v>75</v>
      </c>
      <c r="R77" s="51" t="s">
        <v>66</v>
      </c>
      <c r="S77" s="64">
        <v>67000</v>
      </c>
      <c r="T77" s="64"/>
      <c r="U77" s="64"/>
      <c r="V77" s="64"/>
      <c r="W77" s="6" t="s">
        <v>36</v>
      </c>
      <c r="X77" s="17"/>
      <c r="Y77" s="17"/>
    </row>
    <row r="78" spans="1:25" ht="123">
      <c r="A78" s="27">
        <v>23</v>
      </c>
      <c r="B78" s="12" t="s">
        <v>72</v>
      </c>
      <c r="C78" s="12" t="s">
        <v>88</v>
      </c>
      <c r="D78" s="12" t="s">
        <v>89</v>
      </c>
      <c r="E78" s="12" t="s">
        <v>90</v>
      </c>
      <c r="F78" s="8" t="s">
        <v>40</v>
      </c>
      <c r="G78" s="13"/>
      <c r="H78" s="59">
        <f t="shared" si="3"/>
        <v>570000</v>
      </c>
      <c r="I78" s="42"/>
      <c r="J78" s="42"/>
      <c r="K78" s="63" t="s">
        <v>75</v>
      </c>
      <c r="L78" s="49" t="s">
        <v>66</v>
      </c>
      <c r="M78" s="64">
        <v>180000</v>
      </c>
      <c r="N78" s="50" t="s">
        <v>75</v>
      </c>
      <c r="O78" s="51" t="s">
        <v>66</v>
      </c>
      <c r="P78" s="64">
        <v>190000</v>
      </c>
      <c r="Q78" s="50" t="s">
        <v>75</v>
      </c>
      <c r="R78" s="51" t="s">
        <v>66</v>
      </c>
      <c r="S78" s="64">
        <v>200000</v>
      </c>
      <c r="T78" s="64"/>
      <c r="U78" s="64"/>
      <c r="V78" s="64"/>
      <c r="W78" s="6" t="s">
        <v>36</v>
      </c>
      <c r="X78" s="17"/>
      <c r="Y78" s="17"/>
    </row>
    <row r="79" spans="1:25" ht="123">
      <c r="A79" s="27">
        <v>24</v>
      </c>
      <c r="B79" s="12" t="s">
        <v>76</v>
      </c>
      <c r="C79" s="15" t="s">
        <v>91</v>
      </c>
      <c r="D79" s="12" t="s">
        <v>92</v>
      </c>
      <c r="E79" s="12" t="s">
        <v>83</v>
      </c>
      <c r="F79" s="8" t="s">
        <v>40</v>
      </c>
      <c r="G79" s="13"/>
      <c r="H79" s="59">
        <f t="shared" si="3"/>
        <v>3000</v>
      </c>
      <c r="I79" s="42"/>
      <c r="J79" s="42"/>
      <c r="K79" s="63" t="s">
        <v>75</v>
      </c>
      <c r="L79" s="49" t="s">
        <v>66</v>
      </c>
      <c r="M79" s="64">
        <v>1000</v>
      </c>
      <c r="N79" s="50" t="s">
        <v>75</v>
      </c>
      <c r="O79" s="51" t="s">
        <v>66</v>
      </c>
      <c r="P79" s="64">
        <v>1000</v>
      </c>
      <c r="Q79" s="50" t="s">
        <v>75</v>
      </c>
      <c r="R79" s="51" t="s">
        <v>66</v>
      </c>
      <c r="S79" s="64">
        <v>1000</v>
      </c>
      <c r="T79" s="64"/>
      <c r="U79" s="64"/>
      <c r="V79" s="64"/>
      <c r="W79" s="6" t="s">
        <v>36</v>
      </c>
      <c r="X79" s="17"/>
      <c r="Y79" s="17"/>
    </row>
    <row r="80" spans="1:25" ht="123">
      <c r="A80" s="27">
        <v>25</v>
      </c>
      <c r="B80" s="12" t="s">
        <v>72</v>
      </c>
      <c r="C80" s="12" t="s">
        <v>93</v>
      </c>
      <c r="D80" s="12" t="s">
        <v>94</v>
      </c>
      <c r="E80" s="12" t="s">
        <v>83</v>
      </c>
      <c r="F80" s="8" t="s">
        <v>40</v>
      </c>
      <c r="G80" s="13"/>
      <c r="H80" s="59">
        <f t="shared" si="3"/>
        <v>345000</v>
      </c>
      <c r="I80" s="42"/>
      <c r="J80" s="42"/>
      <c r="K80" s="63" t="s">
        <v>75</v>
      </c>
      <c r="L80" s="49" t="s">
        <v>66</v>
      </c>
      <c r="M80" s="64">
        <v>110000</v>
      </c>
      <c r="N80" s="50" t="s">
        <v>75</v>
      </c>
      <c r="O80" s="51" t="s">
        <v>66</v>
      </c>
      <c r="P80" s="64">
        <v>115000</v>
      </c>
      <c r="Q80" s="50" t="s">
        <v>75</v>
      </c>
      <c r="R80" s="51" t="s">
        <v>66</v>
      </c>
      <c r="S80" s="64">
        <v>120000</v>
      </c>
      <c r="T80" s="64"/>
      <c r="U80" s="64"/>
      <c r="V80" s="64"/>
      <c r="W80" s="6" t="s">
        <v>36</v>
      </c>
      <c r="X80" s="17"/>
      <c r="Y80" s="17"/>
    </row>
    <row r="81" spans="1:25" ht="123">
      <c r="A81" s="27">
        <v>26</v>
      </c>
      <c r="B81" s="12" t="s">
        <v>72</v>
      </c>
      <c r="C81" s="12" t="s">
        <v>88</v>
      </c>
      <c r="D81" s="12" t="s">
        <v>95</v>
      </c>
      <c r="E81" s="12" t="s">
        <v>79</v>
      </c>
      <c r="F81" s="8" t="s">
        <v>40</v>
      </c>
      <c r="G81" s="13"/>
      <c r="H81" s="59">
        <f t="shared" si="3"/>
        <v>34000</v>
      </c>
      <c r="I81" s="42"/>
      <c r="J81" s="42"/>
      <c r="K81" s="63" t="s">
        <v>75</v>
      </c>
      <c r="L81" s="49" t="s">
        <v>66</v>
      </c>
      <c r="M81" s="64">
        <v>10000</v>
      </c>
      <c r="N81" s="50" t="s">
        <v>75</v>
      </c>
      <c r="O81" s="51" t="s">
        <v>66</v>
      </c>
      <c r="P81" s="64">
        <v>12000</v>
      </c>
      <c r="Q81" s="50" t="s">
        <v>75</v>
      </c>
      <c r="R81" s="51" t="s">
        <v>66</v>
      </c>
      <c r="S81" s="64">
        <v>12000</v>
      </c>
      <c r="T81" s="64"/>
      <c r="U81" s="64"/>
      <c r="V81" s="64"/>
      <c r="W81" s="6" t="s">
        <v>36</v>
      </c>
      <c r="X81" s="17"/>
      <c r="Y81" s="17"/>
    </row>
    <row r="82" spans="1:25" ht="123">
      <c r="A82" s="27">
        <v>27</v>
      </c>
      <c r="B82" s="12" t="s">
        <v>72</v>
      </c>
      <c r="C82" s="12" t="s">
        <v>88</v>
      </c>
      <c r="D82" s="12" t="s">
        <v>96</v>
      </c>
      <c r="E82" s="12" t="s">
        <v>79</v>
      </c>
      <c r="F82" s="8" t="s">
        <v>40</v>
      </c>
      <c r="G82" s="13"/>
      <c r="H82" s="59">
        <f t="shared" si="3"/>
        <v>34000</v>
      </c>
      <c r="I82" s="42"/>
      <c r="J82" s="42"/>
      <c r="K82" s="63" t="s">
        <v>75</v>
      </c>
      <c r="L82" s="49" t="s">
        <v>66</v>
      </c>
      <c r="M82" s="64">
        <v>10000</v>
      </c>
      <c r="N82" s="50" t="s">
        <v>75</v>
      </c>
      <c r="O82" s="51" t="s">
        <v>66</v>
      </c>
      <c r="P82" s="64">
        <v>12000</v>
      </c>
      <c r="Q82" s="50" t="s">
        <v>75</v>
      </c>
      <c r="R82" s="51" t="s">
        <v>66</v>
      </c>
      <c r="S82" s="64">
        <v>12000</v>
      </c>
      <c r="T82" s="64"/>
      <c r="U82" s="64"/>
      <c r="V82" s="64"/>
      <c r="W82" s="6" t="s">
        <v>36</v>
      </c>
      <c r="X82" s="17"/>
      <c r="Y82" s="17"/>
    </row>
    <row r="83" spans="1:25" ht="123">
      <c r="A83" s="27">
        <v>28</v>
      </c>
      <c r="B83" s="12" t="s">
        <v>72</v>
      </c>
      <c r="C83" s="15" t="s">
        <v>91</v>
      </c>
      <c r="D83" s="12" t="s">
        <v>97</v>
      </c>
      <c r="E83" s="12" t="s">
        <v>79</v>
      </c>
      <c r="F83" s="8" t="s">
        <v>40</v>
      </c>
      <c r="G83" s="13" t="s">
        <v>24</v>
      </c>
      <c r="H83" s="59">
        <f t="shared" si="3"/>
        <v>97000</v>
      </c>
      <c r="I83" s="42"/>
      <c r="J83" s="42"/>
      <c r="K83" s="63" t="s">
        <v>75</v>
      </c>
      <c r="L83" s="49" t="s">
        <v>66</v>
      </c>
      <c r="M83" s="64">
        <v>30000</v>
      </c>
      <c r="N83" s="50" t="s">
        <v>75</v>
      </c>
      <c r="O83" s="51" t="s">
        <v>66</v>
      </c>
      <c r="P83" s="64">
        <v>30000</v>
      </c>
      <c r="Q83" s="50" t="s">
        <v>75</v>
      </c>
      <c r="R83" s="51" t="s">
        <v>66</v>
      </c>
      <c r="S83" s="64">
        <v>37000</v>
      </c>
      <c r="T83" s="64"/>
      <c r="U83" s="64"/>
      <c r="V83" s="64"/>
      <c r="W83" s="6" t="s">
        <v>36</v>
      </c>
      <c r="X83" s="17"/>
      <c r="Y83" s="17"/>
    </row>
    <row r="84" spans="1:25" ht="123">
      <c r="A84" s="27">
        <v>29</v>
      </c>
      <c r="B84" s="12" t="s">
        <v>72</v>
      </c>
      <c r="C84" s="12" t="s">
        <v>88</v>
      </c>
      <c r="D84" s="12" t="s">
        <v>98</v>
      </c>
      <c r="E84" s="12" t="s">
        <v>99</v>
      </c>
      <c r="F84" s="8" t="s">
        <v>40</v>
      </c>
      <c r="G84" s="13"/>
      <c r="H84" s="59">
        <f t="shared" si="3"/>
        <v>265000</v>
      </c>
      <c r="I84" s="42"/>
      <c r="J84" s="42"/>
      <c r="K84" s="63" t="s">
        <v>75</v>
      </c>
      <c r="L84" s="49" t="s">
        <v>66</v>
      </c>
      <c r="M84" s="64">
        <v>85000</v>
      </c>
      <c r="N84" s="50" t="s">
        <v>75</v>
      </c>
      <c r="O84" s="51" t="s">
        <v>66</v>
      </c>
      <c r="P84" s="64">
        <v>90000</v>
      </c>
      <c r="Q84" s="50" t="s">
        <v>75</v>
      </c>
      <c r="R84" s="51" t="s">
        <v>66</v>
      </c>
      <c r="S84" s="64">
        <v>90000</v>
      </c>
      <c r="T84" s="64"/>
      <c r="U84" s="64"/>
      <c r="V84" s="64"/>
      <c r="W84" s="12" t="s">
        <v>198</v>
      </c>
      <c r="X84" s="17"/>
      <c r="Y84" s="17"/>
    </row>
    <row r="85" spans="1:25" ht="123">
      <c r="A85" s="27">
        <v>30</v>
      </c>
      <c r="B85" s="12" t="s">
        <v>100</v>
      </c>
      <c r="C85" s="12"/>
      <c r="D85" s="110" t="s">
        <v>101</v>
      </c>
      <c r="E85" s="12" t="s">
        <v>102</v>
      </c>
      <c r="F85" s="8" t="s">
        <v>40</v>
      </c>
      <c r="G85" s="13"/>
      <c r="H85" s="59">
        <f t="shared" si="3"/>
        <v>166000</v>
      </c>
      <c r="I85" s="42"/>
      <c r="J85" s="42"/>
      <c r="K85" s="63" t="s">
        <v>75</v>
      </c>
      <c r="L85" s="49" t="s">
        <v>66</v>
      </c>
      <c r="M85" s="64">
        <v>50000</v>
      </c>
      <c r="N85" s="50" t="s">
        <v>75</v>
      </c>
      <c r="O85" s="51" t="s">
        <v>66</v>
      </c>
      <c r="P85" s="64">
        <v>55000</v>
      </c>
      <c r="Q85" s="50" t="s">
        <v>75</v>
      </c>
      <c r="R85" s="51" t="s">
        <v>66</v>
      </c>
      <c r="S85" s="64">
        <v>61000</v>
      </c>
      <c r="T85" s="64"/>
      <c r="U85" s="64"/>
      <c r="V85" s="64"/>
      <c r="W85" s="12" t="s">
        <v>199</v>
      </c>
      <c r="X85" s="17"/>
      <c r="Y85" s="17"/>
    </row>
    <row r="86" spans="1:25" ht="123">
      <c r="A86" s="27">
        <v>31</v>
      </c>
      <c r="B86" s="12" t="s">
        <v>100</v>
      </c>
      <c r="C86" s="12"/>
      <c r="D86" s="110" t="s">
        <v>103</v>
      </c>
      <c r="E86" s="12" t="s">
        <v>102</v>
      </c>
      <c r="F86" s="8" t="s">
        <v>40</v>
      </c>
      <c r="G86" s="13"/>
      <c r="H86" s="59">
        <f t="shared" si="3"/>
        <v>36000</v>
      </c>
      <c r="I86" s="42"/>
      <c r="J86" s="42"/>
      <c r="K86" s="63" t="s">
        <v>75</v>
      </c>
      <c r="L86" s="49" t="s">
        <v>66</v>
      </c>
      <c r="M86" s="64">
        <v>11000</v>
      </c>
      <c r="N86" s="50" t="s">
        <v>75</v>
      </c>
      <c r="O86" s="51" t="s">
        <v>66</v>
      </c>
      <c r="P86" s="64">
        <v>12000</v>
      </c>
      <c r="Q86" s="50" t="s">
        <v>75</v>
      </c>
      <c r="R86" s="51" t="s">
        <v>66</v>
      </c>
      <c r="S86" s="64">
        <v>13000</v>
      </c>
      <c r="T86" s="64"/>
      <c r="U86" s="64"/>
      <c r="V86" s="64"/>
      <c r="W86" s="12" t="s">
        <v>200</v>
      </c>
      <c r="X86" s="17"/>
      <c r="Y86" s="17"/>
    </row>
    <row r="87" spans="1:25" ht="123">
      <c r="A87" s="27">
        <v>32</v>
      </c>
      <c r="B87" s="12" t="s">
        <v>100</v>
      </c>
      <c r="C87" s="12"/>
      <c r="D87" s="110" t="s">
        <v>104</v>
      </c>
      <c r="E87" s="12" t="s">
        <v>105</v>
      </c>
      <c r="F87" s="8" t="s">
        <v>40</v>
      </c>
      <c r="G87" s="13"/>
      <c r="H87" s="59">
        <f t="shared" si="3"/>
        <v>20000</v>
      </c>
      <c r="I87" s="42"/>
      <c r="J87" s="42"/>
      <c r="K87" s="63" t="s">
        <v>75</v>
      </c>
      <c r="L87" s="49" t="s">
        <v>66</v>
      </c>
      <c r="M87" s="64">
        <v>6000</v>
      </c>
      <c r="N87" s="50" t="s">
        <v>75</v>
      </c>
      <c r="O87" s="51" t="s">
        <v>66</v>
      </c>
      <c r="P87" s="64">
        <v>7000</v>
      </c>
      <c r="Q87" s="50" t="s">
        <v>75</v>
      </c>
      <c r="R87" s="51" t="s">
        <v>66</v>
      </c>
      <c r="S87" s="64">
        <v>7000</v>
      </c>
      <c r="T87" s="64"/>
      <c r="U87" s="64"/>
      <c r="V87" s="64"/>
      <c r="W87" s="12" t="s">
        <v>200</v>
      </c>
      <c r="X87" s="17"/>
      <c r="Y87" s="17"/>
    </row>
    <row r="88" spans="1:25" ht="123">
      <c r="A88" s="27">
        <v>33</v>
      </c>
      <c r="B88" s="12" t="s">
        <v>100</v>
      </c>
      <c r="C88" s="12"/>
      <c r="D88" s="110" t="s">
        <v>106</v>
      </c>
      <c r="E88" s="12" t="s">
        <v>105</v>
      </c>
      <c r="F88" s="8" t="s">
        <v>40</v>
      </c>
      <c r="G88" s="13"/>
      <c r="H88" s="59">
        <f t="shared" si="3"/>
        <v>17000</v>
      </c>
      <c r="I88" s="42"/>
      <c r="J88" s="42"/>
      <c r="K88" s="63" t="s">
        <v>75</v>
      </c>
      <c r="L88" s="49" t="s">
        <v>66</v>
      </c>
      <c r="M88" s="64">
        <v>5000</v>
      </c>
      <c r="N88" s="50" t="s">
        <v>75</v>
      </c>
      <c r="O88" s="51" t="s">
        <v>66</v>
      </c>
      <c r="P88" s="64">
        <v>6000</v>
      </c>
      <c r="Q88" s="50" t="s">
        <v>75</v>
      </c>
      <c r="R88" s="51" t="s">
        <v>66</v>
      </c>
      <c r="S88" s="64">
        <v>6000</v>
      </c>
      <c r="T88" s="64"/>
      <c r="U88" s="64"/>
      <c r="V88" s="64"/>
      <c r="W88" s="12" t="s">
        <v>200</v>
      </c>
      <c r="X88" s="17"/>
      <c r="Y88" s="17"/>
    </row>
    <row r="89" spans="1:25" ht="123">
      <c r="A89" s="27">
        <v>34</v>
      </c>
      <c r="B89" s="12" t="s">
        <v>100</v>
      </c>
      <c r="C89" s="12"/>
      <c r="D89" s="110" t="s">
        <v>107</v>
      </c>
      <c r="E89" s="12" t="s">
        <v>108</v>
      </c>
      <c r="F89" s="8" t="s">
        <v>40</v>
      </c>
      <c r="G89" s="13"/>
      <c r="H89" s="59">
        <f t="shared" si="3"/>
        <v>6000</v>
      </c>
      <c r="I89" s="42"/>
      <c r="J89" s="42"/>
      <c r="K89" s="63" t="s">
        <v>75</v>
      </c>
      <c r="L89" s="49" t="s">
        <v>66</v>
      </c>
      <c r="M89" s="64">
        <v>2000</v>
      </c>
      <c r="N89" s="50" t="s">
        <v>75</v>
      </c>
      <c r="O89" s="51" t="s">
        <v>66</v>
      </c>
      <c r="P89" s="64">
        <v>2000</v>
      </c>
      <c r="Q89" s="50" t="s">
        <v>75</v>
      </c>
      <c r="R89" s="51" t="s">
        <v>66</v>
      </c>
      <c r="S89" s="64">
        <v>2000</v>
      </c>
      <c r="T89" s="64"/>
      <c r="U89" s="64"/>
      <c r="V89" s="64"/>
      <c r="W89" s="12" t="s">
        <v>199</v>
      </c>
      <c r="X89" s="17"/>
      <c r="Y89" s="17"/>
    </row>
    <row r="90" spans="1:25" ht="123">
      <c r="A90" s="27">
        <v>35</v>
      </c>
      <c r="B90" s="12" t="s">
        <v>100</v>
      </c>
      <c r="C90" s="12"/>
      <c r="D90" s="110" t="s">
        <v>109</v>
      </c>
      <c r="E90" s="12" t="s">
        <v>110</v>
      </c>
      <c r="F90" s="8" t="s">
        <v>40</v>
      </c>
      <c r="G90" s="13"/>
      <c r="H90" s="59">
        <f t="shared" si="3"/>
        <v>10000</v>
      </c>
      <c r="I90" s="42"/>
      <c r="J90" s="42"/>
      <c r="K90" s="63" t="s">
        <v>75</v>
      </c>
      <c r="L90" s="49" t="s">
        <v>66</v>
      </c>
      <c r="M90" s="64">
        <v>3000</v>
      </c>
      <c r="N90" s="50" t="s">
        <v>75</v>
      </c>
      <c r="O90" s="51" t="s">
        <v>66</v>
      </c>
      <c r="P90" s="64">
        <v>3000</v>
      </c>
      <c r="Q90" s="50" t="s">
        <v>75</v>
      </c>
      <c r="R90" s="51" t="s">
        <v>66</v>
      </c>
      <c r="S90" s="64">
        <v>4000</v>
      </c>
      <c r="T90" s="64"/>
      <c r="U90" s="64"/>
      <c r="V90" s="64"/>
      <c r="W90" s="12" t="s">
        <v>201</v>
      </c>
      <c r="X90" s="17"/>
      <c r="Y90" s="17"/>
    </row>
    <row r="91" spans="1:25" ht="123">
      <c r="A91" s="27">
        <v>36</v>
      </c>
      <c r="B91" s="12" t="s">
        <v>100</v>
      </c>
      <c r="C91" s="12"/>
      <c r="D91" s="110" t="s">
        <v>111</v>
      </c>
      <c r="E91" s="12" t="s">
        <v>110</v>
      </c>
      <c r="F91" s="8" t="s">
        <v>40</v>
      </c>
      <c r="G91" s="13"/>
      <c r="H91" s="59">
        <f t="shared" si="3"/>
        <v>13000</v>
      </c>
      <c r="I91" s="42"/>
      <c r="J91" s="42"/>
      <c r="K91" s="63" t="s">
        <v>75</v>
      </c>
      <c r="L91" s="49" t="s">
        <v>66</v>
      </c>
      <c r="M91" s="64">
        <v>4000</v>
      </c>
      <c r="N91" s="50" t="s">
        <v>75</v>
      </c>
      <c r="O91" s="51" t="s">
        <v>66</v>
      </c>
      <c r="P91" s="64">
        <v>4000</v>
      </c>
      <c r="Q91" s="50" t="s">
        <v>75</v>
      </c>
      <c r="R91" s="51" t="s">
        <v>66</v>
      </c>
      <c r="S91" s="64">
        <v>5000</v>
      </c>
      <c r="T91" s="64"/>
      <c r="U91" s="64"/>
      <c r="V91" s="64"/>
      <c r="W91" s="12" t="s">
        <v>202</v>
      </c>
      <c r="X91" s="17"/>
      <c r="Y91" s="17"/>
    </row>
    <row r="92" spans="1:25" ht="123">
      <c r="A92" s="27">
        <v>37</v>
      </c>
      <c r="B92" s="12" t="s">
        <v>100</v>
      </c>
      <c r="C92" s="12"/>
      <c r="D92" s="110" t="s">
        <v>112</v>
      </c>
      <c r="E92" s="12" t="s">
        <v>105</v>
      </c>
      <c r="F92" s="8" t="s">
        <v>40</v>
      </c>
      <c r="G92" s="13"/>
      <c r="H92" s="59">
        <f t="shared" si="3"/>
        <v>9000</v>
      </c>
      <c r="I92" s="42"/>
      <c r="J92" s="42"/>
      <c r="K92" s="63" t="s">
        <v>75</v>
      </c>
      <c r="L92" s="49" t="s">
        <v>66</v>
      </c>
      <c r="M92" s="64">
        <v>3000</v>
      </c>
      <c r="N92" s="50" t="s">
        <v>75</v>
      </c>
      <c r="O92" s="51" t="s">
        <v>66</v>
      </c>
      <c r="P92" s="64">
        <v>3000</v>
      </c>
      <c r="Q92" s="50" t="s">
        <v>75</v>
      </c>
      <c r="R92" s="51" t="s">
        <v>66</v>
      </c>
      <c r="S92" s="64">
        <v>3000</v>
      </c>
      <c r="T92" s="64"/>
      <c r="U92" s="64"/>
      <c r="V92" s="64"/>
      <c r="W92" s="12" t="s">
        <v>203</v>
      </c>
      <c r="X92" s="17"/>
      <c r="Y92" s="17"/>
    </row>
    <row r="93" spans="1:25" ht="123">
      <c r="A93" s="27">
        <v>38</v>
      </c>
      <c r="B93" s="12" t="s">
        <v>100</v>
      </c>
      <c r="C93" s="12"/>
      <c r="D93" s="110" t="s">
        <v>113</v>
      </c>
      <c r="E93" s="12" t="s">
        <v>105</v>
      </c>
      <c r="F93" s="8" t="s">
        <v>40</v>
      </c>
      <c r="G93" s="13"/>
      <c r="H93" s="59">
        <f t="shared" si="3"/>
        <v>27000</v>
      </c>
      <c r="I93" s="42"/>
      <c r="J93" s="42"/>
      <c r="K93" s="63" t="s">
        <v>75</v>
      </c>
      <c r="L93" s="49" t="s">
        <v>66</v>
      </c>
      <c r="M93" s="64">
        <v>8000</v>
      </c>
      <c r="N93" s="50" t="s">
        <v>75</v>
      </c>
      <c r="O93" s="51" t="s">
        <v>66</v>
      </c>
      <c r="P93" s="64">
        <v>9000</v>
      </c>
      <c r="Q93" s="50" t="s">
        <v>75</v>
      </c>
      <c r="R93" s="51" t="s">
        <v>66</v>
      </c>
      <c r="S93" s="64">
        <v>10000</v>
      </c>
      <c r="T93" s="64"/>
      <c r="U93" s="64"/>
      <c r="V93" s="64"/>
      <c r="W93" s="12" t="s">
        <v>204</v>
      </c>
      <c r="X93" s="17"/>
      <c r="Y93" s="17"/>
    </row>
    <row r="94" spans="1:25" ht="123">
      <c r="A94" s="27">
        <v>39</v>
      </c>
      <c r="B94" s="12" t="s">
        <v>100</v>
      </c>
      <c r="C94" s="12"/>
      <c r="D94" s="110" t="s">
        <v>114</v>
      </c>
      <c r="E94" s="12" t="s">
        <v>105</v>
      </c>
      <c r="F94" s="8" t="s">
        <v>40</v>
      </c>
      <c r="G94" s="13"/>
      <c r="H94" s="59">
        <f t="shared" si="3"/>
        <v>17000</v>
      </c>
      <c r="I94" s="42"/>
      <c r="J94" s="42"/>
      <c r="K94" s="63" t="s">
        <v>75</v>
      </c>
      <c r="L94" s="49" t="s">
        <v>66</v>
      </c>
      <c r="M94" s="64">
        <v>5000</v>
      </c>
      <c r="N94" s="50" t="s">
        <v>75</v>
      </c>
      <c r="O94" s="51" t="s">
        <v>66</v>
      </c>
      <c r="P94" s="64">
        <v>6000</v>
      </c>
      <c r="Q94" s="50" t="s">
        <v>75</v>
      </c>
      <c r="R94" s="51" t="s">
        <v>66</v>
      </c>
      <c r="S94" s="64">
        <v>6000</v>
      </c>
      <c r="T94" s="64"/>
      <c r="U94" s="64"/>
      <c r="V94" s="64"/>
      <c r="W94" s="12" t="s">
        <v>205</v>
      </c>
      <c r="X94" s="17"/>
      <c r="Y94" s="17"/>
    </row>
    <row r="95" spans="1:25" ht="123">
      <c r="A95" s="27">
        <v>40</v>
      </c>
      <c r="B95" s="12" t="s">
        <v>100</v>
      </c>
      <c r="C95" s="12"/>
      <c r="D95" s="110" t="s">
        <v>115</v>
      </c>
      <c r="E95" s="12" t="s">
        <v>116</v>
      </c>
      <c r="F95" s="8" t="s">
        <v>40</v>
      </c>
      <c r="G95" s="13"/>
      <c r="H95" s="59">
        <f t="shared" si="3"/>
        <v>12000</v>
      </c>
      <c r="I95" s="42"/>
      <c r="J95" s="42"/>
      <c r="K95" s="63" t="s">
        <v>75</v>
      </c>
      <c r="L95" s="49" t="s">
        <v>66</v>
      </c>
      <c r="M95" s="64">
        <v>4000</v>
      </c>
      <c r="N95" s="50" t="s">
        <v>75</v>
      </c>
      <c r="O95" s="51" t="s">
        <v>66</v>
      </c>
      <c r="P95" s="64">
        <v>4000</v>
      </c>
      <c r="Q95" s="50" t="s">
        <v>75</v>
      </c>
      <c r="R95" s="51" t="s">
        <v>66</v>
      </c>
      <c r="S95" s="64">
        <v>4000</v>
      </c>
      <c r="T95" s="64"/>
      <c r="U95" s="64"/>
      <c r="V95" s="64"/>
      <c r="W95" s="12" t="s">
        <v>206</v>
      </c>
      <c r="X95" s="17"/>
      <c r="Y95" s="17"/>
    </row>
    <row r="96" spans="1:25" ht="123">
      <c r="A96" s="27">
        <v>41</v>
      </c>
      <c r="B96" s="12" t="s">
        <v>100</v>
      </c>
      <c r="C96" s="12"/>
      <c r="D96" s="110" t="s">
        <v>117</v>
      </c>
      <c r="E96" s="12" t="s">
        <v>105</v>
      </c>
      <c r="F96" s="8" t="s">
        <v>40</v>
      </c>
      <c r="G96" s="13"/>
      <c r="H96" s="59">
        <f t="shared" si="3"/>
        <v>17000</v>
      </c>
      <c r="I96" s="42"/>
      <c r="J96" s="42"/>
      <c r="K96" s="63" t="s">
        <v>75</v>
      </c>
      <c r="L96" s="49" t="s">
        <v>66</v>
      </c>
      <c r="M96" s="64">
        <v>5000</v>
      </c>
      <c r="N96" s="50" t="s">
        <v>75</v>
      </c>
      <c r="O96" s="51" t="s">
        <v>66</v>
      </c>
      <c r="P96" s="64">
        <v>6000</v>
      </c>
      <c r="Q96" s="50" t="s">
        <v>75</v>
      </c>
      <c r="R96" s="51" t="s">
        <v>66</v>
      </c>
      <c r="S96" s="64">
        <v>6000</v>
      </c>
      <c r="T96" s="64"/>
      <c r="U96" s="64"/>
      <c r="V96" s="64"/>
      <c r="W96" s="12" t="s">
        <v>201</v>
      </c>
      <c r="X96" s="17"/>
      <c r="Y96" s="17"/>
    </row>
    <row r="97" spans="1:25" ht="123">
      <c r="A97" s="27">
        <v>42</v>
      </c>
      <c r="B97" s="12" t="s">
        <v>100</v>
      </c>
      <c r="C97" s="12"/>
      <c r="D97" s="110" t="s">
        <v>118</v>
      </c>
      <c r="E97" s="12" t="s">
        <v>119</v>
      </c>
      <c r="F97" s="8" t="s">
        <v>40</v>
      </c>
      <c r="G97" s="13"/>
      <c r="H97" s="59">
        <f t="shared" si="3"/>
        <v>10000</v>
      </c>
      <c r="I97" s="42"/>
      <c r="J97" s="42"/>
      <c r="K97" s="63" t="s">
        <v>75</v>
      </c>
      <c r="L97" s="49" t="s">
        <v>66</v>
      </c>
      <c r="M97" s="64">
        <v>3000</v>
      </c>
      <c r="N97" s="50" t="s">
        <v>75</v>
      </c>
      <c r="O97" s="51" t="s">
        <v>66</v>
      </c>
      <c r="P97" s="64">
        <v>3000</v>
      </c>
      <c r="Q97" s="50" t="s">
        <v>75</v>
      </c>
      <c r="R97" s="51" t="s">
        <v>66</v>
      </c>
      <c r="S97" s="64">
        <v>4000</v>
      </c>
      <c r="T97" s="64"/>
      <c r="U97" s="64"/>
      <c r="V97" s="64"/>
      <c r="W97" s="12" t="s">
        <v>205</v>
      </c>
      <c r="X97" s="17"/>
      <c r="Y97" s="17"/>
    </row>
    <row r="98" spans="1:25" ht="123">
      <c r="A98" s="27">
        <v>43</v>
      </c>
      <c r="B98" s="12" t="s">
        <v>100</v>
      </c>
      <c r="C98" s="12"/>
      <c r="D98" s="110" t="s">
        <v>120</v>
      </c>
      <c r="E98" s="12" t="s">
        <v>121</v>
      </c>
      <c r="F98" s="8" t="s">
        <v>40</v>
      </c>
      <c r="G98" s="13"/>
      <c r="H98" s="111">
        <f t="shared" si="3"/>
        <v>34300</v>
      </c>
      <c r="I98" s="42"/>
      <c r="J98" s="42"/>
      <c r="K98" s="63" t="s">
        <v>75</v>
      </c>
      <c r="L98" s="49" t="s">
        <v>66</v>
      </c>
      <c r="M98" s="64">
        <v>10400</v>
      </c>
      <c r="N98" s="50" t="s">
        <v>75</v>
      </c>
      <c r="O98" s="51" t="s">
        <v>66</v>
      </c>
      <c r="P98" s="64">
        <v>11400</v>
      </c>
      <c r="Q98" s="50" t="s">
        <v>75</v>
      </c>
      <c r="R98" s="51" t="s">
        <v>66</v>
      </c>
      <c r="S98" s="64">
        <v>12500</v>
      </c>
      <c r="T98" s="64"/>
      <c r="U98" s="64"/>
      <c r="V98" s="64"/>
      <c r="W98" s="12" t="s">
        <v>207</v>
      </c>
      <c r="X98" s="17"/>
      <c r="Y98" s="17"/>
    </row>
    <row r="99" spans="1:25" ht="123">
      <c r="A99" s="27">
        <v>44</v>
      </c>
      <c r="B99" s="12" t="s">
        <v>100</v>
      </c>
      <c r="C99" s="12"/>
      <c r="D99" s="110" t="s">
        <v>122</v>
      </c>
      <c r="E99" s="12" t="s">
        <v>123</v>
      </c>
      <c r="F99" s="8" t="s">
        <v>40</v>
      </c>
      <c r="G99" s="13"/>
      <c r="H99" s="111">
        <f t="shared" si="3"/>
        <v>6000</v>
      </c>
      <c r="I99" s="42"/>
      <c r="J99" s="42"/>
      <c r="K99" s="49">
        <v>41853</v>
      </c>
      <c r="L99" s="49">
        <v>41866</v>
      </c>
      <c r="M99" s="64">
        <v>2000</v>
      </c>
      <c r="N99" s="50" t="s">
        <v>124</v>
      </c>
      <c r="O99" s="51" t="s">
        <v>125</v>
      </c>
      <c r="P99" s="64">
        <v>2000</v>
      </c>
      <c r="Q99" s="50" t="s">
        <v>124</v>
      </c>
      <c r="R99" s="51">
        <v>41866</v>
      </c>
      <c r="S99" s="64">
        <v>2000</v>
      </c>
      <c r="T99" s="64"/>
      <c r="U99" s="64"/>
      <c r="V99" s="64"/>
      <c r="W99" s="12" t="s">
        <v>207</v>
      </c>
      <c r="X99" s="17"/>
      <c r="Y99" s="17"/>
    </row>
    <row r="100" spans="1:25" ht="123">
      <c r="A100" s="27">
        <v>45</v>
      </c>
      <c r="B100" s="12" t="s">
        <v>100</v>
      </c>
      <c r="C100" s="12"/>
      <c r="D100" s="110" t="s">
        <v>126</v>
      </c>
      <c r="E100" s="12" t="s">
        <v>127</v>
      </c>
      <c r="F100" s="8" t="s">
        <v>40</v>
      </c>
      <c r="G100" s="13"/>
      <c r="H100" s="59">
        <f t="shared" si="3"/>
        <v>6000</v>
      </c>
      <c r="I100" s="42"/>
      <c r="J100" s="42"/>
      <c r="K100" s="49" t="s">
        <v>49</v>
      </c>
      <c r="L100" s="49" t="s">
        <v>47</v>
      </c>
      <c r="M100" s="64">
        <v>2000</v>
      </c>
      <c r="N100" s="50" t="s">
        <v>49</v>
      </c>
      <c r="O100" s="51" t="s">
        <v>47</v>
      </c>
      <c r="P100" s="64">
        <v>2000</v>
      </c>
      <c r="Q100" s="50" t="s">
        <v>49</v>
      </c>
      <c r="R100" s="51" t="s">
        <v>47</v>
      </c>
      <c r="S100" s="64">
        <v>2000</v>
      </c>
      <c r="T100" s="64"/>
      <c r="U100" s="64"/>
      <c r="V100" s="64"/>
      <c r="W100" s="12" t="s">
        <v>201</v>
      </c>
      <c r="X100" s="17"/>
      <c r="Y100" s="17"/>
    </row>
    <row r="101" spans="1:25" ht="123">
      <c r="A101" s="27">
        <v>46</v>
      </c>
      <c r="B101" s="12" t="s">
        <v>100</v>
      </c>
      <c r="C101" s="12"/>
      <c r="D101" s="110" t="s">
        <v>128</v>
      </c>
      <c r="E101" s="12" t="s">
        <v>129</v>
      </c>
      <c r="F101" s="8" t="s">
        <v>40</v>
      </c>
      <c r="G101" s="13"/>
      <c r="H101" s="59">
        <f t="shared" si="3"/>
        <v>13000</v>
      </c>
      <c r="I101" s="42"/>
      <c r="J101" s="42"/>
      <c r="K101" s="49" t="s">
        <v>52</v>
      </c>
      <c r="L101" s="49" t="s">
        <v>52</v>
      </c>
      <c r="M101" s="64">
        <v>4000</v>
      </c>
      <c r="N101" s="50" t="s">
        <v>52</v>
      </c>
      <c r="O101" s="51" t="s">
        <v>49</v>
      </c>
      <c r="P101" s="64">
        <v>4000</v>
      </c>
      <c r="Q101" s="50" t="s">
        <v>130</v>
      </c>
      <c r="R101" s="51" t="s">
        <v>49</v>
      </c>
      <c r="S101" s="64">
        <v>5000</v>
      </c>
      <c r="T101" s="64"/>
      <c r="U101" s="64"/>
      <c r="V101" s="64"/>
      <c r="W101" s="12" t="s">
        <v>201</v>
      </c>
      <c r="X101" s="17"/>
      <c r="Y101" s="17"/>
    </row>
    <row r="102" spans="1:25" ht="123">
      <c r="A102" s="27">
        <v>47</v>
      </c>
      <c r="B102" s="12" t="s">
        <v>100</v>
      </c>
      <c r="C102" s="12"/>
      <c r="D102" s="110" t="s">
        <v>131</v>
      </c>
      <c r="E102" s="12" t="s">
        <v>132</v>
      </c>
      <c r="F102" s="8" t="s">
        <v>40</v>
      </c>
      <c r="G102" s="13"/>
      <c r="H102" s="59">
        <f t="shared" si="3"/>
        <v>12000</v>
      </c>
      <c r="I102" s="42"/>
      <c r="J102" s="42"/>
      <c r="K102" s="49" t="s">
        <v>170</v>
      </c>
      <c r="L102" s="49" t="s">
        <v>66</v>
      </c>
      <c r="M102" s="64">
        <v>4000</v>
      </c>
      <c r="N102" s="50" t="s">
        <v>65</v>
      </c>
      <c r="O102" s="51" t="s">
        <v>133</v>
      </c>
      <c r="P102" s="64">
        <v>4000</v>
      </c>
      <c r="Q102" s="50" t="s">
        <v>65</v>
      </c>
      <c r="R102" s="51" t="s">
        <v>66</v>
      </c>
      <c r="S102" s="64">
        <v>4000</v>
      </c>
      <c r="T102" s="64"/>
      <c r="U102" s="64"/>
      <c r="V102" s="64"/>
      <c r="W102" s="12" t="s">
        <v>201</v>
      </c>
      <c r="X102" s="17"/>
      <c r="Y102" s="17"/>
    </row>
    <row r="103" spans="1:25" ht="123">
      <c r="A103" s="27">
        <v>48</v>
      </c>
      <c r="B103" s="12" t="s">
        <v>100</v>
      </c>
      <c r="C103" s="12"/>
      <c r="D103" s="110" t="s">
        <v>134</v>
      </c>
      <c r="E103" s="12" t="s">
        <v>135</v>
      </c>
      <c r="F103" s="8" t="s">
        <v>40</v>
      </c>
      <c r="G103" s="13"/>
      <c r="H103" s="59">
        <f t="shared" si="3"/>
        <v>7000</v>
      </c>
      <c r="I103" s="42"/>
      <c r="J103" s="42"/>
      <c r="K103" s="49" t="s">
        <v>136</v>
      </c>
      <c r="L103" s="49" t="s">
        <v>136</v>
      </c>
      <c r="M103" s="64">
        <v>2000</v>
      </c>
      <c r="N103" s="50" t="s">
        <v>136</v>
      </c>
      <c r="O103" s="51" t="s">
        <v>136</v>
      </c>
      <c r="P103" s="64">
        <v>2000</v>
      </c>
      <c r="Q103" s="50" t="s">
        <v>136</v>
      </c>
      <c r="R103" s="51" t="s">
        <v>136</v>
      </c>
      <c r="S103" s="64">
        <v>3000</v>
      </c>
      <c r="T103" s="64"/>
      <c r="U103" s="64"/>
      <c r="V103" s="64"/>
      <c r="W103" s="12" t="s">
        <v>208</v>
      </c>
      <c r="X103" s="17"/>
      <c r="Y103" s="17"/>
    </row>
    <row r="104" spans="1:25" ht="123">
      <c r="A104" s="27">
        <v>49</v>
      </c>
      <c r="B104" s="12" t="s">
        <v>100</v>
      </c>
      <c r="C104" s="12"/>
      <c r="D104" s="110" t="s">
        <v>137</v>
      </c>
      <c r="E104" s="12" t="s">
        <v>138</v>
      </c>
      <c r="F104" s="8" t="s">
        <v>40</v>
      </c>
      <c r="G104" s="13"/>
      <c r="H104" s="59">
        <f t="shared" si="3"/>
        <v>3000</v>
      </c>
      <c r="I104" s="42"/>
      <c r="J104" s="42"/>
      <c r="K104" s="49" t="s">
        <v>139</v>
      </c>
      <c r="L104" s="49" t="s">
        <v>51</v>
      </c>
      <c r="M104" s="64">
        <v>1000</v>
      </c>
      <c r="N104" s="50" t="s">
        <v>139</v>
      </c>
      <c r="O104" s="51" t="s">
        <v>51</v>
      </c>
      <c r="P104" s="64">
        <v>1000</v>
      </c>
      <c r="Q104" s="50" t="s">
        <v>139</v>
      </c>
      <c r="R104" s="51" t="s">
        <v>51</v>
      </c>
      <c r="S104" s="64">
        <v>1000</v>
      </c>
      <c r="T104" s="64"/>
      <c r="U104" s="64"/>
      <c r="V104" s="64"/>
      <c r="W104" s="12" t="s">
        <v>209</v>
      </c>
      <c r="X104" s="17"/>
      <c r="Y104" s="17"/>
    </row>
    <row r="105" spans="1:25" ht="123">
      <c r="A105" s="27">
        <v>50</v>
      </c>
      <c r="B105" s="12" t="s">
        <v>100</v>
      </c>
      <c r="C105" s="12"/>
      <c r="D105" s="110" t="s">
        <v>140</v>
      </c>
      <c r="E105" s="12" t="s">
        <v>141</v>
      </c>
      <c r="F105" s="8" t="s">
        <v>40</v>
      </c>
      <c r="G105" s="13"/>
      <c r="H105" s="59">
        <f t="shared" si="3"/>
        <v>660</v>
      </c>
      <c r="I105" s="42"/>
      <c r="J105" s="42"/>
      <c r="K105" s="49" t="s">
        <v>51</v>
      </c>
      <c r="L105" s="49" t="s">
        <v>53</v>
      </c>
      <c r="M105" s="64">
        <v>200</v>
      </c>
      <c r="N105" s="50" t="s">
        <v>51</v>
      </c>
      <c r="O105" s="51" t="s">
        <v>53</v>
      </c>
      <c r="P105" s="64">
        <v>220</v>
      </c>
      <c r="Q105" s="50" t="s">
        <v>51</v>
      </c>
      <c r="R105" s="51" t="s">
        <v>53</v>
      </c>
      <c r="S105" s="64">
        <v>240</v>
      </c>
      <c r="T105" s="64"/>
      <c r="U105" s="64"/>
      <c r="V105" s="64"/>
      <c r="W105" s="12" t="s">
        <v>201</v>
      </c>
      <c r="X105" s="17"/>
      <c r="Y105" s="17"/>
    </row>
    <row r="106" spans="1:25" ht="123">
      <c r="A106" s="27">
        <v>51</v>
      </c>
      <c r="B106" s="12" t="s">
        <v>100</v>
      </c>
      <c r="C106" s="12"/>
      <c r="D106" s="110" t="s">
        <v>142</v>
      </c>
      <c r="E106" s="12" t="s">
        <v>143</v>
      </c>
      <c r="F106" s="8" t="s">
        <v>40</v>
      </c>
      <c r="G106" s="13"/>
      <c r="H106" s="59">
        <f t="shared" si="3"/>
        <v>60000</v>
      </c>
      <c r="I106" s="42"/>
      <c r="J106" s="42"/>
      <c r="K106" s="49" t="s">
        <v>144</v>
      </c>
      <c r="L106" s="49" t="s">
        <v>136</v>
      </c>
      <c r="M106" s="64">
        <v>18000</v>
      </c>
      <c r="N106" s="50" t="s">
        <v>144</v>
      </c>
      <c r="O106" s="51" t="s">
        <v>136</v>
      </c>
      <c r="P106" s="64">
        <v>20000</v>
      </c>
      <c r="Q106" s="50" t="s">
        <v>144</v>
      </c>
      <c r="R106" s="51" t="s">
        <v>136</v>
      </c>
      <c r="S106" s="64">
        <v>22000</v>
      </c>
      <c r="T106" s="64"/>
      <c r="U106" s="64"/>
      <c r="V106" s="64"/>
      <c r="W106" s="12" t="s">
        <v>201</v>
      </c>
      <c r="X106" s="17"/>
      <c r="Y106" s="17"/>
    </row>
    <row r="107" spans="1:25" ht="123">
      <c r="A107" s="27">
        <v>52</v>
      </c>
      <c r="B107" s="12" t="s">
        <v>100</v>
      </c>
      <c r="C107" s="12"/>
      <c r="D107" s="110" t="s">
        <v>145</v>
      </c>
      <c r="E107" s="12" t="s">
        <v>146</v>
      </c>
      <c r="F107" s="8" t="s">
        <v>40</v>
      </c>
      <c r="G107" s="13"/>
      <c r="H107" s="59">
        <f t="shared" si="3"/>
        <v>331</v>
      </c>
      <c r="I107" s="42"/>
      <c r="J107" s="42"/>
      <c r="K107" s="49" t="s">
        <v>49</v>
      </c>
      <c r="L107" s="49" t="s">
        <v>49</v>
      </c>
      <c r="M107" s="64">
        <v>100</v>
      </c>
      <c r="N107" s="50" t="s">
        <v>49</v>
      </c>
      <c r="O107" s="51" t="s">
        <v>49</v>
      </c>
      <c r="P107" s="64">
        <v>110</v>
      </c>
      <c r="Q107" s="50" t="s">
        <v>49</v>
      </c>
      <c r="R107" s="51" t="s">
        <v>49</v>
      </c>
      <c r="S107" s="64">
        <v>121</v>
      </c>
      <c r="T107" s="64"/>
      <c r="U107" s="64"/>
      <c r="V107" s="64"/>
      <c r="W107" s="12" t="s">
        <v>201</v>
      </c>
      <c r="X107" s="17"/>
      <c r="Y107" s="17"/>
    </row>
    <row r="108" spans="1:25" ht="123">
      <c r="A108" s="27">
        <v>53</v>
      </c>
      <c r="B108" s="12" t="s">
        <v>100</v>
      </c>
      <c r="C108" s="12"/>
      <c r="D108" s="110" t="s">
        <v>147</v>
      </c>
      <c r="E108" s="12" t="s">
        <v>148</v>
      </c>
      <c r="F108" s="8" t="s">
        <v>40</v>
      </c>
      <c r="G108" s="13"/>
      <c r="H108" s="59">
        <f t="shared" si="3"/>
        <v>165</v>
      </c>
      <c r="I108" s="42"/>
      <c r="J108" s="42"/>
      <c r="K108" s="49" t="s">
        <v>47</v>
      </c>
      <c r="L108" s="49" t="s">
        <v>47</v>
      </c>
      <c r="M108" s="64">
        <v>50</v>
      </c>
      <c r="N108" s="50" t="s">
        <v>47</v>
      </c>
      <c r="O108" s="51" t="s">
        <v>47</v>
      </c>
      <c r="P108" s="64">
        <v>55</v>
      </c>
      <c r="Q108" s="50" t="s">
        <v>47</v>
      </c>
      <c r="R108" s="51" t="s">
        <v>47</v>
      </c>
      <c r="S108" s="64">
        <v>60</v>
      </c>
      <c r="T108" s="64"/>
      <c r="U108" s="64"/>
      <c r="V108" s="64"/>
      <c r="W108" s="12" t="s">
        <v>201</v>
      </c>
      <c r="X108" s="17"/>
      <c r="Y108" s="17"/>
    </row>
    <row r="109" spans="1:25" ht="123">
      <c r="A109" s="27">
        <v>54</v>
      </c>
      <c r="B109" s="12" t="s">
        <v>100</v>
      </c>
      <c r="C109" s="12"/>
      <c r="D109" s="110" t="s">
        <v>149</v>
      </c>
      <c r="E109" s="12" t="s">
        <v>150</v>
      </c>
      <c r="F109" s="8" t="s">
        <v>40</v>
      </c>
      <c r="G109" s="13"/>
      <c r="H109" s="59">
        <f t="shared" si="3"/>
        <v>662</v>
      </c>
      <c r="I109" s="42"/>
      <c r="J109" s="42"/>
      <c r="K109" s="49" t="s">
        <v>52</v>
      </c>
      <c r="L109" s="49" t="s">
        <v>52</v>
      </c>
      <c r="M109" s="64">
        <v>200</v>
      </c>
      <c r="N109" s="50" t="s">
        <v>52</v>
      </c>
      <c r="O109" s="51" t="s">
        <v>52</v>
      </c>
      <c r="P109" s="64">
        <v>220</v>
      </c>
      <c r="Q109" s="50" t="s">
        <v>52</v>
      </c>
      <c r="R109" s="51" t="s">
        <v>52</v>
      </c>
      <c r="S109" s="64">
        <v>242</v>
      </c>
      <c r="T109" s="64"/>
      <c r="U109" s="64"/>
      <c r="V109" s="64"/>
      <c r="W109" s="12" t="s">
        <v>201</v>
      </c>
      <c r="X109" s="17"/>
      <c r="Y109" s="17"/>
    </row>
    <row r="110" spans="1:25" ht="123">
      <c r="A110" s="27">
        <v>55</v>
      </c>
      <c r="B110" s="12" t="s">
        <v>100</v>
      </c>
      <c r="C110" s="12"/>
      <c r="D110" s="110" t="s">
        <v>151</v>
      </c>
      <c r="E110" s="12" t="s">
        <v>152</v>
      </c>
      <c r="F110" s="8" t="s">
        <v>40</v>
      </c>
      <c r="G110" s="13"/>
      <c r="H110" s="59">
        <f t="shared" si="3"/>
        <v>993</v>
      </c>
      <c r="I110" s="42"/>
      <c r="J110" s="42"/>
      <c r="K110" s="49" t="s">
        <v>170</v>
      </c>
      <c r="L110" s="49" t="s">
        <v>66</v>
      </c>
      <c r="M110" s="64">
        <v>300</v>
      </c>
      <c r="N110" s="50" t="s">
        <v>66</v>
      </c>
      <c r="O110" s="51" t="s">
        <v>66</v>
      </c>
      <c r="P110" s="64">
        <v>330</v>
      </c>
      <c r="Q110" s="50" t="s">
        <v>65</v>
      </c>
      <c r="R110" s="51" t="s">
        <v>66</v>
      </c>
      <c r="S110" s="64">
        <v>363</v>
      </c>
      <c r="T110" s="64"/>
      <c r="U110" s="64"/>
      <c r="V110" s="64"/>
      <c r="W110" s="12" t="s">
        <v>201</v>
      </c>
      <c r="X110" s="17"/>
      <c r="Y110" s="17"/>
    </row>
    <row r="111" spans="1:25" ht="123">
      <c r="A111" s="27">
        <v>56</v>
      </c>
      <c r="B111" s="12" t="s">
        <v>100</v>
      </c>
      <c r="C111" s="12"/>
      <c r="D111" s="110" t="s">
        <v>153</v>
      </c>
      <c r="E111" s="12"/>
      <c r="F111" s="8" t="s">
        <v>40</v>
      </c>
      <c r="G111" s="13"/>
      <c r="H111" s="59">
        <f t="shared" si="3"/>
        <v>662</v>
      </c>
      <c r="I111" s="42"/>
      <c r="J111" s="42"/>
      <c r="K111" s="49" t="s">
        <v>53</v>
      </c>
      <c r="L111" s="49" t="s">
        <v>53</v>
      </c>
      <c r="M111" s="64">
        <v>200</v>
      </c>
      <c r="N111" s="50" t="s">
        <v>53</v>
      </c>
      <c r="O111" s="51" t="s">
        <v>53</v>
      </c>
      <c r="P111" s="64">
        <v>220</v>
      </c>
      <c r="Q111" s="50" t="s">
        <v>53</v>
      </c>
      <c r="R111" s="51" t="s">
        <v>53</v>
      </c>
      <c r="S111" s="64">
        <v>242</v>
      </c>
      <c r="T111" s="64"/>
      <c r="U111" s="64"/>
      <c r="V111" s="64"/>
      <c r="W111" s="12" t="s">
        <v>201</v>
      </c>
      <c r="X111" s="17"/>
      <c r="Y111" s="17"/>
    </row>
    <row r="112" spans="1:25" ht="123">
      <c r="A112" s="27">
        <v>57</v>
      </c>
      <c r="B112" s="12" t="s">
        <v>100</v>
      </c>
      <c r="C112" s="12"/>
      <c r="D112" s="110" t="s">
        <v>154</v>
      </c>
      <c r="E112" s="12" t="s">
        <v>155</v>
      </c>
      <c r="F112" s="8" t="s">
        <v>40</v>
      </c>
      <c r="G112" s="13"/>
      <c r="H112" s="59">
        <f t="shared" si="3"/>
        <v>3310</v>
      </c>
      <c r="I112" s="42"/>
      <c r="J112" s="42"/>
      <c r="K112" s="49">
        <v>41966</v>
      </c>
      <c r="L112" s="49">
        <v>41966</v>
      </c>
      <c r="M112" s="64">
        <v>1000</v>
      </c>
      <c r="N112" s="50" t="s">
        <v>210</v>
      </c>
      <c r="O112" s="51">
        <v>41966</v>
      </c>
      <c r="P112" s="64">
        <v>1100</v>
      </c>
      <c r="Q112" s="50" t="s">
        <v>211</v>
      </c>
      <c r="R112" s="51" t="s">
        <v>210</v>
      </c>
      <c r="S112" s="64">
        <v>1210</v>
      </c>
      <c r="T112" s="64"/>
      <c r="U112" s="64"/>
      <c r="V112" s="64"/>
      <c r="W112" s="12" t="s">
        <v>212</v>
      </c>
      <c r="X112" s="17"/>
      <c r="Y112" s="17"/>
    </row>
    <row r="113" spans="1:25" ht="123">
      <c r="A113" s="27">
        <v>58</v>
      </c>
      <c r="B113" s="12" t="s">
        <v>100</v>
      </c>
      <c r="C113" s="12"/>
      <c r="D113" s="12" t="s">
        <v>156</v>
      </c>
      <c r="E113" s="12" t="s">
        <v>157</v>
      </c>
      <c r="F113" s="8" t="s">
        <v>40</v>
      </c>
      <c r="G113" s="13"/>
      <c r="H113" s="59">
        <f t="shared" si="3"/>
        <v>5000</v>
      </c>
      <c r="I113" s="42"/>
      <c r="J113" s="42"/>
      <c r="K113" s="49">
        <v>41774</v>
      </c>
      <c r="L113" s="49">
        <v>41774</v>
      </c>
      <c r="M113" s="64">
        <v>1500</v>
      </c>
      <c r="N113" s="50" t="s">
        <v>158</v>
      </c>
      <c r="O113" s="51" t="s">
        <v>158</v>
      </c>
      <c r="P113" s="64">
        <v>1650</v>
      </c>
      <c r="Q113" s="50" t="s">
        <v>158</v>
      </c>
      <c r="R113" s="51" t="s">
        <v>158</v>
      </c>
      <c r="S113" s="64">
        <v>1850</v>
      </c>
      <c r="T113" s="64"/>
      <c r="U113" s="64"/>
      <c r="V113" s="64"/>
      <c r="W113" s="12" t="s">
        <v>212</v>
      </c>
      <c r="X113" s="17"/>
      <c r="Y113" s="17"/>
    </row>
    <row r="114" spans="1:25" ht="123">
      <c r="A114" s="27">
        <v>59</v>
      </c>
      <c r="B114" s="12" t="s">
        <v>100</v>
      </c>
      <c r="C114" s="12"/>
      <c r="D114" s="12" t="s">
        <v>159</v>
      </c>
      <c r="E114" s="12" t="s">
        <v>160</v>
      </c>
      <c r="F114" s="8" t="s">
        <v>40</v>
      </c>
      <c r="G114" s="13"/>
      <c r="H114" s="59">
        <f t="shared" si="3"/>
        <v>3900</v>
      </c>
      <c r="I114" s="42"/>
      <c r="J114" s="42"/>
      <c r="K114" s="49" t="s">
        <v>52</v>
      </c>
      <c r="L114" s="49" t="s">
        <v>48</v>
      </c>
      <c r="M114" s="64">
        <v>1200</v>
      </c>
      <c r="N114" s="50" t="s">
        <v>52</v>
      </c>
      <c r="O114" s="51" t="s">
        <v>48</v>
      </c>
      <c r="P114" s="64">
        <v>1300</v>
      </c>
      <c r="Q114" s="50" t="s">
        <v>52</v>
      </c>
      <c r="R114" s="51" t="s">
        <v>48</v>
      </c>
      <c r="S114" s="64">
        <v>1400</v>
      </c>
      <c r="T114" s="64"/>
      <c r="U114" s="64"/>
      <c r="V114" s="64"/>
      <c r="W114" s="12" t="s">
        <v>212</v>
      </c>
      <c r="X114" s="17"/>
      <c r="Y114" s="17"/>
    </row>
    <row r="115" spans="1:25" ht="123">
      <c r="A115" s="27">
        <v>60</v>
      </c>
      <c r="B115" s="12" t="s">
        <v>100</v>
      </c>
      <c r="C115" s="12"/>
      <c r="D115" s="12" t="s">
        <v>161</v>
      </c>
      <c r="E115" s="12" t="s">
        <v>162</v>
      </c>
      <c r="F115" s="8" t="s">
        <v>40</v>
      </c>
      <c r="G115" s="13"/>
      <c r="H115" s="59">
        <f t="shared" si="3"/>
        <v>1655</v>
      </c>
      <c r="I115" s="42"/>
      <c r="J115" s="42"/>
      <c r="K115" s="49" t="s">
        <v>50</v>
      </c>
      <c r="L115" s="49" t="s">
        <v>48</v>
      </c>
      <c r="M115" s="64">
        <v>500</v>
      </c>
      <c r="N115" s="50" t="s">
        <v>50</v>
      </c>
      <c r="O115" s="51" t="s">
        <v>48</v>
      </c>
      <c r="P115" s="64">
        <v>550</v>
      </c>
      <c r="Q115" s="50" t="s">
        <v>50</v>
      </c>
      <c r="R115" s="51" t="s">
        <v>48</v>
      </c>
      <c r="S115" s="64">
        <v>605</v>
      </c>
      <c r="T115" s="64"/>
      <c r="U115" s="64"/>
      <c r="V115" s="64"/>
      <c r="W115" s="12" t="s">
        <v>212</v>
      </c>
      <c r="X115" s="17"/>
      <c r="Y115" s="17"/>
    </row>
    <row r="116" spans="1:25" ht="123">
      <c r="A116" s="27">
        <v>61</v>
      </c>
      <c r="B116" s="12" t="s">
        <v>100</v>
      </c>
      <c r="C116" s="12"/>
      <c r="D116" s="12" t="s">
        <v>163</v>
      </c>
      <c r="E116" s="12" t="s">
        <v>164</v>
      </c>
      <c r="F116" s="8" t="s">
        <v>40</v>
      </c>
      <c r="G116" s="13"/>
      <c r="H116" s="59">
        <f t="shared" si="3"/>
        <v>4303</v>
      </c>
      <c r="I116" s="42"/>
      <c r="J116" s="42"/>
      <c r="K116" s="49" t="s">
        <v>139</v>
      </c>
      <c r="L116" s="49" t="s">
        <v>139</v>
      </c>
      <c r="M116" s="64">
        <v>1300</v>
      </c>
      <c r="N116" s="50" t="s">
        <v>139</v>
      </c>
      <c r="O116" s="51" t="s">
        <v>139</v>
      </c>
      <c r="P116" s="64">
        <v>1430</v>
      </c>
      <c r="Q116" s="50" t="s">
        <v>139</v>
      </c>
      <c r="R116" s="51" t="s">
        <v>139</v>
      </c>
      <c r="S116" s="64">
        <v>1573</v>
      </c>
      <c r="T116" s="64"/>
      <c r="U116" s="64"/>
      <c r="V116" s="64"/>
      <c r="W116" s="12" t="s">
        <v>212</v>
      </c>
      <c r="X116" s="17"/>
      <c r="Y116" s="17"/>
    </row>
    <row r="117" spans="1:25" ht="123">
      <c r="A117" s="27">
        <v>62</v>
      </c>
      <c r="B117" s="12" t="s">
        <v>100</v>
      </c>
      <c r="C117" s="12"/>
      <c r="D117" s="12" t="s">
        <v>165</v>
      </c>
      <c r="E117" s="12"/>
      <c r="F117" s="8" t="s">
        <v>40</v>
      </c>
      <c r="G117" s="13"/>
      <c r="H117" s="59">
        <f t="shared" si="3"/>
        <v>2184</v>
      </c>
      <c r="I117" s="42"/>
      <c r="J117" s="42"/>
      <c r="K117" s="49" t="s">
        <v>170</v>
      </c>
      <c r="L117" s="49" t="s">
        <v>66</v>
      </c>
      <c r="M117" s="64">
        <v>660</v>
      </c>
      <c r="N117" s="50" t="s">
        <v>65</v>
      </c>
      <c r="O117" s="51" t="s">
        <v>66</v>
      </c>
      <c r="P117" s="64">
        <v>726</v>
      </c>
      <c r="Q117" s="50" t="s">
        <v>65</v>
      </c>
      <c r="R117" s="51" t="s">
        <v>66</v>
      </c>
      <c r="S117" s="64">
        <v>798</v>
      </c>
      <c r="T117" s="64"/>
      <c r="U117" s="64"/>
      <c r="V117" s="64"/>
      <c r="W117" s="12" t="s">
        <v>213</v>
      </c>
      <c r="X117" s="17"/>
      <c r="Y117" s="17"/>
    </row>
    <row r="118" spans="1:25" ht="123">
      <c r="A118" s="27">
        <v>63</v>
      </c>
      <c r="B118" s="12" t="s">
        <v>100</v>
      </c>
      <c r="C118" s="12"/>
      <c r="D118" s="12" t="s">
        <v>166</v>
      </c>
      <c r="E118" s="12" t="s">
        <v>167</v>
      </c>
      <c r="F118" s="8" t="s">
        <v>40</v>
      </c>
      <c r="G118" s="13"/>
      <c r="H118" s="59">
        <f t="shared" si="3"/>
        <v>12635</v>
      </c>
      <c r="I118" s="42"/>
      <c r="J118" s="42"/>
      <c r="K118" s="49" t="s">
        <v>170</v>
      </c>
      <c r="L118" s="49" t="s">
        <v>66</v>
      </c>
      <c r="M118" s="64">
        <v>3850</v>
      </c>
      <c r="N118" s="50" t="s">
        <v>65</v>
      </c>
      <c r="O118" s="51" t="s">
        <v>66</v>
      </c>
      <c r="P118" s="64">
        <v>4235</v>
      </c>
      <c r="Q118" s="50" t="s">
        <v>65</v>
      </c>
      <c r="R118" s="51" t="s">
        <v>66</v>
      </c>
      <c r="S118" s="64">
        <v>4550</v>
      </c>
      <c r="T118" s="64"/>
      <c r="U118" s="64"/>
      <c r="V118" s="64"/>
      <c r="W118" s="12" t="s">
        <v>201</v>
      </c>
      <c r="X118" s="17"/>
      <c r="Y118" s="17"/>
    </row>
    <row r="119" spans="1:25" ht="123">
      <c r="A119" s="27">
        <v>64</v>
      </c>
      <c r="B119" s="12" t="s">
        <v>100</v>
      </c>
      <c r="C119" s="12"/>
      <c r="D119" s="12" t="s">
        <v>168</v>
      </c>
      <c r="E119" s="12"/>
      <c r="F119" s="8" t="s">
        <v>40</v>
      </c>
      <c r="G119" s="13"/>
      <c r="H119" s="59">
        <f t="shared" si="3"/>
        <v>2990</v>
      </c>
      <c r="I119" s="42"/>
      <c r="J119" s="42"/>
      <c r="K119" s="49" t="s">
        <v>139</v>
      </c>
      <c r="L119" s="49" t="s">
        <v>139</v>
      </c>
      <c r="M119" s="64">
        <v>900</v>
      </c>
      <c r="N119" s="50" t="s">
        <v>139</v>
      </c>
      <c r="O119" s="51" t="s">
        <v>139</v>
      </c>
      <c r="P119" s="64">
        <v>990</v>
      </c>
      <c r="Q119" s="50" t="s">
        <v>139</v>
      </c>
      <c r="R119" s="51" t="s">
        <v>139</v>
      </c>
      <c r="S119" s="64">
        <v>1100</v>
      </c>
      <c r="T119" s="64"/>
      <c r="U119" s="64"/>
      <c r="V119" s="64"/>
      <c r="W119" s="12" t="s">
        <v>214</v>
      </c>
      <c r="X119" s="17"/>
      <c r="Y119" s="17"/>
    </row>
    <row r="120" spans="1:25" ht="123">
      <c r="A120" s="27">
        <v>65</v>
      </c>
      <c r="B120" s="12" t="s">
        <v>100</v>
      </c>
      <c r="C120" s="12"/>
      <c r="D120" s="12" t="s">
        <v>169</v>
      </c>
      <c r="E120" s="12"/>
      <c r="F120" s="8" t="s">
        <v>40</v>
      </c>
      <c r="G120" s="13"/>
      <c r="H120" s="59">
        <f t="shared" si="3"/>
        <v>132.5</v>
      </c>
      <c r="I120" s="42"/>
      <c r="J120" s="42"/>
      <c r="K120" s="49" t="s">
        <v>170</v>
      </c>
      <c r="L120" s="49" t="s">
        <v>66</v>
      </c>
      <c r="M120" s="64">
        <v>40</v>
      </c>
      <c r="N120" s="51" t="s">
        <v>170</v>
      </c>
      <c r="O120" s="51" t="s">
        <v>66</v>
      </c>
      <c r="P120" s="64">
        <v>44</v>
      </c>
      <c r="Q120" s="51" t="s">
        <v>170</v>
      </c>
      <c r="R120" s="51" t="s">
        <v>66</v>
      </c>
      <c r="S120" s="64">
        <v>48.5</v>
      </c>
      <c r="T120" s="64"/>
      <c r="U120" s="64"/>
      <c r="V120" s="64"/>
      <c r="W120" s="12" t="s">
        <v>212</v>
      </c>
      <c r="X120" s="17"/>
      <c r="Y120" s="17"/>
    </row>
    <row r="121" spans="1:25" ht="123">
      <c r="A121" s="27">
        <v>66</v>
      </c>
      <c r="B121" s="12" t="s">
        <v>100</v>
      </c>
      <c r="C121" s="12"/>
      <c r="D121" s="12" t="s">
        <v>171</v>
      </c>
      <c r="E121" s="12" t="s">
        <v>172</v>
      </c>
      <c r="F121" s="8" t="s">
        <v>40</v>
      </c>
      <c r="G121" s="13"/>
      <c r="H121" s="59">
        <f t="shared" si="3"/>
        <v>1655</v>
      </c>
      <c r="I121" s="42"/>
      <c r="J121" s="42"/>
      <c r="K121" s="49" t="s">
        <v>50</v>
      </c>
      <c r="L121" s="49" t="s">
        <v>51</v>
      </c>
      <c r="M121" s="64">
        <v>500</v>
      </c>
      <c r="N121" s="50" t="s">
        <v>50</v>
      </c>
      <c r="O121" s="51" t="s">
        <v>51</v>
      </c>
      <c r="P121" s="64">
        <v>550</v>
      </c>
      <c r="Q121" s="50" t="s">
        <v>50</v>
      </c>
      <c r="R121" s="51" t="s">
        <v>51</v>
      </c>
      <c r="S121" s="64">
        <v>605</v>
      </c>
      <c r="T121" s="64"/>
      <c r="U121" s="64"/>
      <c r="V121" s="64"/>
      <c r="W121" s="12" t="s">
        <v>212</v>
      </c>
      <c r="X121" s="17"/>
      <c r="Y121" s="17"/>
    </row>
    <row r="122" spans="1:25" ht="123">
      <c r="A122" s="27">
        <v>67</v>
      </c>
      <c r="B122" s="12" t="s">
        <v>100</v>
      </c>
      <c r="C122" s="12"/>
      <c r="D122" s="12" t="s">
        <v>173</v>
      </c>
      <c r="E122" s="12" t="s">
        <v>174</v>
      </c>
      <c r="F122" s="8" t="s">
        <v>40</v>
      </c>
      <c r="G122" s="13"/>
      <c r="H122" s="59">
        <f t="shared" si="3"/>
        <v>2317</v>
      </c>
      <c r="I122" s="42"/>
      <c r="J122" s="42"/>
      <c r="K122" s="49" t="s">
        <v>144</v>
      </c>
      <c r="L122" s="49" t="s">
        <v>136</v>
      </c>
      <c r="M122" s="64">
        <v>700</v>
      </c>
      <c r="N122" s="50" t="s">
        <v>144</v>
      </c>
      <c r="O122" s="51" t="s">
        <v>136</v>
      </c>
      <c r="P122" s="64">
        <v>770</v>
      </c>
      <c r="Q122" s="50" t="s">
        <v>144</v>
      </c>
      <c r="R122" s="51" t="s">
        <v>136</v>
      </c>
      <c r="S122" s="64">
        <v>847</v>
      </c>
      <c r="T122" s="64"/>
      <c r="U122" s="64"/>
      <c r="V122" s="64"/>
      <c r="W122" s="12" t="s">
        <v>215</v>
      </c>
      <c r="X122" s="17"/>
      <c r="Y122" s="17"/>
    </row>
    <row r="123" spans="1:25" ht="123">
      <c r="A123" s="27">
        <v>68</v>
      </c>
      <c r="B123" s="12" t="s">
        <v>100</v>
      </c>
      <c r="C123" s="12"/>
      <c r="D123" s="12" t="s">
        <v>175</v>
      </c>
      <c r="E123" s="12" t="s">
        <v>176</v>
      </c>
      <c r="F123" s="8" t="s">
        <v>40</v>
      </c>
      <c r="G123" s="13"/>
      <c r="H123" s="59">
        <f t="shared" si="3"/>
        <v>2482</v>
      </c>
      <c r="I123" s="42"/>
      <c r="J123" s="42"/>
      <c r="K123" s="49" t="s">
        <v>52</v>
      </c>
      <c r="L123" s="49" t="s">
        <v>66</v>
      </c>
      <c r="M123" s="64">
        <v>750</v>
      </c>
      <c r="N123" s="50" t="s">
        <v>52</v>
      </c>
      <c r="O123" s="51" t="s">
        <v>66</v>
      </c>
      <c r="P123" s="64">
        <v>825</v>
      </c>
      <c r="Q123" s="50" t="s">
        <v>52</v>
      </c>
      <c r="R123" s="51" t="s">
        <v>66</v>
      </c>
      <c r="S123" s="64">
        <v>907</v>
      </c>
      <c r="T123" s="64"/>
      <c r="U123" s="64"/>
      <c r="V123" s="64"/>
      <c r="W123" s="12" t="s">
        <v>216</v>
      </c>
      <c r="X123" s="17"/>
      <c r="Y123" s="17"/>
    </row>
    <row r="124" spans="1:25" ht="123">
      <c r="A124" s="27">
        <v>69</v>
      </c>
      <c r="B124" s="12" t="s">
        <v>100</v>
      </c>
      <c r="C124" s="12"/>
      <c r="D124" s="12" t="s">
        <v>177</v>
      </c>
      <c r="E124" s="12" t="s">
        <v>178</v>
      </c>
      <c r="F124" s="8" t="s">
        <v>40</v>
      </c>
      <c r="G124" s="13"/>
      <c r="H124" s="59">
        <f t="shared" si="3"/>
        <v>3310</v>
      </c>
      <c r="I124" s="42"/>
      <c r="J124" s="42"/>
      <c r="K124" s="49" t="s">
        <v>139</v>
      </c>
      <c r="L124" s="49" t="s">
        <v>139</v>
      </c>
      <c r="M124" s="64">
        <v>1000</v>
      </c>
      <c r="N124" s="50" t="s">
        <v>139</v>
      </c>
      <c r="O124" s="51" t="s">
        <v>139</v>
      </c>
      <c r="P124" s="64">
        <v>1100</v>
      </c>
      <c r="Q124" s="50" t="s">
        <v>139</v>
      </c>
      <c r="R124" s="51" t="s">
        <v>139</v>
      </c>
      <c r="S124" s="64">
        <v>1210</v>
      </c>
      <c r="T124" s="64"/>
      <c r="U124" s="64"/>
      <c r="V124" s="64"/>
      <c r="W124" s="12" t="s">
        <v>216</v>
      </c>
      <c r="X124" s="17"/>
      <c r="Y124" s="17"/>
    </row>
    <row r="125" spans="1:25" ht="123">
      <c r="A125" s="27">
        <v>70</v>
      </c>
      <c r="B125" s="12" t="s">
        <v>100</v>
      </c>
      <c r="C125" s="12"/>
      <c r="D125" s="12" t="s">
        <v>179</v>
      </c>
      <c r="E125" s="12" t="s">
        <v>180</v>
      </c>
      <c r="F125" s="8" t="s">
        <v>40</v>
      </c>
      <c r="G125" s="13"/>
      <c r="H125" s="59">
        <f t="shared" si="3"/>
        <v>8770</v>
      </c>
      <c r="I125" s="42"/>
      <c r="J125" s="42"/>
      <c r="K125" s="49" t="s">
        <v>50</v>
      </c>
      <c r="L125" s="49" t="s">
        <v>139</v>
      </c>
      <c r="M125" s="64">
        <v>2650</v>
      </c>
      <c r="N125" s="50" t="s">
        <v>50</v>
      </c>
      <c r="O125" s="51" t="s">
        <v>139</v>
      </c>
      <c r="P125" s="64">
        <v>2915</v>
      </c>
      <c r="Q125" s="50" t="s">
        <v>50</v>
      </c>
      <c r="R125" s="51" t="s">
        <v>139</v>
      </c>
      <c r="S125" s="64">
        <v>3205</v>
      </c>
      <c r="T125" s="64"/>
      <c r="U125" s="64"/>
      <c r="V125" s="64"/>
      <c r="W125" s="12" t="s">
        <v>212</v>
      </c>
      <c r="X125" s="17"/>
      <c r="Y125" s="17"/>
    </row>
    <row r="126" spans="1:25" ht="123">
      <c r="A126" s="27">
        <v>71</v>
      </c>
      <c r="B126" s="12" t="s">
        <v>100</v>
      </c>
      <c r="C126" s="12"/>
      <c r="D126" s="12" t="s">
        <v>181</v>
      </c>
      <c r="E126" s="12" t="s">
        <v>182</v>
      </c>
      <c r="F126" s="8" t="s">
        <v>40</v>
      </c>
      <c r="G126" s="13"/>
      <c r="H126" s="59">
        <f t="shared" si="3"/>
        <v>6620</v>
      </c>
      <c r="I126" s="42"/>
      <c r="J126" s="42"/>
      <c r="K126" s="49" t="s">
        <v>139</v>
      </c>
      <c r="L126" s="49" t="s">
        <v>139</v>
      </c>
      <c r="M126" s="64">
        <v>2000</v>
      </c>
      <c r="N126" s="50" t="s">
        <v>139</v>
      </c>
      <c r="O126" s="51" t="s">
        <v>139</v>
      </c>
      <c r="P126" s="64">
        <v>2200</v>
      </c>
      <c r="Q126" s="50" t="s">
        <v>139</v>
      </c>
      <c r="R126" s="51" t="s">
        <v>139</v>
      </c>
      <c r="S126" s="64">
        <v>2420</v>
      </c>
      <c r="T126" s="64"/>
      <c r="U126" s="64"/>
      <c r="V126" s="64"/>
      <c r="W126" s="12" t="s">
        <v>212</v>
      </c>
      <c r="X126" s="17"/>
      <c r="Y126" s="17"/>
    </row>
    <row r="127" spans="1:25" ht="123">
      <c r="A127" s="27">
        <v>72</v>
      </c>
      <c r="B127" s="12" t="s">
        <v>100</v>
      </c>
      <c r="C127" s="12"/>
      <c r="D127" s="12" t="s">
        <v>217</v>
      </c>
      <c r="E127" s="12" t="s">
        <v>183</v>
      </c>
      <c r="F127" s="8" t="s">
        <v>40</v>
      </c>
      <c r="G127" s="13"/>
      <c r="H127" s="59">
        <f t="shared" si="3"/>
        <v>331</v>
      </c>
      <c r="I127" s="42"/>
      <c r="J127" s="42"/>
      <c r="K127" s="49" t="s">
        <v>66</v>
      </c>
      <c r="L127" s="49" t="s">
        <v>66</v>
      </c>
      <c r="M127" s="64">
        <v>100</v>
      </c>
      <c r="N127" s="50" t="s">
        <v>66</v>
      </c>
      <c r="O127" s="51" t="s">
        <v>66</v>
      </c>
      <c r="P127" s="64">
        <v>110</v>
      </c>
      <c r="Q127" s="50" t="s">
        <v>66</v>
      </c>
      <c r="R127" s="51" t="s">
        <v>66</v>
      </c>
      <c r="S127" s="64">
        <v>121</v>
      </c>
      <c r="T127" s="64"/>
      <c r="U127" s="64"/>
      <c r="V127" s="64"/>
      <c r="W127" s="12" t="s">
        <v>218</v>
      </c>
      <c r="X127" s="17"/>
      <c r="Y127" s="17"/>
    </row>
    <row r="128" spans="1:25" ht="123">
      <c r="A128" s="27">
        <v>73</v>
      </c>
      <c r="B128" s="12" t="s">
        <v>100</v>
      </c>
      <c r="C128" s="12"/>
      <c r="D128" s="12" t="s">
        <v>184</v>
      </c>
      <c r="E128" s="12"/>
      <c r="F128" s="8" t="s">
        <v>40</v>
      </c>
      <c r="G128" s="13"/>
      <c r="H128" s="59">
        <f t="shared" si="3"/>
        <v>662</v>
      </c>
      <c r="I128" s="42"/>
      <c r="J128" s="42"/>
      <c r="K128" s="49" t="s">
        <v>48</v>
      </c>
      <c r="L128" s="49" t="s">
        <v>48</v>
      </c>
      <c r="M128" s="64">
        <v>200</v>
      </c>
      <c r="N128" s="50" t="s">
        <v>48</v>
      </c>
      <c r="O128" s="51" t="s">
        <v>48</v>
      </c>
      <c r="P128" s="64">
        <v>220</v>
      </c>
      <c r="Q128" s="50" t="s">
        <v>48</v>
      </c>
      <c r="R128" s="51" t="s">
        <v>48</v>
      </c>
      <c r="S128" s="64">
        <v>242</v>
      </c>
      <c r="T128" s="64"/>
      <c r="U128" s="64"/>
      <c r="V128" s="64"/>
      <c r="W128" s="12" t="s">
        <v>218</v>
      </c>
      <c r="X128" s="17"/>
      <c r="Y128" s="17"/>
    </row>
    <row r="129" spans="1:25" ht="123">
      <c r="A129" s="27">
        <v>74</v>
      </c>
      <c r="B129" s="12" t="s">
        <v>100</v>
      </c>
      <c r="C129" s="12"/>
      <c r="D129" s="12" t="s">
        <v>185</v>
      </c>
      <c r="E129" s="12" t="s">
        <v>186</v>
      </c>
      <c r="F129" s="8" t="s">
        <v>40</v>
      </c>
      <c r="G129" s="13"/>
      <c r="H129" s="59">
        <f t="shared" si="3"/>
        <v>1970</v>
      </c>
      <c r="I129" s="42"/>
      <c r="J129" s="42"/>
      <c r="K129" s="49" t="s">
        <v>66</v>
      </c>
      <c r="L129" s="49" t="s">
        <v>65</v>
      </c>
      <c r="M129" s="64">
        <v>595</v>
      </c>
      <c r="N129" s="50" t="s">
        <v>66</v>
      </c>
      <c r="O129" s="51" t="s">
        <v>65</v>
      </c>
      <c r="P129" s="64">
        <v>655</v>
      </c>
      <c r="Q129" s="50" t="s">
        <v>66</v>
      </c>
      <c r="R129" s="51" t="s">
        <v>65</v>
      </c>
      <c r="S129" s="64">
        <v>720</v>
      </c>
      <c r="T129" s="64"/>
      <c r="U129" s="64"/>
      <c r="V129" s="64"/>
      <c r="W129" s="12" t="s">
        <v>219</v>
      </c>
      <c r="X129" s="17"/>
      <c r="Y129" s="17"/>
    </row>
    <row r="130" spans="1:25" ht="31.5" customHeight="1">
      <c r="A130" s="27"/>
      <c r="B130" s="1141" t="s">
        <v>242</v>
      </c>
      <c r="C130" s="1142"/>
      <c r="D130" s="1142"/>
      <c r="E130" s="1143"/>
      <c r="F130" s="8"/>
      <c r="G130" s="13"/>
      <c r="H130" s="52">
        <f>SUM(H56:H129)</f>
        <v>5131999.5</v>
      </c>
      <c r="I130" s="14"/>
      <c r="J130" s="14"/>
      <c r="K130" s="53"/>
      <c r="L130" s="54"/>
      <c r="M130" s="142">
        <f>SUM(M56:M129)</f>
        <v>1291895</v>
      </c>
      <c r="N130" s="55"/>
      <c r="O130" s="56"/>
      <c r="P130" s="52">
        <f>SUM(P56:P129)</f>
        <v>1641925</v>
      </c>
      <c r="Q130" s="55"/>
      <c r="R130" s="56"/>
      <c r="S130" s="52">
        <f>SUM(S56:S129)</f>
        <v>2198179.5</v>
      </c>
      <c r="T130" s="52"/>
      <c r="U130" s="52"/>
      <c r="V130" s="52"/>
      <c r="W130" s="12"/>
      <c r="X130" s="17"/>
      <c r="Y130" s="17"/>
    </row>
    <row r="131" spans="1:25" ht="31.5" customHeight="1">
      <c r="A131" s="1153" t="s">
        <v>257</v>
      </c>
      <c r="B131" s="1154"/>
      <c r="C131" s="1154"/>
      <c r="D131" s="1154"/>
      <c r="E131" s="1154"/>
      <c r="F131" s="1154"/>
      <c r="G131" s="1154"/>
      <c r="H131" s="1154"/>
      <c r="I131" s="1154"/>
      <c r="J131" s="1154"/>
      <c r="K131" s="1154"/>
      <c r="L131" s="1154"/>
      <c r="M131" s="1154"/>
      <c r="N131" s="1154"/>
      <c r="O131" s="1154"/>
      <c r="P131" s="1154"/>
      <c r="Q131" s="1154"/>
      <c r="R131" s="1154"/>
      <c r="S131" s="1154"/>
      <c r="T131" s="1154"/>
      <c r="U131" s="1154"/>
      <c r="V131" s="1154"/>
      <c r="W131" s="1154"/>
      <c r="X131" s="1154"/>
      <c r="Y131" s="1155"/>
    </row>
    <row r="132" spans="1:25" ht="123">
      <c r="A132" s="24">
        <v>1</v>
      </c>
      <c r="B132" s="9" t="s">
        <v>38</v>
      </c>
      <c r="C132" s="16" t="s">
        <v>189</v>
      </c>
      <c r="D132" s="39" t="s">
        <v>243</v>
      </c>
      <c r="E132" s="6" t="s">
        <v>68</v>
      </c>
      <c r="F132" s="8" t="s">
        <v>40</v>
      </c>
      <c r="G132" s="43">
        <v>169195</v>
      </c>
      <c r="H132" s="44"/>
      <c r="I132" s="44"/>
      <c r="J132" s="44"/>
      <c r="K132" s="45" t="s">
        <v>240</v>
      </c>
      <c r="L132" s="45" t="s">
        <v>48</v>
      </c>
      <c r="M132" s="143">
        <v>169195</v>
      </c>
      <c r="N132" s="44"/>
      <c r="O132" s="44"/>
      <c r="P132" s="43"/>
      <c r="Q132" s="44"/>
      <c r="R132" s="44"/>
      <c r="S132" s="43"/>
      <c r="T132" s="43"/>
      <c r="U132" s="43"/>
      <c r="V132" s="43"/>
      <c r="W132" s="17"/>
      <c r="X132" s="17"/>
      <c r="Y132" s="17"/>
    </row>
    <row r="133" spans="1:25" ht="123">
      <c r="A133" s="24">
        <v>2</v>
      </c>
      <c r="B133" s="12" t="s">
        <v>100</v>
      </c>
      <c r="C133" s="16" t="s">
        <v>42</v>
      </c>
      <c r="D133" s="39" t="s">
        <v>245</v>
      </c>
      <c r="E133" s="36" t="s">
        <v>237</v>
      </c>
      <c r="F133" s="8" t="s">
        <v>40</v>
      </c>
      <c r="G133" s="43">
        <v>26455</v>
      </c>
      <c r="H133" s="44"/>
      <c r="I133" s="44"/>
      <c r="J133" s="44"/>
      <c r="K133" s="45" t="s">
        <v>240</v>
      </c>
      <c r="L133" s="45" t="s">
        <v>48</v>
      </c>
      <c r="M133" s="143">
        <v>26455</v>
      </c>
      <c r="N133" s="44"/>
      <c r="O133" s="44"/>
      <c r="P133" s="43"/>
      <c r="Q133" s="44"/>
      <c r="R133" s="44"/>
      <c r="S133" s="43"/>
      <c r="T133" s="43"/>
      <c r="U133" s="43"/>
      <c r="V133" s="43"/>
      <c r="W133" s="17"/>
      <c r="X133" s="17"/>
      <c r="Y133" s="17"/>
    </row>
    <row r="134" spans="1:25" ht="123">
      <c r="A134" s="24">
        <v>3</v>
      </c>
      <c r="B134" s="16" t="s">
        <v>190</v>
      </c>
      <c r="C134" s="16" t="s">
        <v>191</v>
      </c>
      <c r="D134" s="39" t="s">
        <v>246</v>
      </c>
      <c r="E134" s="17"/>
      <c r="F134" s="8" t="s">
        <v>40</v>
      </c>
      <c r="G134" s="43">
        <v>8000</v>
      </c>
      <c r="H134" s="44"/>
      <c r="I134" s="44"/>
      <c r="J134" s="44"/>
      <c r="K134" s="45" t="s">
        <v>240</v>
      </c>
      <c r="L134" s="45" t="s">
        <v>48</v>
      </c>
      <c r="M134" s="143">
        <v>8000</v>
      </c>
      <c r="N134" s="44"/>
      <c r="O134" s="44"/>
      <c r="P134" s="43"/>
      <c r="Q134" s="44"/>
      <c r="R134" s="44"/>
      <c r="S134" s="43"/>
      <c r="T134" s="43"/>
      <c r="U134" s="43"/>
      <c r="V134" s="43"/>
      <c r="W134" s="17"/>
      <c r="X134" s="17"/>
      <c r="Y134" s="17"/>
    </row>
    <row r="135" spans="1:25" ht="135">
      <c r="A135" s="24">
        <v>4</v>
      </c>
      <c r="B135" s="9" t="s">
        <v>38</v>
      </c>
      <c r="C135" s="6" t="s">
        <v>37</v>
      </c>
      <c r="D135" s="39" t="s">
        <v>244</v>
      </c>
      <c r="E135" s="6" t="s">
        <v>68</v>
      </c>
      <c r="F135" s="8" t="s">
        <v>40</v>
      </c>
      <c r="G135" s="43">
        <v>56543</v>
      </c>
      <c r="H135" s="44"/>
      <c r="I135" s="44"/>
      <c r="J135" s="44"/>
      <c r="K135" s="45" t="s">
        <v>240</v>
      </c>
      <c r="L135" s="45" t="s">
        <v>48</v>
      </c>
      <c r="M135" s="143">
        <v>56543</v>
      </c>
      <c r="N135" s="44"/>
      <c r="O135" s="44"/>
      <c r="P135" s="43"/>
      <c r="Q135" s="44"/>
      <c r="R135" s="44"/>
      <c r="S135" s="43"/>
      <c r="T135" s="43"/>
      <c r="U135" s="43"/>
      <c r="V135" s="43"/>
      <c r="W135" s="17"/>
      <c r="X135" s="17"/>
      <c r="Y135" s="17"/>
    </row>
    <row r="136" spans="1:25" ht="123">
      <c r="A136" s="24">
        <v>5</v>
      </c>
      <c r="B136" s="16" t="s">
        <v>192</v>
      </c>
      <c r="C136" s="9" t="s">
        <v>248</v>
      </c>
      <c r="D136" s="39" t="s">
        <v>254</v>
      </c>
      <c r="E136" s="37" t="s">
        <v>60</v>
      </c>
      <c r="F136" s="8" t="s">
        <v>40</v>
      </c>
      <c r="G136" s="43">
        <v>57588</v>
      </c>
      <c r="H136" s="44"/>
      <c r="I136" s="44"/>
      <c r="J136" s="44"/>
      <c r="K136" s="45" t="s">
        <v>240</v>
      </c>
      <c r="L136" s="45" t="s">
        <v>48</v>
      </c>
      <c r="M136" s="143">
        <v>57588</v>
      </c>
      <c r="N136" s="44"/>
      <c r="O136" s="44"/>
      <c r="P136" s="43"/>
      <c r="Q136" s="44"/>
      <c r="R136" s="44"/>
      <c r="S136" s="43"/>
      <c r="T136" s="43"/>
      <c r="U136" s="43"/>
      <c r="V136" s="43"/>
      <c r="W136" s="17"/>
      <c r="X136" s="17"/>
      <c r="Y136" s="17"/>
    </row>
    <row r="137" spans="1:25" ht="123">
      <c r="A137" s="24">
        <v>6</v>
      </c>
      <c r="B137" s="9" t="s">
        <v>45</v>
      </c>
      <c r="C137" s="16" t="s">
        <v>235</v>
      </c>
      <c r="D137" s="39" t="s">
        <v>252</v>
      </c>
      <c r="E137" s="37" t="s">
        <v>236</v>
      </c>
      <c r="F137" s="8" t="s">
        <v>40</v>
      </c>
      <c r="G137" s="43">
        <v>49591</v>
      </c>
      <c r="H137" s="44"/>
      <c r="I137" s="44"/>
      <c r="J137" s="44"/>
      <c r="K137" s="45" t="s">
        <v>240</v>
      </c>
      <c r="L137" s="45" t="s">
        <v>48</v>
      </c>
      <c r="M137" s="143">
        <v>49591</v>
      </c>
      <c r="N137" s="44"/>
      <c r="O137" s="44"/>
      <c r="P137" s="43"/>
      <c r="Q137" s="44"/>
      <c r="R137" s="44"/>
      <c r="S137" s="43"/>
      <c r="T137" s="43"/>
      <c r="U137" s="43"/>
      <c r="V137" s="43"/>
      <c r="W137" s="17"/>
      <c r="X137" s="17"/>
      <c r="Y137" s="17"/>
    </row>
    <row r="138" spans="1:25" ht="123">
      <c r="A138" s="24">
        <v>7</v>
      </c>
      <c r="B138" s="12" t="s">
        <v>100</v>
      </c>
      <c r="C138" s="16" t="s">
        <v>42</v>
      </c>
      <c r="D138" s="39" t="s">
        <v>253</v>
      </c>
      <c r="E138" s="37" t="s">
        <v>236</v>
      </c>
      <c r="F138" s="8" t="s">
        <v>40</v>
      </c>
      <c r="G138" s="43">
        <v>16912</v>
      </c>
      <c r="H138" s="44"/>
      <c r="I138" s="44"/>
      <c r="J138" s="44"/>
      <c r="K138" s="45" t="s">
        <v>241</v>
      </c>
      <c r="L138" s="45" t="s">
        <v>48</v>
      </c>
      <c r="M138" s="143">
        <v>16912</v>
      </c>
      <c r="N138" s="44"/>
      <c r="O138" s="44"/>
      <c r="P138" s="43"/>
      <c r="Q138" s="44"/>
      <c r="R138" s="44"/>
      <c r="S138" s="43"/>
      <c r="T138" s="43"/>
      <c r="U138" s="43"/>
      <c r="V138" s="43"/>
      <c r="W138" s="17"/>
      <c r="X138" s="17"/>
      <c r="Y138" s="17"/>
    </row>
    <row r="139" spans="1:25" ht="123">
      <c r="A139" s="24">
        <v>9</v>
      </c>
      <c r="B139" s="9" t="s">
        <v>61</v>
      </c>
      <c r="C139" s="9" t="s">
        <v>251</v>
      </c>
      <c r="D139" s="39" t="s">
        <v>247</v>
      </c>
      <c r="E139" s="37" t="s">
        <v>236</v>
      </c>
      <c r="F139" s="8" t="s">
        <v>40</v>
      </c>
      <c r="G139" s="43">
        <v>15962</v>
      </c>
      <c r="H139" s="44"/>
      <c r="I139" s="44"/>
      <c r="J139" s="44"/>
      <c r="K139" s="45" t="s">
        <v>241</v>
      </c>
      <c r="L139" s="45" t="s">
        <v>48</v>
      </c>
      <c r="M139" s="143">
        <v>15962</v>
      </c>
      <c r="N139" s="44"/>
      <c r="O139" s="44"/>
      <c r="P139" s="43"/>
      <c r="Q139" s="44"/>
      <c r="R139" s="44"/>
      <c r="S139" s="43"/>
      <c r="T139" s="43"/>
      <c r="U139" s="43"/>
      <c r="V139" s="43"/>
      <c r="W139" s="17"/>
      <c r="X139" s="17"/>
      <c r="Y139" s="17"/>
    </row>
    <row r="140" spans="1:25" ht="123">
      <c r="A140" s="24">
        <v>10</v>
      </c>
      <c r="B140" s="9" t="s">
        <v>38</v>
      </c>
      <c r="C140" s="9" t="s">
        <v>249</v>
      </c>
      <c r="D140" s="39" t="s">
        <v>250</v>
      </c>
      <c r="E140" s="37" t="s">
        <v>60</v>
      </c>
      <c r="F140" s="8" t="s">
        <v>40</v>
      </c>
      <c r="G140" s="46">
        <v>14756</v>
      </c>
      <c r="H140" s="44"/>
      <c r="I140" s="44"/>
      <c r="J140" s="44"/>
      <c r="K140" s="45" t="s">
        <v>241</v>
      </c>
      <c r="L140" s="45" t="s">
        <v>48</v>
      </c>
      <c r="M140" s="144">
        <v>14756</v>
      </c>
      <c r="N140" s="44"/>
      <c r="O140" s="44"/>
      <c r="P140" s="46"/>
      <c r="Q140" s="44"/>
      <c r="R140" s="44"/>
      <c r="S140" s="198"/>
      <c r="T140" s="43"/>
      <c r="U140" s="43"/>
      <c r="V140" s="43"/>
      <c r="W140" s="17"/>
      <c r="X140" s="17"/>
      <c r="Y140" s="17"/>
    </row>
    <row r="141" spans="1:25" ht="123">
      <c r="A141" s="24">
        <v>11</v>
      </c>
      <c r="B141" s="9" t="s">
        <v>45</v>
      </c>
      <c r="C141" s="16" t="s">
        <v>46</v>
      </c>
      <c r="D141" s="39" t="s">
        <v>187</v>
      </c>
      <c r="E141" s="37" t="s">
        <v>239</v>
      </c>
      <c r="F141" s="8" t="s">
        <v>40</v>
      </c>
      <c r="G141" s="46">
        <v>9000</v>
      </c>
      <c r="H141" s="44"/>
      <c r="I141" s="44"/>
      <c r="J141" s="44"/>
      <c r="K141" s="45" t="s">
        <v>241</v>
      </c>
      <c r="L141" s="45" t="s">
        <v>48</v>
      </c>
      <c r="M141" s="144">
        <v>9000</v>
      </c>
      <c r="N141" s="44"/>
      <c r="O141" s="44"/>
      <c r="P141" s="46"/>
      <c r="Q141" s="44"/>
      <c r="R141" s="44"/>
      <c r="S141" s="198"/>
      <c r="T141" s="43"/>
      <c r="U141" s="43"/>
      <c r="V141" s="43"/>
      <c r="W141" s="17"/>
      <c r="X141" s="17"/>
      <c r="Y141" s="17"/>
    </row>
    <row r="142" spans="1:25" ht="178.5">
      <c r="A142" s="24">
        <v>12</v>
      </c>
      <c r="B142" s="12" t="s">
        <v>100</v>
      </c>
      <c r="C142" s="16" t="s">
        <v>223</v>
      </c>
      <c r="D142" s="39" t="s">
        <v>188</v>
      </c>
      <c r="E142" s="37" t="s">
        <v>238</v>
      </c>
      <c r="F142" s="8" t="s">
        <v>40</v>
      </c>
      <c r="G142" s="46">
        <v>130602</v>
      </c>
      <c r="H142" s="44"/>
      <c r="I142" s="44"/>
      <c r="J142" s="44"/>
      <c r="K142" s="45" t="s">
        <v>241</v>
      </c>
      <c r="L142" s="45" t="s">
        <v>48</v>
      </c>
      <c r="M142" s="144">
        <v>130602</v>
      </c>
      <c r="N142" s="44"/>
      <c r="O142" s="44"/>
      <c r="P142" s="46"/>
      <c r="Q142" s="44"/>
      <c r="R142" s="44"/>
      <c r="S142" s="198"/>
      <c r="T142" s="43"/>
      <c r="U142" s="43"/>
      <c r="V142" s="43"/>
      <c r="W142" s="17"/>
      <c r="X142" s="17"/>
      <c r="Y142" s="21" t="s">
        <v>255</v>
      </c>
    </row>
    <row r="143" spans="1:25" ht="48.75" customHeight="1">
      <c r="A143" s="27"/>
      <c r="B143" s="1141" t="s">
        <v>242</v>
      </c>
      <c r="C143" s="1142"/>
      <c r="D143" s="1142"/>
      <c r="E143" s="1143"/>
      <c r="F143" s="8"/>
      <c r="G143" s="47"/>
      <c r="H143" s="48"/>
      <c r="I143" s="42"/>
      <c r="J143" s="42"/>
      <c r="K143" s="49"/>
      <c r="L143" s="49"/>
      <c r="M143" s="145">
        <f>SUM(M132:M142)</f>
        <v>554604</v>
      </c>
      <c r="N143" s="50"/>
      <c r="O143" s="51"/>
      <c r="P143" s="48">
        <v>554604</v>
      </c>
      <c r="Q143" s="50"/>
      <c r="R143" s="51"/>
      <c r="S143" s="48">
        <v>554604</v>
      </c>
      <c r="T143" s="48"/>
      <c r="U143" s="48"/>
      <c r="V143" s="48"/>
      <c r="W143" s="12"/>
      <c r="X143" s="17"/>
      <c r="Y143" s="17"/>
    </row>
    <row r="144" spans="1:25" ht="22.5" customHeight="1">
      <c r="A144" s="1148" t="s">
        <v>258</v>
      </c>
      <c r="B144" s="1148"/>
      <c r="C144" s="1148"/>
      <c r="D144" s="1148"/>
      <c r="E144" s="1148"/>
      <c r="F144" s="1148"/>
      <c r="G144" s="1148"/>
      <c r="H144" s="1148"/>
      <c r="I144" s="1148"/>
      <c r="J144" s="1148"/>
      <c r="K144" s="1148"/>
      <c r="L144" s="1148"/>
      <c r="M144" s="1148"/>
      <c r="N144" s="1148"/>
      <c r="O144" s="1148"/>
      <c r="P144" s="1148"/>
      <c r="Q144" s="1148"/>
      <c r="R144" s="1148"/>
      <c r="S144" s="1148"/>
      <c r="T144" s="1148"/>
      <c r="U144" s="1148"/>
      <c r="V144" s="1148"/>
      <c r="W144" s="1148"/>
      <c r="X144" s="1148"/>
      <c r="Y144" s="1148"/>
    </row>
    <row r="145" spans="1:25" s="135" customFormat="1" ht="135">
      <c r="A145" s="193">
        <v>1</v>
      </c>
      <c r="B145" s="9" t="s">
        <v>38</v>
      </c>
      <c r="C145" s="6" t="s">
        <v>37</v>
      </c>
      <c r="D145" s="177" t="s">
        <v>333</v>
      </c>
      <c r="E145" s="6" t="s">
        <v>60</v>
      </c>
      <c r="F145" s="8" t="s">
        <v>40</v>
      </c>
      <c r="G145" s="199">
        <v>195891</v>
      </c>
      <c r="H145" s="202">
        <v>21766</v>
      </c>
      <c r="I145" s="193"/>
      <c r="J145" s="193"/>
      <c r="K145" s="193"/>
      <c r="L145" s="193"/>
      <c r="M145" s="193"/>
      <c r="N145" s="193"/>
      <c r="O145" s="193"/>
      <c r="P145" s="193"/>
      <c r="Q145" s="193"/>
      <c r="R145" s="193"/>
      <c r="S145" s="193"/>
      <c r="T145" s="122" t="s">
        <v>49</v>
      </c>
      <c r="U145" s="122" t="s">
        <v>48</v>
      </c>
      <c r="V145" s="202">
        <f>G145+H145</f>
        <v>217657</v>
      </c>
      <c r="W145" s="193"/>
      <c r="X145" s="193"/>
      <c r="Y145" s="193"/>
    </row>
    <row r="146" spans="1:25" s="135" customFormat="1" ht="135">
      <c r="A146" s="193">
        <v>2</v>
      </c>
      <c r="B146" s="9" t="s">
        <v>38</v>
      </c>
      <c r="C146" s="6" t="s">
        <v>37</v>
      </c>
      <c r="D146" s="178" t="s">
        <v>334</v>
      </c>
      <c r="E146" s="6" t="s">
        <v>60</v>
      </c>
      <c r="F146" s="8" t="s">
        <v>40</v>
      </c>
      <c r="G146" s="199">
        <v>624720</v>
      </c>
      <c r="H146" s="202">
        <v>32880</v>
      </c>
      <c r="I146" s="193"/>
      <c r="J146" s="193"/>
      <c r="K146" s="193"/>
      <c r="L146" s="193"/>
      <c r="M146" s="193"/>
      <c r="N146" s="193"/>
      <c r="O146" s="193"/>
      <c r="P146" s="193"/>
      <c r="Q146" s="193"/>
      <c r="R146" s="193"/>
      <c r="S146" s="193"/>
      <c r="T146" s="122" t="s">
        <v>49</v>
      </c>
      <c r="U146" s="122" t="s">
        <v>48</v>
      </c>
      <c r="V146" s="202">
        <f t="shared" ref="V146:V158" si="4">G146+H146</f>
        <v>657600</v>
      </c>
      <c r="W146" s="193"/>
      <c r="X146" s="193"/>
      <c r="Y146" s="193"/>
    </row>
    <row r="147" spans="1:25" s="135" customFormat="1" ht="135">
      <c r="A147" s="193">
        <v>3</v>
      </c>
      <c r="B147" s="9" t="s">
        <v>38</v>
      </c>
      <c r="C147" s="6" t="s">
        <v>37</v>
      </c>
      <c r="D147" s="177" t="s">
        <v>335</v>
      </c>
      <c r="E147" s="6" t="s">
        <v>60</v>
      </c>
      <c r="F147" s="8" t="s">
        <v>40</v>
      </c>
      <c r="G147" s="199">
        <v>171353.4</v>
      </c>
      <c r="H147" s="202">
        <v>9018.6</v>
      </c>
      <c r="I147" s="193"/>
      <c r="J147" s="193"/>
      <c r="K147" s="193"/>
      <c r="L147" s="193"/>
      <c r="M147" s="193"/>
      <c r="N147" s="193"/>
      <c r="O147" s="193"/>
      <c r="P147" s="193"/>
      <c r="Q147" s="193"/>
      <c r="R147" s="193"/>
      <c r="S147" s="193"/>
      <c r="T147" s="122" t="s">
        <v>49</v>
      </c>
      <c r="U147" s="122" t="s">
        <v>48</v>
      </c>
      <c r="V147" s="202">
        <f t="shared" si="4"/>
        <v>180372</v>
      </c>
      <c r="W147" s="193"/>
      <c r="X147" s="193"/>
      <c r="Y147" s="193"/>
    </row>
    <row r="148" spans="1:25" s="135" customFormat="1" ht="135">
      <c r="A148" s="193">
        <v>4</v>
      </c>
      <c r="B148" s="9" t="s">
        <v>38</v>
      </c>
      <c r="C148" s="6" t="s">
        <v>37</v>
      </c>
      <c r="D148" s="194" t="s">
        <v>336</v>
      </c>
      <c r="E148" s="6" t="s">
        <v>60</v>
      </c>
      <c r="F148" s="8" t="s">
        <v>40</v>
      </c>
      <c r="G148" s="199">
        <v>537045.44999999995</v>
      </c>
      <c r="H148" s="202">
        <v>28265.550000000003</v>
      </c>
      <c r="I148" s="193"/>
      <c r="J148" s="193"/>
      <c r="K148" s="193"/>
      <c r="L148" s="193"/>
      <c r="M148" s="193"/>
      <c r="N148" s="193"/>
      <c r="O148" s="193"/>
      <c r="P148" s="193"/>
      <c r="Q148" s="193"/>
      <c r="R148" s="193"/>
      <c r="S148" s="193"/>
      <c r="T148" s="122" t="s">
        <v>49</v>
      </c>
      <c r="U148" s="122" t="s">
        <v>48</v>
      </c>
      <c r="V148" s="202">
        <f t="shared" si="4"/>
        <v>565311</v>
      </c>
      <c r="W148" s="193"/>
      <c r="X148" s="193"/>
      <c r="Y148" s="193"/>
    </row>
    <row r="149" spans="1:25" s="135" customFormat="1" ht="135">
      <c r="A149" s="193">
        <v>5</v>
      </c>
      <c r="B149" s="9" t="s">
        <v>38</v>
      </c>
      <c r="C149" s="6" t="s">
        <v>37</v>
      </c>
      <c r="D149" s="178" t="s">
        <v>337</v>
      </c>
      <c r="E149" s="6" t="s">
        <v>60</v>
      </c>
      <c r="F149" s="8" t="s">
        <v>40</v>
      </c>
      <c r="G149" s="199">
        <v>183865.85</v>
      </c>
      <c r="H149" s="202">
        <v>9677.15</v>
      </c>
      <c r="I149" s="193"/>
      <c r="J149" s="193"/>
      <c r="K149" s="193"/>
      <c r="L149" s="193"/>
      <c r="M149" s="193"/>
      <c r="N149" s="193"/>
      <c r="O149" s="193"/>
      <c r="P149" s="193"/>
      <c r="Q149" s="193"/>
      <c r="R149" s="193"/>
      <c r="S149" s="193"/>
      <c r="T149" s="122" t="s">
        <v>49</v>
      </c>
      <c r="U149" s="122" t="s">
        <v>48</v>
      </c>
      <c r="V149" s="202">
        <f t="shared" si="4"/>
        <v>193543</v>
      </c>
      <c r="W149" s="193"/>
      <c r="X149" s="193"/>
      <c r="Y149" s="193"/>
    </row>
    <row r="150" spans="1:25" s="135" customFormat="1" ht="135">
      <c r="A150" s="193">
        <v>6</v>
      </c>
      <c r="B150" s="9" t="s">
        <v>38</v>
      </c>
      <c r="C150" s="6" t="s">
        <v>37</v>
      </c>
      <c r="D150" s="177" t="s">
        <v>338</v>
      </c>
      <c r="E150" s="6" t="s">
        <v>60</v>
      </c>
      <c r="F150" s="8" t="s">
        <v>40</v>
      </c>
      <c r="G150" s="199">
        <v>249432.95</v>
      </c>
      <c r="H150" s="202">
        <v>13128.050000000001</v>
      </c>
      <c r="I150" s="193"/>
      <c r="J150" s="193"/>
      <c r="K150" s="193"/>
      <c r="L150" s="193"/>
      <c r="M150" s="193"/>
      <c r="N150" s="193"/>
      <c r="O150" s="193"/>
      <c r="P150" s="193"/>
      <c r="Q150" s="193"/>
      <c r="R150" s="193"/>
      <c r="S150" s="193"/>
      <c r="T150" s="122" t="s">
        <v>49</v>
      </c>
      <c r="U150" s="122" t="s">
        <v>48</v>
      </c>
      <c r="V150" s="202">
        <f t="shared" si="4"/>
        <v>262561</v>
      </c>
      <c r="W150" s="193"/>
      <c r="X150" s="193"/>
      <c r="Y150" s="193"/>
    </row>
    <row r="151" spans="1:25" s="135" customFormat="1" ht="123">
      <c r="A151" s="193">
        <v>7</v>
      </c>
      <c r="B151" s="116" t="s">
        <v>41</v>
      </c>
      <c r="C151" s="116" t="s">
        <v>42</v>
      </c>
      <c r="D151" s="195" t="s">
        <v>339</v>
      </c>
      <c r="E151" s="116" t="s">
        <v>343</v>
      </c>
      <c r="F151" s="8" t="s">
        <v>40</v>
      </c>
      <c r="G151" s="199">
        <v>285000</v>
      </c>
      <c r="H151" s="202">
        <v>15000</v>
      </c>
      <c r="I151" s="193"/>
      <c r="J151" s="193"/>
      <c r="K151" s="193"/>
      <c r="L151" s="193"/>
      <c r="M151" s="193"/>
      <c r="N151" s="193"/>
      <c r="O151" s="193"/>
      <c r="P151" s="193"/>
      <c r="Q151" s="193"/>
      <c r="R151" s="193"/>
      <c r="S151" s="193"/>
      <c r="T151" s="122" t="s">
        <v>49</v>
      </c>
      <c r="U151" s="122" t="s">
        <v>48</v>
      </c>
      <c r="V151" s="202">
        <f t="shared" si="4"/>
        <v>300000</v>
      </c>
      <c r="W151" s="193"/>
      <c r="X151" s="193"/>
      <c r="Y151" s="193"/>
    </row>
    <row r="152" spans="1:25" s="135" customFormat="1" ht="135">
      <c r="A152" s="193">
        <v>8</v>
      </c>
      <c r="B152" s="9" t="s">
        <v>38</v>
      </c>
      <c r="C152" s="6" t="s">
        <v>37</v>
      </c>
      <c r="D152" s="196" t="s">
        <v>340</v>
      </c>
      <c r="E152" s="6" t="s">
        <v>60</v>
      </c>
      <c r="F152" s="8" t="s">
        <v>40</v>
      </c>
      <c r="G152" s="199">
        <v>76000</v>
      </c>
      <c r="H152" s="202">
        <v>4000</v>
      </c>
      <c r="I152" s="193"/>
      <c r="J152" s="193"/>
      <c r="K152" s="193"/>
      <c r="L152" s="193"/>
      <c r="M152" s="193"/>
      <c r="N152" s="193"/>
      <c r="O152" s="193"/>
      <c r="P152" s="193"/>
      <c r="Q152" s="193"/>
      <c r="R152" s="193"/>
      <c r="S152" s="193"/>
      <c r="T152" s="122" t="s">
        <v>49</v>
      </c>
      <c r="U152" s="122" t="s">
        <v>48</v>
      </c>
      <c r="V152" s="202">
        <f t="shared" si="4"/>
        <v>80000</v>
      </c>
      <c r="W152" s="193"/>
      <c r="X152" s="193"/>
      <c r="Y152" s="193"/>
    </row>
    <row r="153" spans="1:25" s="135" customFormat="1" ht="135">
      <c r="A153" s="193">
        <v>9</v>
      </c>
      <c r="B153" s="9" t="s">
        <v>38</v>
      </c>
      <c r="C153" s="6" t="s">
        <v>37</v>
      </c>
      <c r="D153" s="197" t="s">
        <v>341</v>
      </c>
      <c r="E153" s="193"/>
      <c r="F153" s="8" t="s">
        <v>40</v>
      </c>
      <c r="G153" s="199">
        <v>190000</v>
      </c>
      <c r="H153" s="202">
        <v>10000</v>
      </c>
      <c r="I153" s="193"/>
      <c r="J153" s="193"/>
      <c r="K153" s="193"/>
      <c r="L153" s="193"/>
      <c r="M153" s="193"/>
      <c r="N153" s="193"/>
      <c r="O153" s="193"/>
      <c r="P153" s="193"/>
      <c r="Q153" s="193"/>
      <c r="R153" s="193"/>
      <c r="S153" s="193"/>
      <c r="T153" s="122" t="s">
        <v>49</v>
      </c>
      <c r="U153" s="122" t="s">
        <v>48</v>
      </c>
      <c r="V153" s="202">
        <f t="shared" si="4"/>
        <v>200000</v>
      </c>
      <c r="W153" s="193"/>
      <c r="X153" s="193"/>
      <c r="Y153" s="193"/>
    </row>
    <row r="154" spans="1:25" s="135" customFormat="1" ht="135">
      <c r="A154" s="193">
        <v>10</v>
      </c>
      <c r="B154" s="9" t="s">
        <v>38</v>
      </c>
      <c r="C154" s="6" t="s">
        <v>37</v>
      </c>
      <c r="D154" s="197" t="s">
        <v>342</v>
      </c>
      <c r="E154" s="6" t="s">
        <v>60</v>
      </c>
      <c r="F154" s="8" t="s">
        <v>40</v>
      </c>
      <c r="G154" s="199">
        <v>646000</v>
      </c>
      <c r="H154" s="202">
        <v>34000</v>
      </c>
      <c r="I154" s="193"/>
      <c r="J154" s="193"/>
      <c r="K154" s="193"/>
      <c r="L154" s="193"/>
      <c r="M154" s="193"/>
      <c r="N154" s="193"/>
      <c r="O154" s="193"/>
      <c r="P154" s="193"/>
      <c r="Q154" s="193"/>
      <c r="R154" s="193"/>
      <c r="S154" s="193"/>
      <c r="T154" s="122" t="s">
        <v>49</v>
      </c>
      <c r="U154" s="122" t="s">
        <v>48</v>
      </c>
      <c r="V154" s="202">
        <f t="shared" si="4"/>
        <v>680000</v>
      </c>
      <c r="W154" s="193"/>
      <c r="X154" s="193"/>
      <c r="Y154" s="193"/>
    </row>
    <row r="155" spans="1:25" ht="123">
      <c r="A155" s="193">
        <v>11</v>
      </c>
      <c r="B155" s="116" t="s">
        <v>41</v>
      </c>
      <c r="C155" s="116" t="s">
        <v>42</v>
      </c>
      <c r="D155" s="117" t="s">
        <v>43</v>
      </c>
      <c r="E155" s="116" t="s">
        <v>44</v>
      </c>
      <c r="F155" s="31" t="s">
        <v>40</v>
      </c>
      <c r="G155" s="200">
        <v>3000000</v>
      </c>
      <c r="H155" s="203"/>
      <c r="I155" s="118"/>
      <c r="J155" s="118"/>
      <c r="K155" s="119"/>
      <c r="M155" s="140"/>
      <c r="N155" s="120"/>
      <c r="O155" s="120"/>
      <c r="P155" s="121"/>
      <c r="Q155" s="17"/>
      <c r="R155" s="17"/>
      <c r="S155" s="17"/>
      <c r="T155" s="122" t="s">
        <v>49</v>
      </c>
      <c r="U155" s="122" t="s">
        <v>48</v>
      </c>
      <c r="V155" s="202">
        <f t="shared" si="4"/>
        <v>3000000</v>
      </c>
      <c r="W155" s="116" t="s">
        <v>36</v>
      </c>
      <c r="X155" s="158"/>
      <c r="Y155" s="158"/>
    </row>
    <row r="156" spans="1:25" ht="135">
      <c r="A156" s="193">
        <v>12</v>
      </c>
      <c r="B156" s="6" t="s">
        <v>38</v>
      </c>
      <c r="C156" s="6" t="s">
        <v>37</v>
      </c>
      <c r="D156" s="7" t="s">
        <v>54</v>
      </c>
      <c r="E156" s="6" t="s">
        <v>55</v>
      </c>
      <c r="F156" s="8" t="s">
        <v>40</v>
      </c>
      <c r="G156" s="201">
        <v>1000000</v>
      </c>
      <c r="H156" s="204"/>
      <c r="I156" s="66"/>
      <c r="J156" s="66"/>
      <c r="K156" s="67"/>
      <c r="L156" s="67"/>
      <c r="M156" s="131"/>
      <c r="N156" s="67"/>
      <c r="O156" s="67"/>
      <c r="P156" s="66"/>
      <c r="Q156" s="17"/>
      <c r="R156" s="17"/>
      <c r="S156" s="17"/>
      <c r="T156" s="68" t="s">
        <v>52</v>
      </c>
      <c r="U156" s="68" t="s">
        <v>53</v>
      </c>
      <c r="V156" s="202">
        <f t="shared" si="4"/>
        <v>1000000</v>
      </c>
      <c r="W156" s="6" t="s">
        <v>36</v>
      </c>
      <c r="X156" s="18"/>
      <c r="Y156" s="18"/>
    </row>
    <row r="157" spans="1:25" ht="123">
      <c r="A157" s="193">
        <v>13</v>
      </c>
      <c r="B157" s="6" t="s">
        <v>57</v>
      </c>
      <c r="C157" s="10" t="s">
        <v>58</v>
      </c>
      <c r="D157" s="7" t="s">
        <v>59</v>
      </c>
      <c r="E157" s="6" t="s">
        <v>60</v>
      </c>
      <c r="F157" s="8" t="s">
        <v>40</v>
      </c>
      <c r="G157" s="201">
        <v>200000</v>
      </c>
      <c r="H157" s="204"/>
      <c r="I157" s="66"/>
      <c r="J157" s="66"/>
      <c r="K157" s="67"/>
      <c r="L157" s="67"/>
      <c r="M157" s="131"/>
      <c r="N157" s="67"/>
      <c r="O157" s="67"/>
      <c r="P157" s="66"/>
      <c r="Q157" s="17"/>
      <c r="R157" s="17"/>
      <c r="S157" s="17"/>
      <c r="T157" s="68" t="s">
        <v>52</v>
      </c>
      <c r="U157" s="68" t="s">
        <v>53</v>
      </c>
      <c r="V157" s="202">
        <f t="shared" si="4"/>
        <v>200000</v>
      </c>
      <c r="W157" s="6" t="s">
        <v>36</v>
      </c>
      <c r="X157" s="18"/>
      <c r="Y157" s="18"/>
    </row>
    <row r="158" spans="1:25" ht="135">
      <c r="A158" s="193">
        <v>14</v>
      </c>
      <c r="B158" s="28" t="s">
        <v>41</v>
      </c>
      <c r="C158" s="29" t="s">
        <v>226</v>
      </c>
      <c r="D158" s="6" t="s">
        <v>256</v>
      </c>
      <c r="E158" s="6" t="s">
        <v>230</v>
      </c>
      <c r="F158" s="8" t="s">
        <v>40</v>
      </c>
      <c r="G158" s="201">
        <f>SUM(G145:G157)</f>
        <v>7359308.6500000004</v>
      </c>
      <c r="H158" s="204"/>
      <c r="I158" s="146">
        <v>200000</v>
      </c>
      <c r="J158" s="66"/>
      <c r="K158" s="67"/>
      <c r="L158" s="67"/>
      <c r="M158" s="131"/>
      <c r="N158" s="67" t="s">
        <v>47</v>
      </c>
      <c r="O158" s="67" t="s">
        <v>66</v>
      </c>
      <c r="P158" s="65"/>
      <c r="Q158" s="17"/>
      <c r="R158" s="17"/>
      <c r="S158" s="17"/>
      <c r="T158" s="68"/>
      <c r="U158" s="68"/>
      <c r="V158" s="202">
        <f t="shared" si="4"/>
        <v>7359308.6500000004</v>
      </c>
      <c r="W158" s="6" t="s">
        <v>36</v>
      </c>
      <c r="X158" s="40"/>
      <c r="Y158" s="40"/>
    </row>
    <row r="159" spans="1:25" ht="15.75">
      <c r="A159" s="1149" t="s">
        <v>242</v>
      </c>
      <c r="B159" s="1149"/>
      <c r="C159" s="1149"/>
      <c r="D159" s="1149"/>
      <c r="E159" s="1149"/>
      <c r="F159" s="17"/>
      <c r="G159" s="80">
        <f>SUM(G155:G158,I158)</f>
        <v>11759308.65</v>
      </c>
      <c r="H159" s="205">
        <f>SUM(H145:H158)</f>
        <v>177735.34999999998</v>
      </c>
      <c r="I159" s="17"/>
      <c r="J159" s="17"/>
      <c r="K159" s="81"/>
      <c r="L159" s="81"/>
      <c r="M159" s="136"/>
      <c r="N159" s="17"/>
      <c r="O159" s="17"/>
      <c r="P159" s="82"/>
      <c r="Q159" s="17"/>
      <c r="R159" s="17"/>
      <c r="S159" s="82">
        <f>SUM(V155:V158)</f>
        <v>11559308.65</v>
      </c>
      <c r="T159" s="82"/>
      <c r="U159" s="82"/>
      <c r="V159" s="206">
        <f>SUM(V145:V158)</f>
        <v>14896352.65</v>
      </c>
      <c r="W159" s="17"/>
      <c r="X159" s="17"/>
      <c r="Y159" s="17"/>
    </row>
  </sheetData>
  <mergeCells count="29">
    <mergeCell ref="A144:Y144"/>
    <mergeCell ref="A159:E159"/>
    <mergeCell ref="A1:A3"/>
    <mergeCell ref="W1:W3"/>
    <mergeCell ref="X1:X3"/>
    <mergeCell ref="A131:Y131"/>
    <mergeCell ref="Y1:Y3"/>
    <mergeCell ref="A5:Y5"/>
    <mergeCell ref="A54:Y54"/>
    <mergeCell ref="N2:P2"/>
    <mergeCell ref="Q2:S2"/>
    <mergeCell ref="F1:F3"/>
    <mergeCell ref="E1:E3"/>
    <mergeCell ref="G1:J1"/>
    <mergeCell ref="G2:G3"/>
    <mergeCell ref="B53:E53"/>
    <mergeCell ref="B130:E130"/>
    <mergeCell ref="I2:I3"/>
    <mergeCell ref="J2:J3"/>
    <mergeCell ref="B143:E143"/>
    <mergeCell ref="B52:E52"/>
    <mergeCell ref="B55:E55"/>
    <mergeCell ref="K2:M2"/>
    <mergeCell ref="D1:D3"/>
    <mergeCell ref="C1:C3"/>
    <mergeCell ref="B1:B3"/>
    <mergeCell ref="H2:H3"/>
    <mergeCell ref="K1:V1"/>
    <mergeCell ref="T2:V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zoomScale="82" zoomScaleNormal="82" workbookViewId="0">
      <selection activeCell="G8" sqref="G8"/>
    </sheetView>
  </sheetViews>
  <sheetFormatPr defaultColWidth="8.85546875" defaultRowHeight="15"/>
  <cols>
    <col min="1" max="1" width="5" style="208" customWidth="1"/>
    <col min="2" max="2" width="32.5703125" style="208" customWidth="1"/>
    <col min="3" max="3" width="37.5703125" style="208" customWidth="1"/>
    <col min="4" max="4" width="24.7109375" style="208" customWidth="1"/>
    <col min="5" max="5" width="36.140625" style="208" customWidth="1"/>
    <col min="6" max="6" width="13.85546875" style="208" customWidth="1"/>
    <col min="7" max="7" width="19.5703125" style="208" customWidth="1"/>
    <col min="8" max="8" width="22.28515625" style="208" customWidth="1"/>
    <col min="9" max="12" width="8.85546875" style="208"/>
    <col min="13" max="13" width="26.5703125" style="208" customWidth="1"/>
    <col min="14" max="15" width="8.85546875" style="208"/>
    <col min="16" max="16" width="24.42578125" style="243" customWidth="1"/>
    <col min="17" max="18" width="8.85546875" style="208"/>
    <col min="19" max="19" width="28.42578125" style="208" customWidth="1"/>
    <col min="20" max="20" width="18.28515625" style="208" customWidth="1"/>
    <col min="21" max="21" width="8.85546875" style="208"/>
    <col min="22" max="22" width="30.28515625" style="208" customWidth="1"/>
    <col min="23" max="16384" width="8.85546875" style="208"/>
  </cols>
  <sheetData>
    <row r="1" spans="1:22" ht="30" customHeight="1">
      <c r="A1" s="1171" t="s">
        <v>7</v>
      </c>
      <c r="B1" s="1166" t="s">
        <v>0</v>
      </c>
      <c r="C1" s="1166" t="s">
        <v>1</v>
      </c>
      <c r="D1" s="1166" t="s">
        <v>8</v>
      </c>
      <c r="E1" s="1166" t="s">
        <v>2</v>
      </c>
      <c r="F1" s="1166" t="s">
        <v>9</v>
      </c>
      <c r="G1" s="1171" t="s">
        <v>25</v>
      </c>
      <c r="H1" s="1171"/>
      <c r="I1" s="1171"/>
      <c r="J1" s="1171"/>
      <c r="K1" s="1171" t="s">
        <v>10</v>
      </c>
      <c r="L1" s="1171"/>
      <c r="M1" s="1171"/>
      <c r="N1" s="1171"/>
      <c r="O1" s="1171"/>
      <c r="P1" s="1171"/>
      <c r="Q1" s="1171"/>
      <c r="R1" s="1171"/>
      <c r="S1" s="1171"/>
      <c r="T1" s="1165" t="s">
        <v>29</v>
      </c>
      <c r="U1" s="1166" t="s">
        <v>11</v>
      </c>
      <c r="V1" s="1167" t="s">
        <v>30</v>
      </c>
    </row>
    <row r="2" spans="1:22" ht="15.75" customHeight="1">
      <c r="A2" s="1171"/>
      <c r="B2" s="1166"/>
      <c r="C2" s="1166"/>
      <c r="D2" s="1166"/>
      <c r="E2" s="1166"/>
      <c r="F2" s="1166"/>
      <c r="G2" s="1170" t="s">
        <v>12</v>
      </c>
      <c r="H2" s="1170" t="s">
        <v>13</v>
      </c>
      <c r="I2" s="1170" t="s">
        <v>14</v>
      </c>
      <c r="J2" s="1170" t="s">
        <v>3</v>
      </c>
      <c r="K2" s="1171" t="s">
        <v>309</v>
      </c>
      <c r="L2" s="1171"/>
      <c r="M2" s="1171"/>
      <c r="N2" s="1171" t="s">
        <v>344</v>
      </c>
      <c r="O2" s="1171"/>
      <c r="P2" s="1171"/>
      <c r="Q2" s="1171" t="s">
        <v>345</v>
      </c>
      <c r="R2" s="1171"/>
      <c r="S2" s="1171"/>
      <c r="T2" s="1165"/>
      <c r="U2" s="1166"/>
      <c r="V2" s="1168"/>
    </row>
    <row r="3" spans="1:22" ht="36.75">
      <c r="A3" s="1171"/>
      <c r="B3" s="1166"/>
      <c r="C3" s="1166"/>
      <c r="D3" s="1166"/>
      <c r="E3" s="1166"/>
      <c r="F3" s="1166"/>
      <c r="G3" s="1170"/>
      <c r="H3" s="1170"/>
      <c r="I3" s="1170"/>
      <c r="J3" s="1170"/>
      <c r="K3" s="209" t="s">
        <v>4</v>
      </c>
      <c r="L3" s="209" t="s">
        <v>5</v>
      </c>
      <c r="M3" s="209" t="s">
        <v>6</v>
      </c>
      <c r="N3" s="209" t="s">
        <v>4</v>
      </c>
      <c r="O3" s="209" t="s">
        <v>5</v>
      </c>
      <c r="P3" s="209" t="s">
        <v>6</v>
      </c>
      <c r="Q3" s="209" t="s">
        <v>4</v>
      </c>
      <c r="R3" s="209" t="s">
        <v>5</v>
      </c>
      <c r="S3" s="209" t="s">
        <v>6</v>
      </c>
      <c r="T3" s="1165"/>
      <c r="U3" s="1166"/>
      <c r="V3" s="1169"/>
    </row>
    <row r="4" spans="1:22">
      <c r="A4" s="210"/>
      <c r="B4" s="210">
        <v>1</v>
      </c>
      <c r="C4" s="210">
        <v>2</v>
      </c>
      <c r="D4" s="210">
        <v>3</v>
      </c>
      <c r="E4" s="210">
        <v>4</v>
      </c>
      <c r="F4" s="210">
        <v>5</v>
      </c>
      <c r="G4" s="210">
        <v>6.1</v>
      </c>
      <c r="H4" s="210">
        <v>6.2</v>
      </c>
      <c r="I4" s="210">
        <v>6.3</v>
      </c>
      <c r="J4" s="210">
        <v>6.4</v>
      </c>
      <c r="K4" s="211" t="s">
        <v>15</v>
      </c>
      <c r="L4" s="211" t="s">
        <v>16</v>
      </c>
      <c r="M4" s="211" t="s">
        <v>17</v>
      </c>
      <c r="N4" s="211" t="s">
        <v>18</v>
      </c>
      <c r="O4" s="211" t="s">
        <v>19</v>
      </c>
      <c r="P4" s="211" t="s">
        <v>20</v>
      </c>
      <c r="Q4" s="211" t="s">
        <v>21</v>
      </c>
      <c r="R4" s="211" t="s">
        <v>22</v>
      </c>
      <c r="S4" s="211" t="s">
        <v>23</v>
      </c>
      <c r="T4" s="210">
        <v>8</v>
      </c>
      <c r="U4" s="210">
        <v>9</v>
      </c>
      <c r="V4" s="210">
        <v>10</v>
      </c>
    </row>
    <row r="5" spans="1:22" ht="31.5" customHeight="1">
      <c r="A5" s="1174" t="s">
        <v>346</v>
      </c>
      <c r="B5" s="1175"/>
      <c r="C5" s="1175"/>
      <c r="D5" s="1175"/>
      <c r="E5" s="1175"/>
      <c r="F5" s="1175"/>
      <c r="G5" s="1175"/>
      <c r="H5" s="1175"/>
      <c r="I5" s="1175"/>
      <c r="J5" s="1175"/>
      <c r="K5" s="1175"/>
      <c r="L5" s="1175"/>
      <c r="M5" s="1175"/>
      <c r="N5" s="1175"/>
      <c r="O5" s="1175"/>
      <c r="P5" s="1175"/>
      <c r="Q5" s="1175"/>
      <c r="R5" s="1175"/>
      <c r="S5" s="1175"/>
      <c r="T5" s="1175"/>
      <c r="U5" s="1175"/>
      <c r="V5" s="1176"/>
    </row>
    <row r="6" spans="1:22" ht="60">
      <c r="A6" s="212">
        <v>1</v>
      </c>
      <c r="B6" s="213" t="s">
        <v>347</v>
      </c>
      <c r="C6" s="213" t="s">
        <v>348</v>
      </c>
      <c r="D6" s="213" t="s">
        <v>349</v>
      </c>
      <c r="E6" s="213" t="s">
        <v>350</v>
      </c>
      <c r="F6" s="213" t="s">
        <v>351</v>
      </c>
      <c r="G6" s="214">
        <v>557650</v>
      </c>
      <c r="H6" s="214">
        <v>29350</v>
      </c>
      <c r="I6" s="215"/>
      <c r="J6" s="215"/>
      <c r="K6" s="213" t="s">
        <v>47</v>
      </c>
      <c r="L6" s="213" t="s">
        <v>136</v>
      </c>
      <c r="M6" s="214">
        <f>[1]Sheet1!M4</f>
        <v>587000</v>
      </c>
      <c r="N6" s="216"/>
      <c r="O6" s="216"/>
      <c r="P6" s="217"/>
      <c r="Q6" s="216"/>
      <c r="R6" s="216"/>
      <c r="S6" s="217"/>
      <c r="T6" s="218" t="s">
        <v>352</v>
      </c>
      <c r="U6" s="215"/>
      <c r="V6" s="219"/>
    </row>
    <row r="7" spans="1:22" ht="75">
      <c r="A7" s="212">
        <v>2</v>
      </c>
      <c r="B7" s="213" t="s">
        <v>347</v>
      </c>
      <c r="C7" s="213" t="s">
        <v>348</v>
      </c>
      <c r="D7" s="213" t="s">
        <v>353</v>
      </c>
      <c r="E7" s="213" t="s">
        <v>354</v>
      </c>
      <c r="F7" s="213" t="s">
        <v>351</v>
      </c>
      <c r="G7" s="214">
        <v>695547</v>
      </c>
      <c r="H7" s="214">
        <v>81503</v>
      </c>
      <c r="I7" s="217"/>
      <c r="J7" s="217"/>
      <c r="K7" s="213" t="s">
        <v>47</v>
      </c>
      <c r="L7" s="213" t="s">
        <v>136</v>
      </c>
      <c r="M7" s="214">
        <f>[1]Sheet1!M5</f>
        <v>777050</v>
      </c>
      <c r="N7" s="216"/>
      <c r="O7" s="216"/>
      <c r="P7" s="217"/>
      <c r="Q7" s="216"/>
      <c r="R7" s="216"/>
      <c r="S7" s="217"/>
      <c r="T7" s="218" t="s">
        <v>352</v>
      </c>
      <c r="U7" s="215"/>
      <c r="V7" s="218"/>
    </row>
    <row r="8" spans="1:22" ht="90">
      <c r="A8" s="212">
        <v>3</v>
      </c>
      <c r="B8" s="213" t="s">
        <v>347</v>
      </c>
      <c r="C8" s="213" t="s">
        <v>348</v>
      </c>
      <c r="D8" s="213" t="s">
        <v>355</v>
      </c>
      <c r="E8" s="213" t="s">
        <v>356</v>
      </c>
      <c r="F8" s="213" t="s">
        <v>351</v>
      </c>
      <c r="G8" s="214">
        <v>680500</v>
      </c>
      <c r="H8" s="214">
        <v>69500</v>
      </c>
      <c r="I8" s="217"/>
      <c r="J8" s="217"/>
      <c r="K8" s="213" t="s">
        <v>47</v>
      </c>
      <c r="L8" s="213" t="s">
        <v>136</v>
      </c>
      <c r="M8" s="214">
        <f>[1]Sheet1!M6</f>
        <v>750000</v>
      </c>
      <c r="N8" s="216"/>
      <c r="O8" s="216"/>
      <c r="P8" s="217"/>
      <c r="Q8" s="216"/>
      <c r="R8" s="216"/>
      <c r="S8" s="217"/>
      <c r="T8" s="218" t="s">
        <v>352</v>
      </c>
      <c r="U8" s="215"/>
      <c r="V8" s="219"/>
    </row>
    <row r="9" spans="1:22" ht="120" customHeight="1">
      <c r="A9" s="212">
        <v>4</v>
      </c>
      <c r="B9" s="213" t="s">
        <v>357</v>
      </c>
      <c r="C9" s="213" t="s">
        <v>358</v>
      </c>
      <c r="D9" s="213" t="s">
        <v>359</v>
      </c>
      <c r="E9" s="213" t="s">
        <v>360</v>
      </c>
      <c r="F9" s="213" t="s">
        <v>351</v>
      </c>
      <c r="G9" s="214">
        <v>380000</v>
      </c>
      <c r="H9" s="214">
        <v>20000</v>
      </c>
      <c r="I9" s="217"/>
      <c r="J9" s="217"/>
      <c r="K9" s="213" t="s">
        <v>52</v>
      </c>
      <c r="L9" s="213" t="s">
        <v>136</v>
      </c>
      <c r="M9" s="214">
        <f>[1]Sheet1!M7</f>
        <v>400000</v>
      </c>
      <c r="N9" s="216"/>
      <c r="O9" s="216"/>
      <c r="P9" s="217"/>
      <c r="Q9" s="216"/>
      <c r="R9" s="216"/>
      <c r="S9" s="217"/>
      <c r="T9" s="218" t="s">
        <v>352</v>
      </c>
      <c r="U9" s="215"/>
      <c r="V9" s="218"/>
    </row>
    <row r="10" spans="1:22" ht="108" customHeight="1">
      <c r="A10" s="212">
        <v>5</v>
      </c>
      <c r="B10" s="213" t="s">
        <v>361</v>
      </c>
      <c r="C10" s="213" t="s">
        <v>348</v>
      </c>
      <c r="D10" s="213" t="s">
        <v>362</v>
      </c>
      <c r="E10" s="213" t="s">
        <v>363</v>
      </c>
      <c r="F10" s="213" t="s">
        <v>351</v>
      </c>
      <c r="G10" s="214">
        <v>193800</v>
      </c>
      <c r="H10" s="214">
        <v>10200</v>
      </c>
      <c r="I10" s="217"/>
      <c r="J10" s="217"/>
      <c r="K10" s="213" t="s">
        <v>47</v>
      </c>
      <c r="L10" s="213" t="s">
        <v>144</v>
      </c>
      <c r="M10" s="214">
        <f>[1]Sheet1!M8</f>
        <v>204000</v>
      </c>
      <c r="N10" s="216"/>
      <c r="O10" s="216"/>
      <c r="P10" s="217"/>
      <c r="Q10" s="216"/>
      <c r="R10" s="216"/>
      <c r="S10" s="217"/>
      <c r="T10" s="218" t="s">
        <v>352</v>
      </c>
      <c r="U10" s="215"/>
      <c r="V10" s="219"/>
    </row>
    <row r="11" spans="1:22" ht="90">
      <c r="A11" s="212">
        <v>6</v>
      </c>
      <c r="B11" s="213" t="s">
        <v>361</v>
      </c>
      <c r="C11" s="213" t="s">
        <v>348</v>
      </c>
      <c r="D11" s="213" t="s">
        <v>364</v>
      </c>
      <c r="E11" s="213" t="s">
        <v>365</v>
      </c>
      <c r="F11" s="213" t="s">
        <v>351</v>
      </c>
      <c r="G11" s="214">
        <v>415150</v>
      </c>
      <c r="H11" s="214">
        <v>21850</v>
      </c>
      <c r="I11" s="217"/>
      <c r="J11" s="217"/>
      <c r="K11" s="213" t="s">
        <v>47</v>
      </c>
      <c r="L11" s="213" t="s">
        <v>144</v>
      </c>
      <c r="M11" s="214">
        <f>[1]Sheet1!M9</f>
        <v>437000</v>
      </c>
      <c r="N11" s="216"/>
      <c r="O11" s="216"/>
      <c r="P11" s="217"/>
      <c r="Q11" s="216"/>
      <c r="R11" s="216"/>
      <c r="S11" s="217"/>
      <c r="T11" s="218" t="s">
        <v>352</v>
      </c>
      <c r="U11" s="215"/>
      <c r="V11" s="219"/>
    </row>
    <row r="12" spans="1:22" ht="60">
      <c r="A12" s="212">
        <v>7</v>
      </c>
      <c r="B12" s="213" t="s">
        <v>366</v>
      </c>
      <c r="C12" s="213" t="s">
        <v>367</v>
      </c>
      <c r="D12" s="213" t="s">
        <v>368</v>
      </c>
      <c r="E12" s="213" t="s">
        <v>369</v>
      </c>
      <c r="F12" s="213" t="s">
        <v>351</v>
      </c>
      <c r="G12" s="214">
        <v>278094</v>
      </c>
      <c r="H12" s="214">
        <v>339892</v>
      </c>
      <c r="I12" s="217"/>
      <c r="J12" s="217"/>
      <c r="K12" s="213" t="s">
        <v>65</v>
      </c>
      <c r="L12" s="213" t="s">
        <v>66</v>
      </c>
      <c r="M12" s="214">
        <f>[1]Sheet1!M10</f>
        <v>617986</v>
      </c>
      <c r="N12" s="216"/>
      <c r="O12" s="216"/>
      <c r="P12" s="217"/>
      <c r="Q12" s="216"/>
      <c r="R12" s="216"/>
      <c r="S12" s="217"/>
      <c r="T12" s="218" t="s">
        <v>352</v>
      </c>
      <c r="U12" s="215"/>
      <c r="V12" s="219"/>
    </row>
    <row r="13" spans="1:22" ht="45">
      <c r="A13" s="212">
        <v>8</v>
      </c>
      <c r="B13" s="213" t="s">
        <v>370</v>
      </c>
      <c r="C13" s="213" t="s">
        <v>371</v>
      </c>
      <c r="D13" s="213" t="s">
        <v>372</v>
      </c>
      <c r="E13" s="213" t="s">
        <v>373</v>
      </c>
      <c r="F13" s="213" t="s">
        <v>351</v>
      </c>
      <c r="G13" s="214">
        <v>475000</v>
      </c>
      <c r="H13" s="214">
        <v>25000</v>
      </c>
      <c r="I13" s="217"/>
      <c r="J13" s="217"/>
      <c r="K13" s="213" t="s">
        <v>47</v>
      </c>
      <c r="L13" s="213" t="s">
        <v>66</v>
      </c>
      <c r="M13" s="214">
        <f>[1]Sheet1!M11</f>
        <v>500000</v>
      </c>
      <c r="N13" s="216"/>
      <c r="O13" s="216"/>
      <c r="P13" s="217"/>
      <c r="Q13" s="216"/>
      <c r="R13" s="216"/>
      <c r="S13" s="217"/>
      <c r="T13" s="218" t="s">
        <v>352</v>
      </c>
      <c r="U13" s="215"/>
      <c r="V13" s="219"/>
    </row>
    <row r="14" spans="1:22" ht="75">
      <c r="A14" s="212">
        <v>9</v>
      </c>
      <c r="B14" s="213" t="s">
        <v>361</v>
      </c>
      <c r="C14" s="213" t="s">
        <v>374</v>
      </c>
      <c r="D14" s="213" t="s">
        <v>375</v>
      </c>
      <c r="E14" s="213" t="s">
        <v>376</v>
      </c>
      <c r="F14" s="213" t="s">
        <v>351</v>
      </c>
      <c r="G14" s="214">
        <v>475000</v>
      </c>
      <c r="H14" s="214">
        <v>25000</v>
      </c>
      <c r="I14" s="217"/>
      <c r="J14" s="217"/>
      <c r="K14" s="213" t="s">
        <v>52</v>
      </c>
      <c r="L14" s="213" t="s">
        <v>53</v>
      </c>
      <c r="M14" s="214">
        <f>[1]Sheet1!M12</f>
        <v>500000</v>
      </c>
      <c r="N14" s="216"/>
      <c r="O14" s="216"/>
      <c r="P14" s="217"/>
      <c r="Q14" s="216"/>
      <c r="R14" s="216"/>
      <c r="S14" s="217"/>
      <c r="T14" s="218" t="s">
        <v>352</v>
      </c>
      <c r="U14" s="215"/>
      <c r="V14" s="219"/>
    </row>
    <row r="15" spans="1:22" ht="105">
      <c r="A15" s="212">
        <v>10</v>
      </c>
      <c r="B15" s="213" t="s">
        <v>361</v>
      </c>
      <c r="C15" s="213" t="s">
        <v>377</v>
      </c>
      <c r="D15" s="213" t="s">
        <v>378</v>
      </c>
      <c r="E15" s="213" t="s">
        <v>379</v>
      </c>
      <c r="F15" s="213" t="s">
        <v>351</v>
      </c>
      <c r="G15" s="214">
        <v>501950</v>
      </c>
      <c r="H15" s="214">
        <v>26418</v>
      </c>
      <c r="I15" s="217"/>
      <c r="J15" s="217"/>
      <c r="K15" s="213" t="s">
        <v>52</v>
      </c>
      <c r="L15" s="213" t="s">
        <v>53</v>
      </c>
      <c r="M15" s="214">
        <f>[1]Sheet1!M13</f>
        <v>528368</v>
      </c>
      <c r="N15" s="216"/>
      <c r="O15" s="216"/>
      <c r="P15" s="217"/>
      <c r="Q15" s="216"/>
      <c r="R15" s="216"/>
      <c r="S15" s="217"/>
      <c r="T15" s="218" t="s">
        <v>352</v>
      </c>
      <c r="U15" s="215"/>
      <c r="V15" s="219"/>
    </row>
    <row r="16" spans="1:22" ht="165">
      <c r="A16" s="212">
        <v>11</v>
      </c>
      <c r="B16" s="213" t="s">
        <v>361</v>
      </c>
      <c r="C16" s="213" t="s">
        <v>348</v>
      </c>
      <c r="D16" s="213" t="s">
        <v>380</v>
      </c>
      <c r="E16" s="213" t="s">
        <v>381</v>
      </c>
      <c r="F16" s="213" t="s">
        <v>351</v>
      </c>
      <c r="G16" s="214">
        <v>195700</v>
      </c>
      <c r="H16" s="214">
        <v>10300</v>
      </c>
      <c r="I16" s="217"/>
      <c r="J16" s="217"/>
      <c r="K16" s="213" t="s">
        <v>47</v>
      </c>
      <c r="L16" s="213" t="s">
        <v>144</v>
      </c>
      <c r="M16" s="214">
        <f>[1]Sheet1!M14</f>
        <v>206000</v>
      </c>
      <c r="N16" s="216"/>
      <c r="O16" s="216"/>
      <c r="P16" s="217"/>
      <c r="Q16" s="216"/>
      <c r="R16" s="216"/>
      <c r="S16" s="217"/>
      <c r="T16" s="218" t="s">
        <v>352</v>
      </c>
      <c r="U16" s="215"/>
      <c r="V16" s="219"/>
    </row>
    <row r="17" spans="1:22" ht="75">
      <c r="A17" s="212">
        <v>12</v>
      </c>
      <c r="B17" s="213" t="s">
        <v>361</v>
      </c>
      <c r="C17" s="213" t="s">
        <v>374</v>
      </c>
      <c r="D17" s="213" t="s">
        <v>382</v>
      </c>
      <c r="E17" s="213"/>
      <c r="F17" s="213" t="s">
        <v>351</v>
      </c>
      <c r="G17" s="214">
        <v>156254.1</v>
      </c>
      <c r="H17" s="214">
        <v>8223.9</v>
      </c>
      <c r="I17" s="217"/>
      <c r="J17" s="217"/>
      <c r="K17" s="213" t="s">
        <v>50</v>
      </c>
      <c r="L17" s="213" t="s">
        <v>51</v>
      </c>
      <c r="M17" s="214">
        <f>[1]Sheet1!M15</f>
        <v>164478</v>
      </c>
      <c r="N17" s="216"/>
      <c r="O17" s="216"/>
      <c r="P17" s="217"/>
      <c r="Q17" s="216"/>
      <c r="R17" s="216"/>
      <c r="S17" s="217"/>
      <c r="T17" s="218" t="s">
        <v>352</v>
      </c>
      <c r="U17" s="215"/>
      <c r="V17" s="219"/>
    </row>
    <row r="18" spans="1:22" ht="90">
      <c r="A18" s="212">
        <v>13</v>
      </c>
      <c r="B18" s="213" t="s">
        <v>357</v>
      </c>
      <c r="C18" s="213" t="s">
        <v>358</v>
      </c>
      <c r="D18" s="213" t="s">
        <v>383</v>
      </c>
      <c r="E18" s="213" t="s">
        <v>384</v>
      </c>
      <c r="F18" s="213" t="s">
        <v>351</v>
      </c>
      <c r="G18" s="214">
        <v>123500</v>
      </c>
      <c r="H18" s="214">
        <v>6500</v>
      </c>
      <c r="I18" s="217"/>
      <c r="J18" s="217"/>
      <c r="K18" s="213" t="s">
        <v>47</v>
      </c>
      <c r="L18" s="213" t="s">
        <v>139</v>
      </c>
      <c r="M18" s="214">
        <f>[1]Sheet1!M16</f>
        <v>130000</v>
      </c>
      <c r="N18" s="216"/>
      <c r="O18" s="216"/>
      <c r="P18" s="217"/>
      <c r="Q18" s="216"/>
      <c r="R18" s="216"/>
      <c r="S18" s="217"/>
      <c r="T18" s="218" t="s">
        <v>352</v>
      </c>
      <c r="U18" s="215"/>
      <c r="V18" s="219"/>
    </row>
    <row r="19" spans="1:22" ht="105">
      <c r="A19" s="212">
        <v>14</v>
      </c>
      <c r="B19" s="213" t="s">
        <v>347</v>
      </c>
      <c r="C19" s="213" t="s">
        <v>348</v>
      </c>
      <c r="D19" s="213" t="s">
        <v>385</v>
      </c>
      <c r="E19" s="213" t="s">
        <v>386</v>
      </c>
      <c r="F19" s="213" t="s">
        <v>351</v>
      </c>
      <c r="G19" s="214">
        <v>237500</v>
      </c>
      <c r="H19" s="214">
        <v>12500</v>
      </c>
      <c r="I19" s="217"/>
      <c r="J19" s="217"/>
      <c r="K19" s="213" t="s">
        <v>47</v>
      </c>
      <c r="L19" s="213" t="s">
        <v>144</v>
      </c>
      <c r="M19" s="214">
        <f>[1]Sheet1!M17</f>
        <v>250000</v>
      </c>
      <c r="N19" s="216"/>
      <c r="O19" s="216"/>
      <c r="P19" s="217"/>
      <c r="Q19" s="216"/>
      <c r="R19" s="216"/>
      <c r="S19" s="217"/>
      <c r="T19" s="218" t="s">
        <v>352</v>
      </c>
      <c r="U19" s="215"/>
      <c r="V19" s="219"/>
    </row>
    <row r="20" spans="1:22" ht="105">
      <c r="A20" s="212">
        <v>15</v>
      </c>
      <c r="B20" s="213" t="s">
        <v>347</v>
      </c>
      <c r="C20" s="213" t="s">
        <v>348</v>
      </c>
      <c r="D20" s="213" t="s">
        <v>387</v>
      </c>
      <c r="E20" s="213" t="s">
        <v>388</v>
      </c>
      <c r="F20" s="213" t="s">
        <v>351</v>
      </c>
      <c r="G20" s="214">
        <v>264100</v>
      </c>
      <c r="H20" s="214">
        <v>13900</v>
      </c>
      <c r="I20" s="217"/>
      <c r="J20" s="217"/>
      <c r="K20" s="213" t="s">
        <v>47</v>
      </c>
      <c r="L20" s="213" t="s">
        <v>144</v>
      </c>
      <c r="M20" s="214">
        <f>[1]Sheet1!M18</f>
        <v>278000</v>
      </c>
      <c r="N20" s="216"/>
      <c r="O20" s="216"/>
      <c r="P20" s="217"/>
      <c r="Q20" s="216"/>
      <c r="R20" s="216"/>
      <c r="S20" s="217"/>
      <c r="T20" s="218" t="s">
        <v>352</v>
      </c>
      <c r="U20" s="215"/>
      <c r="V20" s="219"/>
    </row>
    <row r="21" spans="1:22" ht="165">
      <c r="A21" s="212">
        <v>16</v>
      </c>
      <c r="B21" s="213" t="s">
        <v>347</v>
      </c>
      <c r="C21" s="213" t="s">
        <v>348</v>
      </c>
      <c r="D21" s="213" t="s">
        <v>389</v>
      </c>
      <c r="E21" s="213" t="s">
        <v>390</v>
      </c>
      <c r="F21" s="213" t="s">
        <v>351</v>
      </c>
      <c r="G21" s="214">
        <v>313500</v>
      </c>
      <c r="H21" s="214">
        <v>16500</v>
      </c>
      <c r="I21" s="217"/>
      <c r="J21" s="217"/>
      <c r="K21" s="213" t="s">
        <v>47</v>
      </c>
      <c r="L21" s="213" t="s">
        <v>144</v>
      </c>
      <c r="M21" s="214">
        <f>[1]Sheet1!M19</f>
        <v>330000</v>
      </c>
      <c r="N21" s="216"/>
      <c r="O21" s="216"/>
      <c r="P21" s="217"/>
      <c r="Q21" s="216"/>
      <c r="R21" s="216"/>
      <c r="S21" s="217"/>
      <c r="T21" s="218" t="s">
        <v>352</v>
      </c>
      <c r="U21" s="215"/>
      <c r="V21" s="219"/>
    </row>
    <row r="22" spans="1:22" ht="90">
      <c r="A22" s="212">
        <v>17</v>
      </c>
      <c r="B22" s="213" t="s">
        <v>347</v>
      </c>
      <c r="C22" s="213" t="s">
        <v>348</v>
      </c>
      <c r="D22" s="213" t="s">
        <v>391</v>
      </c>
      <c r="E22" s="213" t="s">
        <v>350</v>
      </c>
      <c r="F22" s="213" t="s">
        <v>351</v>
      </c>
      <c r="G22" s="214">
        <v>237500</v>
      </c>
      <c r="H22" s="214">
        <v>12500</v>
      </c>
      <c r="I22" s="217"/>
      <c r="J22" s="217"/>
      <c r="K22" s="213" t="s">
        <v>47</v>
      </c>
      <c r="L22" s="213" t="s">
        <v>144</v>
      </c>
      <c r="M22" s="214">
        <f>[1]Sheet1!M20</f>
        <v>250000</v>
      </c>
      <c r="N22" s="216"/>
      <c r="O22" s="216"/>
      <c r="P22" s="217"/>
      <c r="Q22" s="216"/>
      <c r="R22" s="216"/>
      <c r="S22" s="217"/>
      <c r="T22" s="218" t="s">
        <v>352</v>
      </c>
      <c r="U22" s="215"/>
      <c r="V22" s="219"/>
    </row>
    <row r="23" spans="1:22" ht="90">
      <c r="A23" s="212">
        <v>18</v>
      </c>
      <c r="B23" s="213" t="s">
        <v>347</v>
      </c>
      <c r="C23" s="213" t="s">
        <v>348</v>
      </c>
      <c r="D23" s="213" t="s">
        <v>392</v>
      </c>
      <c r="E23" s="213" t="s">
        <v>393</v>
      </c>
      <c r="F23" s="213" t="s">
        <v>351</v>
      </c>
      <c r="G23" s="214">
        <v>149645.9</v>
      </c>
      <c r="H23" s="214">
        <v>7876.1</v>
      </c>
      <c r="I23" s="217"/>
      <c r="J23" s="217"/>
      <c r="K23" s="213" t="s">
        <v>47</v>
      </c>
      <c r="L23" s="213" t="s">
        <v>144</v>
      </c>
      <c r="M23" s="214">
        <f>[1]Sheet1!M21</f>
        <v>157522</v>
      </c>
      <c r="N23" s="216"/>
      <c r="O23" s="216"/>
      <c r="P23" s="217"/>
      <c r="Q23" s="216"/>
      <c r="R23" s="216"/>
      <c r="S23" s="217"/>
      <c r="T23" s="218" t="s">
        <v>352</v>
      </c>
      <c r="U23" s="215"/>
      <c r="V23" s="219"/>
    </row>
    <row r="24" spans="1:22" ht="105">
      <c r="A24" s="212">
        <v>19</v>
      </c>
      <c r="B24" s="213" t="s">
        <v>347</v>
      </c>
      <c r="C24" s="213" t="s">
        <v>348</v>
      </c>
      <c r="D24" s="213" t="s">
        <v>394</v>
      </c>
      <c r="E24" s="213" t="s">
        <v>395</v>
      </c>
      <c r="F24" s="213" t="s">
        <v>351</v>
      </c>
      <c r="G24" s="214">
        <v>169613</v>
      </c>
      <c r="H24" s="214">
        <v>8927</v>
      </c>
      <c r="I24" s="217"/>
      <c r="J24" s="217"/>
      <c r="K24" s="213" t="s">
        <v>47</v>
      </c>
      <c r="L24" s="213" t="s">
        <v>144</v>
      </c>
      <c r="M24" s="214">
        <f>[1]Sheet1!M22</f>
        <v>178540</v>
      </c>
      <c r="N24" s="216"/>
      <c r="O24" s="216"/>
      <c r="P24" s="217"/>
      <c r="Q24" s="216"/>
      <c r="R24" s="216"/>
      <c r="S24" s="217"/>
      <c r="T24" s="218" t="s">
        <v>352</v>
      </c>
      <c r="U24" s="215"/>
      <c r="V24" s="219"/>
    </row>
    <row r="25" spans="1:22" ht="45" customHeight="1">
      <c r="A25" s="210"/>
      <c r="B25" s="1177" t="s">
        <v>242</v>
      </c>
      <c r="C25" s="1177"/>
      <c r="D25" s="1177"/>
      <c r="E25" s="1177"/>
      <c r="F25" s="1177"/>
      <c r="G25" s="220">
        <f>SUM(G6:G24)</f>
        <v>6500004</v>
      </c>
      <c r="H25" s="220">
        <f>SUM(H6:H24)</f>
        <v>745940</v>
      </c>
      <c r="I25" s="221"/>
      <c r="J25" s="221"/>
      <c r="K25" s="221"/>
      <c r="L25" s="221"/>
      <c r="M25" s="222">
        <f>SUM(M6:M24)</f>
        <v>7245944</v>
      </c>
      <c r="N25" s="223"/>
      <c r="O25" s="223"/>
      <c r="P25" s="222">
        <f>SUM(P6:P15)</f>
        <v>0</v>
      </c>
      <c r="Q25" s="222"/>
      <c r="R25" s="222"/>
      <c r="S25" s="222">
        <f>SUM(S6:S15)</f>
        <v>0</v>
      </c>
      <c r="T25" s="221"/>
      <c r="U25" s="221"/>
      <c r="V25" s="221"/>
    </row>
    <row r="26" spans="1:22" ht="45" customHeight="1">
      <c r="A26" s="1178" t="s">
        <v>396</v>
      </c>
      <c r="B26" s="1179"/>
      <c r="C26" s="1179"/>
      <c r="D26" s="1179"/>
      <c r="E26" s="1179"/>
      <c r="F26" s="1179"/>
      <c r="G26" s="1179"/>
      <c r="H26" s="1179"/>
      <c r="I26" s="1179"/>
      <c r="J26" s="1179"/>
      <c r="K26" s="1179"/>
      <c r="L26" s="1179"/>
      <c r="M26" s="1179"/>
      <c r="N26" s="1179"/>
      <c r="O26" s="1179"/>
      <c r="P26" s="1179"/>
      <c r="Q26" s="1179"/>
      <c r="R26" s="1179"/>
      <c r="S26" s="1179"/>
      <c r="T26" s="1179"/>
      <c r="U26" s="1179"/>
      <c r="V26" s="1180"/>
    </row>
    <row r="27" spans="1:22" ht="135">
      <c r="A27" s="224">
        <v>1</v>
      </c>
      <c r="B27" s="213" t="s">
        <v>347</v>
      </c>
      <c r="C27" s="213" t="s">
        <v>348</v>
      </c>
      <c r="D27" s="213" t="s">
        <v>397</v>
      </c>
      <c r="E27" s="213" t="s">
        <v>398</v>
      </c>
      <c r="F27" s="213" t="s">
        <v>351</v>
      </c>
      <c r="G27" s="214">
        <v>237500</v>
      </c>
      <c r="H27" s="214">
        <v>12500</v>
      </c>
      <c r="I27" s="225"/>
      <c r="J27" s="225"/>
      <c r="K27" s="225"/>
      <c r="L27" s="225"/>
      <c r="M27" s="214">
        <f>G27+H27</f>
        <v>250000</v>
      </c>
      <c r="N27" s="225"/>
      <c r="O27" s="225"/>
      <c r="P27" s="225"/>
      <c r="Q27" s="225"/>
      <c r="R27" s="225"/>
      <c r="S27" s="225"/>
      <c r="T27" s="218" t="s">
        <v>352</v>
      </c>
      <c r="U27" s="225"/>
      <c r="V27" s="225"/>
    </row>
    <row r="28" spans="1:22" ht="120">
      <c r="A28" s="224">
        <v>2</v>
      </c>
      <c r="B28" s="213" t="s">
        <v>347</v>
      </c>
      <c r="C28" s="213" t="s">
        <v>348</v>
      </c>
      <c r="D28" s="213" t="s">
        <v>399</v>
      </c>
      <c r="E28" s="213" t="s">
        <v>350</v>
      </c>
      <c r="F28" s="213" t="s">
        <v>351</v>
      </c>
      <c r="G28" s="214">
        <v>237500</v>
      </c>
      <c r="H28" s="214">
        <v>12500</v>
      </c>
      <c r="I28" s="225"/>
      <c r="J28" s="225"/>
      <c r="K28" s="225"/>
      <c r="L28" s="225"/>
      <c r="M28" s="214">
        <f t="shared" ref="M28:M40" si="0">G28+H28</f>
        <v>250000</v>
      </c>
      <c r="N28" s="225"/>
      <c r="O28" s="225"/>
      <c r="P28" s="225"/>
      <c r="Q28" s="225"/>
      <c r="R28" s="225"/>
      <c r="S28" s="225"/>
      <c r="T28" s="218" t="s">
        <v>352</v>
      </c>
      <c r="U28" s="225"/>
      <c r="V28" s="225"/>
    </row>
    <row r="29" spans="1:22" ht="90">
      <c r="A29" s="224">
        <v>3</v>
      </c>
      <c r="B29" s="213" t="s">
        <v>347</v>
      </c>
      <c r="C29" s="213" t="s">
        <v>348</v>
      </c>
      <c r="D29" s="213" t="s">
        <v>400</v>
      </c>
      <c r="E29" s="213" t="s">
        <v>401</v>
      </c>
      <c r="F29" s="213" t="s">
        <v>351</v>
      </c>
      <c r="G29" s="214">
        <v>237500</v>
      </c>
      <c r="H29" s="214">
        <v>12500</v>
      </c>
      <c r="I29" s="225"/>
      <c r="J29" s="225"/>
      <c r="K29" s="225"/>
      <c r="L29" s="225"/>
      <c r="M29" s="214">
        <f t="shared" si="0"/>
        <v>250000</v>
      </c>
      <c r="N29" s="225"/>
      <c r="O29" s="225"/>
      <c r="P29" s="225"/>
      <c r="Q29" s="225"/>
      <c r="R29" s="225"/>
      <c r="S29" s="225"/>
      <c r="T29" s="218" t="s">
        <v>352</v>
      </c>
      <c r="U29" s="225"/>
      <c r="V29" s="225"/>
    </row>
    <row r="30" spans="1:22" ht="90">
      <c r="A30" s="224">
        <v>4</v>
      </c>
      <c r="B30" s="213" t="s">
        <v>347</v>
      </c>
      <c r="C30" s="213" t="s">
        <v>348</v>
      </c>
      <c r="D30" s="213" t="s">
        <v>402</v>
      </c>
      <c r="E30" s="213" t="s">
        <v>395</v>
      </c>
      <c r="F30" s="213" t="s">
        <v>351</v>
      </c>
      <c r="G30" s="214">
        <v>190000</v>
      </c>
      <c r="H30" s="214">
        <v>10000</v>
      </c>
      <c r="I30" s="225"/>
      <c r="J30" s="225"/>
      <c r="K30" s="225"/>
      <c r="L30" s="225"/>
      <c r="M30" s="214">
        <f t="shared" si="0"/>
        <v>200000</v>
      </c>
      <c r="N30" s="225"/>
      <c r="O30" s="225"/>
      <c r="P30" s="225"/>
      <c r="Q30" s="225"/>
      <c r="R30" s="225"/>
      <c r="S30" s="225"/>
      <c r="T30" s="218" t="s">
        <v>352</v>
      </c>
      <c r="U30" s="225"/>
      <c r="V30" s="225"/>
    </row>
    <row r="31" spans="1:22" ht="75">
      <c r="A31" s="224">
        <v>5</v>
      </c>
      <c r="B31" s="213" t="s">
        <v>347</v>
      </c>
      <c r="C31" s="213" t="s">
        <v>348</v>
      </c>
      <c r="D31" s="213" t="s">
        <v>403</v>
      </c>
      <c r="E31" s="213" t="s">
        <v>404</v>
      </c>
      <c r="F31" s="213" t="s">
        <v>351</v>
      </c>
      <c r="G31" s="214">
        <v>237500</v>
      </c>
      <c r="H31" s="214">
        <v>12500</v>
      </c>
      <c r="I31" s="225"/>
      <c r="J31" s="225"/>
      <c r="K31" s="225"/>
      <c r="L31" s="225"/>
      <c r="M31" s="214">
        <f t="shared" si="0"/>
        <v>250000</v>
      </c>
      <c r="N31" s="225"/>
      <c r="O31" s="225"/>
      <c r="P31" s="225"/>
      <c r="Q31" s="225"/>
      <c r="R31" s="225"/>
      <c r="S31" s="225"/>
      <c r="T31" s="218" t="s">
        <v>352</v>
      </c>
      <c r="U31" s="225"/>
      <c r="V31" s="225"/>
    </row>
    <row r="32" spans="1:22" ht="105">
      <c r="A32" s="224">
        <v>6</v>
      </c>
      <c r="B32" s="213" t="s">
        <v>347</v>
      </c>
      <c r="C32" s="213" t="s">
        <v>348</v>
      </c>
      <c r="D32" s="213" t="s">
        <v>405</v>
      </c>
      <c r="E32" s="213" t="s">
        <v>350</v>
      </c>
      <c r="F32" s="213" t="s">
        <v>351</v>
      </c>
      <c r="G32" s="214">
        <v>237500</v>
      </c>
      <c r="H32" s="214">
        <v>12500</v>
      </c>
      <c r="I32" s="225"/>
      <c r="J32" s="225"/>
      <c r="K32" s="225"/>
      <c r="L32" s="225"/>
      <c r="M32" s="214">
        <f t="shared" si="0"/>
        <v>250000</v>
      </c>
      <c r="N32" s="225"/>
      <c r="O32" s="225"/>
      <c r="P32" s="225"/>
      <c r="Q32" s="225"/>
      <c r="R32" s="225"/>
      <c r="S32" s="225"/>
      <c r="T32" s="218" t="s">
        <v>352</v>
      </c>
      <c r="U32" s="225"/>
      <c r="V32" s="225"/>
    </row>
    <row r="33" spans="1:22" ht="120">
      <c r="A33" s="224">
        <v>7</v>
      </c>
      <c r="B33" s="213" t="s">
        <v>347</v>
      </c>
      <c r="C33" s="213" t="s">
        <v>348</v>
      </c>
      <c r="D33" s="213" t="s">
        <v>406</v>
      </c>
      <c r="E33" s="213" t="s">
        <v>390</v>
      </c>
      <c r="F33" s="213" t="s">
        <v>351</v>
      </c>
      <c r="G33" s="214">
        <v>237500</v>
      </c>
      <c r="H33" s="214">
        <v>12500</v>
      </c>
      <c r="I33" s="225"/>
      <c r="J33" s="225"/>
      <c r="K33" s="225"/>
      <c r="L33" s="225"/>
      <c r="M33" s="214">
        <f t="shared" si="0"/>
        <v>250000</v>
      </c>
      <c r="N33" s="225"/>
      <c r="O33" s="225"/>
      <c r="P33" s="225"/>
      <c r="Q33" s="225"/>
      <c r="R33" s="225"/>
      <c r="S33" s="225"/>
      <c r="T33" s="218" t="s">
        <v>352</v>
      </c>
      <c r="U33" s="225"/>
      <c r="V33" s="225"/>
    </row>
    <row r="34" spans="1:22" ht="105">
      <c r="A34" s="224">
        <v>8</v>
      </c>
      <c r="B34" s="213" t="s">
        <v>347</v>
      </c>
      <c r="C34" s="213" t="s">
        <v>348</v>
      </c>
      <c r="D34" s="213" t="s">
        <v>407</v>
      </c>
      <c r="E34" s="213" t="s">
        <v>408</v>
      </c>
      <c r="F34" s="213" t="s">
        <v>351</v>
      </c>
      <c r="G34" s="214">
        <v>237500</v>
      </c>
      <c r="H34" s="214">
        <v>12500</v>
      </c>
      <c r="I34" s="225"/>
      <c r="J34" s="225"/>
      <c r="K34" s="225"/>
      <c r="L34" s="225"/>
      <c r="M34" s="214">
        <f t="shared" si="0"/>
        <v>250000</v>
      </c>
      <c r="N34" s="225"/>
      <c r="O34" s="225"/>
      <c r="P34" s="225"/>
      <c r="Q34" s="225"/>
      <c r="R34" s="225"/>
      <c r="S34" s="225"/>
      <c r="T34" s="218" t="s">
        <v>352</v>
      </c>
      <c r="U34" s="225"/>
      <c r="V34" s="225"/>
    </row>
    <row r="35" spans="1:22" ht="90">
      <c r="A35" s="224">
        <v>9</v>
      </c>
      <c r="B35" s="213" t="s">
        <v>347</v>
      </c>
      <c r="C35" s="213" t="s">
        <v>348</v>
      </c>
      <c r="D35" s="213" t="s">
        <v>409</v>
      </c>
      <c r="E35" s="213" t="s">
        <v>410</v>
      </c>
      <c r="F35" s="213" t="s">
        <v>351</v>
      </c>
      <c r="G35" s="214">
        <v>544578</v>
      </c>
      <c r="H35" s="214">
        <v>28662</v>
      </c>
      <c r="I35" s="225"/>
      <c r="J35" s="225"/>
      <c r="K35" s="225"/>
      <c r="L35" s="225"/>
      <c r="M35" s="214">
        <f t="shared" si="0"/>
        <v>573240</v>
      </c>
      <c r="N35" s="225"/>
      <c r="O35" s="225"/>
      <c r="P35" s="225"/>
      <c r="Q35" s="225"/>
      <c r="R35" s="225"/>
      <c r="S35" s="225"/>
      <c r="T35" s="218" t="s">
        <v>352</v>
      </c>
      <c r="U35" s="225"/>
      <c r="V35" s="225"/>
    </row>
    <row r="36" spans="1:22" ht="75">
      <c r="A36" s="224">
        <v>10</v>
      </c>
      <c r="B36" s="213" t="s">
        <v>347</v>
      </c>
      <c r="C36" s="213" t="s">
        <v>348</v>
      </c>
      <c r="D36" s="213" t="s">
        <v>411</v>
      </c>
      <c r="E36" s="213" t="s">
        <v>350</v>
      </c>
      <c r="F36" s="213" t="s">
        <v>351</v>
      </c>
      <c r="G36" s="214">
        <v>570000</v>
      </c>
      <c r="H36" s="214">
        <v>30000</v>
      </c>
      <c r="I36" s="225"/>
      <c r="J36" s="225"/>
      <c r="K36" s="225"/>
      <c r="L36" s="225"/>
      <c r="M36" s="214">
        <f t="shared" si="0"/>
        <v>600000</v>
      </c>
      <c r="N36" s="225"/>
      <c r="O36" s="225"/>
      <c r="P36" s="225"/>
      <c r="Q36" s="225"/>
      <c r="R36" s="225"/>
      <c r="S36" s="225"/>
      <c r="T36" s="218" t="s">
        <v>352</v>
      </c>
      <c r="U36" s="225"/>
      <c r="V36" s="225"/>
    </row>
    <row r="37" spans="1:22" ht="61.5" customHeight="1">
      <c r="A37" s="224">
        <v>11</v>
      </c>
      <c r="B37" s="213" t="s">
        <v>347</v>
      </c>
      <c r="C37" s="213" t="s">
        <v>348</v>
      </c>
      <c r="D37" s="213" t="s">
        <v>412</v>
      </c>
      <c r="E37" s="213" t="s">
        <v>404</v>
      </c>
      <c r="F37" s="213" t="s">
        <v>351</v>
      </c>
      <c r="G37" s="214">
        <v>285000</v>
      </c>
      <c r="H37" s="214">
        <v>15000</v>
      </c>
      <c r="I37" s="225"/>
      <c r="J37" s="225"/>
      <c r="K37" s="225"/>
      <c r="L37" s="225"/>
      <c r="M37" s="214">
        <f t="shared" si="0"/>
        <v>300000</v>
      </c>
      <c r="N37" s="225"/>
      <c r="O37" s="225"/>
      <c r="P37" s="225"/>
      <c r="Q37" s="225"/>
      <c r="R37" s="225"/>
      <c r="S37" s="225"/>
      <c r="T37" s="218" t="s">
        <v>352</v>
      </c>
      <c r="U37" s="225"/>
      <c r="V37" s="225"/>
    </row>
    <row r="38" spans="1:22" ht="78" customHeight="1">
      <c r="A38" s="224">
        <v>12</v>
      </c>
      <c r="B38" s="213" t="s">
        <v>347</v>
      </c>
      <c r="C38" s="213" t="s">
        <v>348</v>
      </c>
      <c r="D38" s="213" t="s">
        <v>413</v>
      </c>
      <c r="E38" s="213" t="s">
        <v>381</v>
      </c>
      <c r="F38" s="213" t="s">
        <v>351</v>
      </c>
      <c r="G38" s="214">
        <v>475000</v>
      </c>
      <c r="H38" s="214">
        <v>25000</v>
      </c>
      <c r="I38" s="225"/>
      <c r="J38" s="225"/>
      <c r="K38" s="225"/>
      <c r="L38" s="225"/>
      <c r="M38" s="214">
        <f t="shared" si="0"/>
        <v>500000</v>
      </c>
      <c r="N38" s="225"/>
      <c r="O38" s="225"/>
      <c r="P38" s="225"/>
      <c r="Q38" s="225"/>
      <c r="R38" s="225"/>
      <c r="S38" s="225"/>
      <c r="T38" s="218" t="s">
        <v>352</v>
      </c>
      <c r="U38" s="225"/>
      <c r="V38" s="225"/>
    </row>
    <row r="39" spans="1:22" ht="60">
      <c r="A39" s="224">
        <v>13</v>
      </c>
      <c r="B39" s="213" t="s">
        <v>347</v>
      </c>
      <c r="C39" s="213" t="s">
        <v>348</v>
      </c>
      <c r="D39" s="213" t="s">
        <v>414</v>
      </c>
      <c r="E39" s="213" t="s">
        <v>415</v>
      </c>
      <c r="F39" s="213" t="s">
        <v>351</v>
      </c>
      <c r="G39" s="214">
        <v>475000</v>
      </c>
      <c r="H39" s="214">
        <v>25000</v>
      </c>
      <c r="I39" s="225"/>
      <c r="J39" s="225"/>
      <c r="K39" s="225"/>
      <c r="L39" s="225"/>
      <c r="M39" s="214">
        <f t="shared" si="0"/>
        <v>500000</v>
      </c>
      <c r="N39" s="225"/>
      <c r="O39" s="225"/>
      <c r="P39" s="225"/>
      <c r="Q39" s="225"/>
      <c r="R39" s="225"/>
      <c r="S39" s="225"/>
      <c r="T39" s="218" t="s">
        <v>352</v>
      </c>
      <c r="U39" s="225"/>
      <c r="V39" s="225"/>
    </row>
    <row r="40" spans="1:22" ht="64.5" customHeight="1">
      <c r="A40" s="224">
        <v>14</v>
      </c>
      <c r="B40" s="213" t="s">
        <v>347</v>
      </c>
      <c r="C40" s="213" t="s">
        <v>348</v>
      </c>
      <c r="D40" s="213" t="s">
        <v>416</v>
      </c>
      <c r="E40" s="213" t="s">
        <v>395</v>
      </c>
      <c r="F40" s="213" t="s">
        <v>351</v>
      </c>
      <c r="G40" s="214">
        <v>285000</v>
      </c>
      <c r="H40" s="214">
        <v>15000</v>
      </c>
      <c r="I40" s="225"/>
      <c r="J40" s="225"/>
      <c r="K40" s="225"/>
      <c r="L40" s="225"/>
      <c r="M40" s="214">
        <f t="shared" si="0"/>
        <v>300000</v>
      </c>
      <c r="N40" s="225"/>
      <c r="O40" s="225"/>
      <c r="P40" s="225"/>
      <c r="Q40" s="225"/>
      <c r="R40" s="225"/>
      <c r="S40" s="225"/>
      <c r="T40" s="218" t="s">
        <v>352</v>
      </c>
      <c r="U40" s="225"/>
      <c r="V40" s="225"/>
    </row>
    <row r="41" spans="1:22" ht="45" customHeight="1">
      <c r="A41" s="225"/>
      <c r="B41" s="1177" t="s">
        <v>242</v>
      </c>
      <c r="C41" s="1177"/>
      <c r="D41" s="1177"/>
      <c r="E41" s="1177"/>
      <c r="F41" s="1177"/>
      <c r="G41" s="226">
        <f>SUM(G27:G40)</f>
        <v>4487078</v>
      </c>
      <c r="H41" s="226">
        <f>SUM(H27:H40)</f>
        <v>236162</v>
      </c>
      <c r="I41" s="225"/>
      <c r="J41" s="225"/>
      <c r="K41" s="225"/>
      <c r="L41" s="225"/>
      <c r="M41" s="226">
        <f>SUM(M27:M40)</f>
        <v>4723240</v>
      </c>
      <c r="N41" s="225"/>
      <c r="O41" s="225"/>
      <c r="P41" s="225"/>
      <c r="Q41" s="225"/>
      <c r="R41" s="225"/>
      <c r="S41" s="225"/>
      <c r="T41" s="225"/>
      <c r="U41" s="225"/>
      <c r="V41" s="225"/>
    </row>
    <row r="42" spans="1:22" ht="45" customHeight="1">
      <c r="A42" s="227"/>
      <c r="B42" s="227"/>
      <c r="C42" s="227"/>
      <c r="D42" s="227"/>
      <c r="E42" s="227"/>
      <c r="F42" s="227"/>
      <c r="G42" s="227"/>
      <c r="H42" s="227"/>
      <c r="I42" s="227"/>
      <c r="J42" s="227"/>
      <c r="K42" s="227"/>
      <c r="L42" s="227"/>
      <c r="M42" s="227"/>
      <c r="N42" s="227"/>
      <c r="O42" s="227"/>
      <c r="P42" s="227"/>
      <c r="Q42" s="227"/>
      <c r="R42" s="227"/>
      <c r="S42" s="227"/>
      <c r="T42" s="227"/>
      <c r="U42" s="227"/>
      <c r="V42" s="227"/>
    </row>
    <row r="43" spans="1:22" ht="33.75" customHeight="1">
      <c r="A43" s="1172" t="s">
        <v>417</v>
      </c>
      <c r="B43" s="1172"/>
      <c r="C43" s="1172"/>
      <c r="D43" s="1172"/>
      <c r="E43" s="1172"/>
      <c r="F43" s="1172"/>
      <c r="G43" s="1172"/>
      <c r="H43" s="1172"/>
      <c r="I43" s="1172"/>
      <c r="J43" s="1172"/>
      <c r="K43" s="1172"/>
      <c r="L43" s="1172"/>
      <c r="M43" s="1172"/>
      <c r="N43" s="1172"/>
      <c r="O43" s="1172"/>
      <c r="P43" s="1172"/>
      <c r="Q43" s="1172"/>
      <c r="R43" s="1172"/>
      <c r="S43" s="1172"/>
      <c r="T43" s="1172"/>
      <c r="U43" s="1172"/>
      <c r="V43" s="1172"/>
    </row>
    <row r="44" spans="1:22" ht="150">
      <c r="A44" s="210">
        <v>1</v>
      </c>
      <c r="B44" s="213" t="s">
        <v>418</v>
      </c>
      <c r="C44" s="213" t="s">
        <v>194</v>
      </c>
      <c r="D44" s="213" t="s">
        <v>419</v>
      </c>
      <c r="E44" s="213" t="s">
        <v>420</v>
      </c>
      <c r="F44" s="228" t="s">
        <v>421</v>
      </c>
      <c r="G44" s="229" t="s">
        <v>24</v>
      </c>
      <c r="H44" s="214">
        <f>M44+P44+S44</f>
        <v>1000000</v>
      </c>
      <c r="I44" s="229"/>
      <c r="J44" s="229"/>
      <c r="K44" s="230" t="s">
        <v>422</v>
      </c>
      <c r="L44" s="230" t="s">
        <v>423</v>
      </c>
      <c r="M44" s="214">
        <v>1000000</v>
      </c>
      <c r="N44" s="230"/>
      <c r="O44" s="230"/>
      <c r="P44" s="214"/>
      <c r="Q44" s="230"/>
      <c r="R44" s="230"/>
      <c r="S44" s="217"/>
      <c r="T44" s="213" t="s">
        <v>352</v>
      </c>
      <c r="U44" s="229"/>
      <c r="V44" s="231" t="s">
        <v>424</v>
      </c>
    </row>
    <row r="45" spans="1:22" ht="75">
      <c r="A45" s="210">
        <v>2</v>
      </c>
      <c r="B45" s="213" t="s">
        <v>425</v>
      </c>
      <c r="C45" s="213" t="s">
        <v>426</v>
      </c>
      <c r="D45" s="213" t="s">
        <v>427</v>
      </c>
      <c r="E45" s="213" t="s">
        <v>428</v>
      </c>
      <c r="F45" s="228" t="s">
        <v>421</v>
      </c>
      <c r="G45" s="229"/>
      <c r="H45" s="214">
        <f t="shared" ref="H45:H78" si="1">M45+P45+S45</f>
        <v>4200000</v>
      </c>
      <c r="I45" s="229"/>
      <c r="J45" s="229"/>
      <c r="K45" s="230" t="s">
        <v>429</v>
      </c>
      <c r="L45" s="230" t="s">
        <v>430</v>
      </c>
      <c r="M45" s="214">
        <v>4200000</v>
      </c>
      <c r="N45" s="230"/>
      <c r="O45" s="230"/>
      <c r="P45" s="214"/>
      <c r="Q45" s="230"/>
      <c r="R45" s="230"/>
      <c r="S45" s="214"/>
      <c r="T45" s="213" t="s">
        <v>352</v>
      </c>
      <c r="U45" s="232"/>
      <c r="V45" s="231" t="s">
        <v>431</v>
      </c>
    </row>
    <row r="46" spans="1:22" ht="225">
      <c r="A46" s="210">
        <v>3</v>
      </c>
      <c r="B46" s="213" t="s">
        <v>432</v>
      </c>
      <c r="C46" s="213" t="s">
        <v>433</v>
      </c>
      <c r="D46" s="213" t="s">
        <v>434</v>
      </c>
      <c r="E46" s="213" t="s">
        <v>435</v>
      </c>
      <c r="F46" s="228" t="s">
        <v>421</v>
      </c>
      <c r="G46" s="229"/>
      <c r="H46" s="214">
        <f t="shared" si="1"/>
        <v>200000</v>
      </c>
      <c r="I46" s="229"/>
      <c r="J46" s="229"/>
      <c r="K46" s="230" t="s">
        <v>422</v>
      </c>
      <c r="L46" s="230" t="s">
        <v>423</v>
      </c>
      <c r="M46" s="214">
        <v>200000</v>
      </c>
      <c r="N46" s="230"/>
      <c r="O46" s="230"/>
      <c r="P46" s="214"/>
      <c r="Q46" s="230"/>
      <c r="R46" s="230"/>
      <c r="S46" s="214"/>
      <c r="T46" s="213" t="s">
        <v>352</v>
      </c>
      <c r="U46" s="229"/>
      <c r="V46" s="231" t="s">
        <v>436</v>
      </c>
    </row>
    <row r="47" spans="1:22" ht="105">
      <c r="A47" s="210">
        <v>4</v>
      </c>
      <c r="B47" s="213" t="s">
        <v>437</v>
      </c>
      <c r="C47" s="213" t="s">
        <v>438</v>
      </c>
      <c r="D47" s="213" t="s">
        <v>439</v>
      </c>
      <c r="E47" s="213" t="s">
        <v>440</v>
      </c>
      <c r="F47" s="228" t="s">
        <v>421</v>
      </c>
      <c r="G47" s="229"/>
      <c r="H47" s="214">
        <f t="shared" si="1"/>
        <v>20000</v>
      </c>
      <c r="I47" s="229"/>
      <c r="J47" s="229"/>
      <c r="K47" s="230" t="s">
        <v>429</v>
      </c>
      <c r="L47" s="230" t="s">
        <v>423</v>
      </c>
      <c r="M47" s="214">
        <v>20000</v>
      </c>
      <c r="N47" s="230"/>
      <c r="O47" s="230"/>
      <c r="P47" s="214"/>
      <c r="Q47" s="230"/>
      <c r="R47" s="230"/>
      <c r="S47" s="214"/>
      <c r="T47" s="213" t="s">
        <v>352</v>
      </c>
      <c r="U47" s="229"/>
      <c r="V47" s="233" t="s">
        <v>441</v>
      </c>
    </row>
    <row r="48" spans="1:22" ht="285">
      <c r="A48" s="210">
        <v>5</v>
      </c>
      <c r="B48" s="213" t="s">
        <v>418</v>
      </c>
      <c r="C48" s="213" t="s">
        <v>442</v>
      </c>
      <c r="D48" s="213" t="s">
        <v>443</v>
      </c>
      <c r="E48" s="213" t="s">
        <v>444</v>
      </c>
      <c r="F48" s="228" t="s">
        <v>421</v>
      </c>
      <c r="G48" s="229"/>
      <c r="H48" s="214">
        <f t="shared" si="1"/>
        <v>4200000</v>
      </c>
      <c r="I48" s="229"/>
      <c r="J48" s="229"/>
      <c r="K48" s="230" t="s">
        <v>429</v>
      </c>
      <c r="L48" s="230"/>
      <c r="M48" s="214">
        <v>4200000</v>
      </c>
      <c r="N48" s="230"/>
      <c r="O48" s="230"/>
      <c r="P48" s="214"/>
      <c r="Q48" s="230"/>
      <c r="R48" s="230"/>
      <c r="S48" s="214"/>
      <c r="T48" s="213" t="s">
        <v>352</v>
      </c>
      <c r="U48" s="229"/>
      <c r="V48" s="231" t="s">
        <v>445</v>
      </c>
    </row>
    <row r="49" spans="1:22" ht="90">
      <c r="A49" s="210">
        <v>6</v>
      </c>
      <c r="B49" s="213" t="s">
        <v>418</v>
      </c>
      <c r="C49" s="213" t="s">
        <v>433</v>
      </c>
      <c r="D49" s="213" t="s">
        <v>446</v>
      </c>
      <c r="E49" s="213" t="s">
        <v>447</v>
      </c>
      <c r="F49" s="228" t="s">
        <v>421</v>
      </c>
      <c r="G49" s="234"/>
      <c r="H49" s="214">
        <f t="shared" si="1"/>
        <v>200000</v>
      </c>
      <c r="I49" s="234"/>
      <c r="J49" s="234"/>
      <c r="K49" s="230" t="s">
        <v>422</v>
      </c>
      <c r="L49" s="230" t="s">
        <v>448</v>
      </c>
      <c r="M49" s="214">
        <v>200000</v>
      </c>
      <c r="N49" s="230"/>
      <c r="O49" s="230"/>
      <c r="P49" s="214"/>
      <c r="Q49" s="230"/>
      <c r="R49" s="230"/>
      <c r="S49" s="214"/>
      <c r="T49" s="213" t="s">
        <v>352</v>
      </c>
      <c r="U49" s="234"/>
      <c r="V49" s="233" t="s">
        <v>449</v>
      </c>
    </row>
    <row r="50" spans="1:22" ht="120">
      <c r="A50" s="210">
        <v>7</v>
      </c>
      <c r="B50" s="213" t="s">
        <v>450</v>
      </c>
      <c r="C50" s="213" t="s">
        <v>451</v>
      </c>
      <c r="D50" s="213" t="s">
        <v>452</v>
      </c>
      <c r="E50" s="213" t="s">
        <v>453</v>
      </c>
      <c r="F50" s="228" t="s">
        <v>421</v>
      </c>
      <c r="G50" s="234"/>
      <c r="H50" s="214">
        <f t="shared" si="1"/>
        <v>300000</v>
      </c>
      <c r="I50" s="234"/>
      <c r="J50" s="234"/>
      <c r="K50" s="230" t="s">
        <v>429</v>
      </c>
      <c r="L50" s="230" t="s">
        <v>423</v>
      </c>
      <c r="M50" s="214">
        <v>300000</v>
      </c>
      <c r="N50" s="230"/>
      <c r="O50" s="230"/>
      <c r="P50" s="214"/>
      <c r="Q50" s="230"/>
      <c r="R50" s="230"/>
      <c r="S50" s="214"/>
      <c r="T50" s="213" t="s">
        <v>352</v>
      </c>
      <c r="U50" s="234"/>
      <c r="V50" s="235" t="s">
        <v>454</v>
      </c>
    </row>
    <row r="51" spans="1:22" ht="180">
      <c r="A51" s="210">
        <v>8</v>
      </c>
      <c r="B51" s="213"/>
      <c r="C51" s="213"/>
      <c r="D51" s="213" t="s">
        <v>455</v>
      </c>
      <c r="E51" s="213" t="s">
        <v>456</v>
      </c>
      <c r="F51" s="228" t="s">
        <v>421</v>
      </c>
      <c r="G51" s="234"/>
      <c r="H51" s="214">
        <f t="shared" si="1"/>
        <v>800000</v>
      </c>
      <c r="I51" s="234"/>
      <c r="J51" s="234"/>
      <c r="K51" s="230" t="s">
        <v>429</v>
      </c>
      <c r="L51" s="230" t="s">
        <v>423</v>
      </c>
      <c r="M51" s="214">
        <v>800000</v>
      </c>
      <c r="N51" s="230"/>
      <c r="O51" s="230"/>
      <c r="P51" s="214"/>
      <c r="Q51" s="230"/>
      <c r="R51" s="230"/>
      <c r="S51" s="214"/>
      <c r="T51" s="213" t="s">
        <v>352</v>
      </c>
      <c r="U51" s="234"/>
      <c r="V51" s="235" t="s">
        <v>457</v>
      </c>
    </row>
    <row r="52" spans="1:22" ht="165">
      <c r="A52" s="210">
        <v>9</v>
      </c>
      <c r="B52" s="213" t="s">
        <v>458</v>
      </c>
      <c r="C52" s="213" t="s">
        <v>459</v>
      </c>
      <c r="D52" s="213" t="s">
        <v>460</v>
      </c>
      <c r="E52" s="236" t="s">
        <v>461</v>
      </c>
      <c r="F52" s="228" t="s">
        <v>421</v>
      </c>
      <c r="G52" s="234"/>
      <c r="H52" s="214">
        <f t="shared" si="1"/>
        <v>1000000</v>
      </c>
      <c r="I52" s="234"/>
      <c r="J52" s="234"/>
      <c r="K52" s="230" t="s">
        <v>429</v>
      </c>
      <c r="L52" s="230" t="s">
        <v>423</v>
      </c>
      <c r="M52" s="214">
        <v>1000000</v>
      </c>
      <c r="N52" s="230"/>
      <c r="O52" s="230"/>
      <c r="P52" s="214"/>
      <c r="Q52" s="230"/>
      <c r="R52" s="230"/>
      <c r="S52" s="214"/>
      <c r="T52" s="213" t="s">
        <v>352</v>
      </c>
      <c r="U52" s="234"/>
      <c r="V52" s="235"/>
    </row>
    <row r="53" spans="1:22" ht="120">
      <c r="A53" s="210">
        <v>10</v>
      </c>
      <c r="B53" s="213" t="s">
        <v>100</v>
      </c>
      <c r="C53" s="213" t="s">
        <v>462</v>
      </c>
      <c r="D53" s="213" t="s">
        <v>463</v>
      </c>
      <c r="E53" s="213" t="s">
        <v>464</v>
      </c>
      <c r="F53" s="228" t="s">
        <v>421</v>
      </c>
      <c r="G53" s="234"/>
      <c r="H53" s="214">
        <f t="shared" si="1"/>
        <v>5000000</v>
      </c>
      <c r="I53" s="234"/>
      <c r="J53" s="234"/>
      <c r="K53" s="230" t="s">
        <v>429</v>
      </c>
      <c r="L53" s="230" t="s">
        <v>465</v>
      </c>
      <c r="M53" s="214">
        <v>5000000</v>
      </c>
      <c r="N53" s="230"/>
      <c r="O53" s="230"/>
      <c r="P53" s="214"/>
      <c r="Q53" s="230"/>
      <c r="R53" s="230"/>
      <c r="S53" s="214"/>
      <c r="T53" s="213" t="s">
        <v>352</v>
      </c>
      <c r="U53" s="234"/>
      <c r="V53" s="234"/>
    </row>
    <row r="54" spans="1:22" ht="120">
      <c r="A54" s="210">
        <v>11</v>
      </c>
      <c r="B54" s="213" t="s">
        <v>100</v>
      </c>
      <c r="C54" s="213" t="s">
        <v>462</v>
      </c>
      <c r="D54" s="213" t="s">
        <v>466</v>
      </c>
      <c r="E54" s="213" t="s">
        <v>467</v>
      </c>
      <c r="F54" s="228" t="s">
        <v>421</v>
      </c>
      <c r="G54" s="234"/>
      <c r="H54" s="214">
        <f t="shared" si="1"/>
        <v>200000</v>
      </c>
      <c r="I54" s="234"/>
      <c r="J54" s="234"/>
      <c r="K54" s="230" t="s">
        <v>429</v>
      </c>
      <c r="L54" s="230" t="s">
        <v>423</v>
      </c>
      <c r="M54" s="214">
        <v>200000</v>
      </c>
      <c r="N54" s="230"/>
      <c r="O54" s="230"/>
      <c r="P54" s="214"/>
      <c r="Q54" s="230"/>
      <c r="R54" s="230"/>
      <c r="S54" s="214"/>
      <c r="T54" s="213" t="s">
        <v>352</v>
      </c>
      <c r="U54" s="234"/>
      <c r="V54" s="234"/>
    </row>
    <row r="55" spans="1:22" ht="90">
      <c r="A55" s="210">
        <v>12</v>
      </c>
      <c r="B55" s="213" t="s">
        <v>100</v>
      </c>
      <c r="C55" s="213"/>
      <c r="D55" s="213" t="s">
        <v>468</v>
      </c>
      <c r="E55" s="213" t="s">
        <v>469</v>
      </c>
      <c r="F55" s="228" t="s">
        <v>421</v>
      </c>
      <c r="G55" s="234"/>
      <c r="H55" s="214">
        <f t="shared" si="1"/>
        <v>900000</v>
      </c>
      <c r="I55" s="234"/>
      <c r="J55" s="234"/>
      <c r="K55" s="230" t="s">
        <v>429</v>
      </c>
      <c r="L55" s="230" t="s">
        <v>423</v>
      </c>
      <c r="M55" s="214">
        <v>900000</v>
      </c>
      <c r="N55" s="230"/>
      <c r="O55" s="230"/>
      <c r="P55" s="214"/>
      <c r="Q55" s="230"/>
      <c r="R55" s="230"/>
      <c r="S55" s="214"/>
      <c r="T55" s="213" t="s">
        <v>352</v>
      </c>
      <c r="U55" s="234"/>
      <c r="V55" s="234"/>
    </row>
    <row r="56" spans="1:22" ht="90">
      <c r="A56" s="210">
        <v>13</v>
      </c>
      <c r="B56" s="213" t="s">
        <v>100</v>
      </c>
      <c r="C56" s="213"/>
      <c r="D56" s="213" t="s">
        <v>470</v>
      </c>
      <c r="E56" s="213" t="s">
        <v>471</v>
      </c>
      <c r="F56" s="228" t="s">
        <v>421</v>
      </c>
      <c r="G56" s="234"/>
      <c r="H56" s="214">
        <f t="shared" si="1"/>
        <v>60000</v>
      </c>
      <c r="I56" s="234"/>
      <c r="J56" s="234"/>
      <c r="K56" s="230" t="s">
        <v>429</v>
      </c>
      <c r="L56" s="230" t="s">
        <v>423</v>
      </c>
      <c r="M56" s="214">
        <v>60000</v>
      </c>
      <c r="N56" s="230"/>
      <c r="O56" s="230"/>
      <c r="P56" s="214"/>
      <c r="Q56" s="230"/>
      <c r="R56" s="230"/>
      <c r="S56" s="214"/>
      <c r="T56" s="213" t="s">
        <v>352</v>
      </c>
      <c r="U56" s="234"/>
      <c r="V56" s="234"/>
    </row>
    <row r="57" spans="1:22" ht="165" customHeight="1">
      <c r="A57" s="210">
        <v>14</v>
      </c>
      <c r="B57" s="213" t="s">
        <v>100</v>
      </c>
      <c r="C57" s="213" t="s">
        <v>472</v>
      </c>
      <c r="D57" s="213" t="s">
        <v>473</v>
      </c>
      <c r="E57" s="213" t="s">
        <v>474</v>
      </c>
      <c r="F57" s="228" t="s">
        <v>421</v>
      </c>
      <c r="G57" s="234"/>
      <c r="H57" s="214">
        <f t="shared" si="1"/>
        <v>1300000</v>
      </c>
      <c r="I57" s="234"/>
      <c r="J57" s="234"/>
      <c r="K57" s="230" t="s">
        <v>429</v>
      </c>
      <c r="L57" s="230" t="s">
        <v>423</v>
      </c>
      <c r="M57" s="214">
        <v>1300000</v>
      </c>
      <c r="N57" s="230"/>
      <c r="O57" s="230"/>
      <c r="P57" s="214"/>
      <c r="Q57" s="230"/>
      <c r="R57" s="230"/>
      <c r="S57" s="214"/>
      <c r="T57" s="213" t="s">
        <v>352</v>
      </c>
      <c r="U57" s="234"/>
      <c r="V57" s="234"/>
    </row>
    <row r="58" spans="1:22" ht="234.75" customHeight="1">
      <c r="A58" s="210">
        <v>15</v>
      </c>
      <c r="B58" s="213" t="s">
        <v>100</v>
      </c>
      <c r="C58" s="213"/>
      <c r="D58" s="213" t="s">
        <v>475</v>
      </c>
      <c r="E58" s="213" t="s">
        <v>476</v>
      </c>
      <c r="F58" s="228" t="s">
        <v>421</v>
      </c>
      <c r="G58" s="234"/>
      <c r="H58" s="214">
        <f t="shared" si="1"/>
        <v>30000</v>
      </c>
      <c r="I58" s="234"/>
      <c r="J58" s="234"/>
      <c r="K58" s="230" t="s">
        <v>429</v>
      </c>
      <c r="L58" s="230" t="s">
        <v>423</v>
      </c>
      <c r="M58" s="214">
        <v>30000</v>
      </c>
      <c r="N58" s="230"/>
      <c r="O58" s="230"/>
      <c r="P58" s="214"/>
      <c r="Q58" s="230"/>
      <c r="R58" s="230"/>
      <c r="S58" s="217"/>
      <c r="T58" s="213" t="s">
        <v>352</v>
      </c>
      <c r="U58" s="234"/>
      <c r="V58" s="234"/>
    </row>
    <row r="59" spans="1:22" ht="167.25" customHeight="1">
      <c r="A59" s="210">
        <v>16</v>
      </c>
      <c r="B59" s="213" t="s">
        <v>100</v>
      </c>
      <c r="C59" s="213"/>
      <c r="D59" s="213" t="s">
        <v>477</v>
      </c>
      <c r="E59" s="213" t="s">
        <v>478</v>
      </c>
      <c r="F59" s="228" t="s">
        <v>421</v>
      </c>
      <c r="G59" s="234"/>
      <c r="H59" s="214">
        <f t="shared" si="1"/>
        <v>910000</v>
      </c>
      <c r="I59" s="234"/>
      <c r="J59" s="234"/>
      <c r="K59" s="230" t="s">
        <v>429</v>
      </c>
      <c r="L59" s="230" t="s">
        <v>423</v>
      </c>
      <c r="M59" s="214">
        <v>910000</v>
      </c>
      <c r="N59" s="230"/>
      <c r="O59" s="230"/>
      <c r="P59" s="214"/>
      <c r="Q59" s="230"/>
      <c r="R59" s="230"/>
      <c r="S59" s="214"/>
      <c r="T59" s="213" t="s">
        <v>352</v>
      </c>
      <c r="U59" s="234"/>
      <c r="V59" s="234"/>
    </row>
    <row r="60" spans="1:22" ht="75">
      <c r="A60" s="210">
        <v>17</v>
      </c>
      <c r="B60" s="213" t="s">
        <v>100</v>
      </c>
      <c r="C60" s="213"/>
      <c r="D60" s="213" t="s">
        <v>479</v>
      </c>
      <c r="E60" s="213" t="s">
        <v>480</v>
      </c>
      <c r="F60" s="228" t="s">
        <v>421</v>
      </c>
      <c r="G60" s="234"/>
      <c r="H60" s="214">
        <f t="shared" si="1"/>
        <v>500000</v>
      </c>
      <c r="I60" s="234"/>
      <c r="J60" s="234"/>
      <c r="K60" s="230" t="s">
        <v>429</v>
      </c>
      <c r="L60" s="230" t="s">
        <v>423</v>
      </c>
      <c r="M60" s="214">
        <v>500000</v>
      </c>
      <c r="N60" s="230"/>
      <c r="O60" s="230"/>
      <c r="P60" s="214"/>
      <c r="Q60" s="230"/>
      <c r="R60" s="230"/>
      <c r="S60" s="214"/>
      <c r="T60" s="213" t="s">
        <v>352</v>
      </c>
      <c r="U60" s="234"/>
      <c r="V60" s="234"/>
    </row>
    <row r="61" spans="1:22" ht="45">
      <c r="A61" s="210">
        <v>18</v>
      </c>
      <c r="B61" s="213" t="s">
        <v>100</v>
      </c>
      <c r="C61" s="213"/>
      <c r="D61" s="213" t="s">
        <v>481</v>
      </c>
      <c r="E61" s="213" t="s">
        <v>482</v>
      </c>
      <c r="F61" s="228" t="s">
        <v>421</v>
      </c>
      <c r="G61" s="234"/>
      <c r="H61" s="214">
        <f t="shared" si="1"/>
        <v>64596</v>
      </c>
      <c r="I61" s="234"/>
      <c r="J61" s="234"/>
      <c r="K61" s="230" t="s">
        <v>429</v>
      </c>
      <c r="L61" s="230"/>
      <c r="M61" s="214">
        <v>64596</v>
      </c>
      <c r="N61" s="230"/>
      <c r="O61" s="230"/>
      <c r="P61" s="214"/>
      <c r="Q61" s="230"/>
      <c r="R61" s="230"/>
      <c r="S61" s="214"/>
      <c r="T61" s="213" t="s">
        <v>352</v>
      </c>
      <c r="U61" s="234"/>
      <c r="V61" s="234"/>
    </row>
    <row r="62" spans="1:22" ht="105">
      <c r="A62" s="210">
        <v>19</v>
      </c>
      <c r="B62" s="213" t="s">
        <v>483</v>
      </c>
      <c r="C62" s="213" t="s">
        <v>484</v>
      </c>
      <c r="D62" s="213" t="s">
        <v>485</v>
      </c>
      <c r="E62" s="213" t="s">
        <v>486</v>
      </c>
      <c r="F62" s="228" t="s">
        <v>421</v>
      </c>
      <c r="G62" s="234"/>
      <c r="H62" s="214">
        <f t="shared" si="1"/>
        <v>45000</v>
      </c>
      <c r="I62" s="234"/>
      <c r="J62" s="234"/>
      <c r="K62" s="230" t="s">
        <v>429</v>
      </c>
      <c r="L62" s="230" t="s">
        <v>423</v>
      </c>
      <c r="M62" s="214">
        <v>45000</v>
      </c>
      <c r="N62" s="230"/>
      <c r="O62" s="230"/>
      <c r="P62" s="214"/>
      <c r="Q62" s="230"/>
      <c r="R62" s="230"/>
      <c r="S62" s="214"/>
      <c r="T62" s="213" t="s">
        <v>352</v>
      </c>
      <c r="U62" s="234"/>
      <c r="V62" s="234"/>
    </row>
    <row r="63" spans="1:22" ht="285">
      <c r="A63" s="210">
        <v>20</v>
      </c>
      <c r="B63" s="213" t="s">
        <v>100</v>
      </c>
      <c r="C63" s="213"/>
      <c r="D63" s="213" t="s">
        <v>487</v>
      </c>
      <c r="E63" s="213" t="s">
        <v>488</v>
      </c>
      <c r="F63" s="228" t="s">
        <v>421</v>
      </c>
      <c r="G63" s="234"/>
      <c r="H63" s="214">
        <f t="shared" si="1"/>
        <v>50000</v>
      </c>
      <c r="I63" s="234"/>
      <c r="J63" s="234"/>
      <c r="K63" s="230" t="s">
        <v>429</v>
      </c>
      <c r="L63" s="230" t="s">
        <v>423</v>
      </c>
      <c r="M63" s="214">
        <v>50000</v>
      </c>
      <c r="N63" s="230"/>
      <c r="O63" s="230"/>
      <c r="P63" s="214"/>
      <c r="Q63" s="230"/>
      <c r="R63" s="230"/>
      <c r="S63" s="214"/>
      <c r="T63" s="213" t="s">
        <v>352</v>
      </c>
      <c r="U63" s="234"/>
      <c r="V63" s="234"/>
    </row>
    <row r="64" spans="1:22" ht="75">
      <c r="A64" s="210">
        <v>21</v>
      </c>
      <c r="B64" s="213" t="s">
        <v>72</v>
      </c>
      <c r="C64" s="213" t="s">
        <v>489</v>
      </c>
      <c r="D64" s="213" t="s">
        <v>490</v>
      </c>
      <c r="E64" s="213" t="s">
        <v>491</v>
      </c>
      <c r="F64" s="228" t="s">
        <v>421</v>
      </c>
      <c r="G64" s="234"/>
      <c r="H64" s="214">
        <f t="shared" si="1"/>
        <v>150000</v>
      </c>
      <c r="I64" s="234"/>
      <c r="J64" s="234"/>
      <c r="K64" s="230" t="s">
        <v>429</v>
      </c>
      <c r="L64" s="230" t="s">
        <v>423</v>
      </c>
      <c r="M64" s="214">
        <v>150000</v>
      </c>
      <c r="N64" s="230"/>
      <c r="O64" s="230"/>
      <c r="P64" s="214"/>
      <c r="Q64" s="230"/>
      <c r="R64" s="230"/>
      <c r="S64" s="214"/>
      <c r="T64" s="213" t="s">
        <v>352</v>
      </c>
      <c r="U64" s="234"/>
      <c r="V64" s="234"/>
    </row>
    <row r="65" spans="1:22" ht="75">
      <c r="A65" s="210">
        <v>22</v>
      </c>
      <c r="B65" s="213" t="s">
        <v>72</v>
      </c>
      <c r="C65" s="213"/>
      <c r="D65" s="213" t="s">
        <v>492</v>
      </c>
      <c r="E65" s="213" t="s">
        <v>493</v>
      </c>
      <c r="F65" s="228" t="s">
        <v>421</v>
      </c>
      <c r="G65" s="234"/>
      <c r="H65" s="214">
        <f t="shared" si="1"/>
        <v>60000</v>
      </c>
      <c r="I65" s="234"/>
      <c r="J65" s="234"/>
      <c r="K65" s="230" t="s">
        <v>429</v>
      </c>
      <c r="L65" s="230" t="s">
        <v>423</v>
      </c>
      <c r="M65" s="214">
        <v>60000</v>
      </c>
      <c r="N65" s="230"/>
      <c r="O65" s="230"/>
      <c r="P65" s="214"/>
      <c r="Q65" s="230"/>
      <c r="R65" s="230"/>
      <c r="S65" s="214"/>
      <c r="T65" s="213" t="s">
        <v>352</v>
      </c>
      <c r="U65" s="234"/>
      <c r="V65" s="213" t="s">
        <v>494</v>
      </c>
    </row>
    <row r="66" spans="1:22" ht="150">
      <c r="A66" s="210">
        <v>23</v>
      </c>
      <c r="B66" s="213" t="s">
        <v>72</v>
      </c>
      <c r="C66" s="213" t="s">
        <v>495</v>
      </c>
      <c r="D66" s="213" t="s">
        <v>496</v>
      </c>
      <c r="E66" s="213" t="s">
        <v>497</v>
      </c>
      <c r="F66" s="228" t="s">
        <v>421</v>
      </c>
      <c r="G66" s="234"/>
      <c r="H66" s="214">
        <f t="shared" si="1"/>
        <v>100000</v>
      </c>
      <c r="I66" s="234"/>
      <c r="J66" s="234"/>
      <c r="K66" s="230" t="s">
        <v>429</v>
      </c>
      <c r="L66" s="230" t="s">
        <v>423</v>
      </c>
      <c r="M66" s="214">
        <v>100000</v>
      </c>
      <c r="N66" s="230"/>
      <c r="O66" s="230"/>
      <c r="P66" s="214"/>
      <c r="Q66" s="230"/>
      <c r="R66" s="230"/>
      <c r="S66" s="214"/>
      <c r="T66" s="213" t="s">
        <v>352</v>
      </c>
      <c r="U66" s="234"/>
      <c r="V66" s="213" t="s">
        <v>498</v>
      </c>
    </row>
    <row r="67" spans="1:22" ht="90">
      <c r="A67" s="210">
        <v>24</v>
      </c>
      <c r="B67" s="213" t="s">
        <v>72</v>
      </c>
      <c r="C67" s="213" t="s">
        <v>91</v>
      </c>
      <c r="D67" s="213" t="s">
        <v>499</v>
      </c>
      <c r="E67" s="213" t="s">
        <v>500</v>
      </c>
      <c r="F67" s="228" t="s">
        <v>421</v>
      </c>
      <c r="G67" s="234"/>
      <c r="H67" s="214">
        <f t="shared" si="1"/>
        <v>200000</v>
      </c>
      <c r="I67" s="234"/>
      <c r="J67" s="234"/>
      <c r="K67" s="230" t="s">
        <v>429</v>
      </c>
      <c r="L67" s="230" t="s">
        <v>423</v>
      </c>
      <c r="M67" s="214">
        <v>200000</v>
      </c>
      <c r="N67" s="234"/>
      <c r="O67" s="234"/>
      <c r="P67" s="214"/>
      <c r="Q67" s="234"/>
      <c r="R67" s="230"/>
      <c r="S67" s="214"/>
      <c r="T67" s="213" t="s">
        <v>352</v>
      </c>
      <c r="U67" s="234"/>
      <c r="V67" s="213" t="s">
        <v>501</v>
      </c>
    </row>
    <row r="68" spans="1:22" ht="45">
      <c r="A68" s="210">
        <v>25</v>
      </c>
      <c r="B68" s="213" t="s">
        <v>72</v>
      </c>
      <c r="C68" s="213"/>
      <c r="D68" s="213" t="s">
        <v>502</v>
      </c>
      <c r="E68" s="213" t="s">
        <v>503</v>
      </c>
      <c r="F68" s="228" t="s">
        <v>421</v>
      </c>
      <c r="G68" s="234"/>
      <c r="H68" s="214">
        <f t="shared" si="1"/>
        <v>80000</v>
      </c>
      <c r="I68" s="234"/>
      <c r="J68" s="234"/>
      <c r="K68" s="230" t="s">
        <v>429</v>
      </c>
      <c r="L68" s="230" t="s">
        <v>423</v>
      </c>
      <c r="M68" s="214">
        <v>80000</v>
      </c>
      <c r="N68" s="234"/>
      <c r="O68" s="234"/>
      <c r="P68" s="214"/>
      <c r="Q68" s="234"/>
      <c r="R68" s="230"/>
      <c r="S68" s="214"/>
      <c r="T68" s="213" t="s">
        <v>352</v>
      </c>
      <c r="U68" s="234"/>
      <c r="V68" s="213" t="s">
        <v>504</v>
      </c>
    </row>
    <row r="69" spans="1:22" ht="90">
      <c r="A69" s="210">
        <v>26</v>
      </c>
      <c r="B69" s="213" t="s">
        <v>72</v>
      </c>
      <c r="C69" s="213" t="s">
        <v>91</v>
      </c>
      <c r="D69" s="213" t="s">
        <v>505</v>
      </c>
      <c r="E69" s="213" t="s">
        <v>506</v>
      </c>
      <c r="F69" s="228" t="s">
        <v>421</v>
      </c>
      <c r="G69" s="234"/>
      <c r="H69" s="214">
        <f t="shared" si="1"/>
        <v>70000</v>
      </c>
      <c r="I69" s="234"/>
      <c r="J69" s="234"/>
      <c r="K69" s="230" t="s">
        <v>429</v>
      </c>
      <c r="L69" s="230" t="s">
        <v>423</v>
      </c>
      <c r="M69" s="214">
        <v>70000</v>
      </c>
      <c r="N69" s="234"/>
      <c r="O69" s="234"/>
      <c r="P69" s="214"/>
      <c r="Q69" s="234"/>
      <c r="R69" s="230"/>
      <c r="S69" s="214"/>
      <c r="T69" s="213" t="s">
        <v>352</v>
      </c>
      <c r="U69" s="234"/>
      <c r="V69" s="213" t="s">
        <v>507</v>
      </c>
    </row>
    <row r="70" spans="1:22" ht="75">
      <c r="A70" s="210">
        <v>27</v>
      </c>
      <c r="B70" s="213" t="s">
        <v>72</v>
      </c>
      <c r="C70" s="213"/>
      <c r="D70" s="213" t="s">
        <v>508</v>
      </c>
      <c r="E70" s="213" t="s">
        <v>509</v>
      </c>
      <c r="F70" s="228" t="s">
        <v>421</v>
      </c>
      <c r="G70" s="234"/>
      <c r="H70" s="214">
        <f t="shared" si="1"/>
        <v>75000</v>
      </c>
      <c r="I70" s="234"/>
      <c r="J70" s="234"/>
      <c r="K70" s="230" t="s">
        <v>429</v>
      </c>
      <c r="L70" s="230" t="s">
        <v>423</v>
      </c>
      <c r="M70" s="214">
        <v>75000</v>
      </c>
      <c r="N70" s="234"/>
      <c r="O70" s="234"/>
      <c r="P70" s="214"/>
      <c r="Q70" s="234"/>
      <c r="R70" s="230"/>
      <c r="S70" s="214"/>
      <c r="T70" s="213" t="s">
        <v>352</v>
      </c>
      <c r="U70" s="234"/>
      <c r="V70" s="213" t="s">
        <v>510</v>
      </c>
    </row>
    <row r="71" spans="1:22" ht="75">
      <c r="A71" s="210">
        <v>28</v>
      </c>
      <c r="B71" s="213" t="s">
        <v>72</v>
      </c>
      <c r="C71" s="213"/>
      <c r="D71" s="213" t="s">
        <v>511</v>
      </c>
      <c r="E71" s="213" t="s">
        <v>512</v>
      </c>
      <c r="F71" s="228" t="s">
        <v>421</v>
      </c>
      <c r="G71" s="234"/>
      <c r="H71" s="214">
        <f t="shared" si="1"/>
        <v>130000</v>
      </c>
      <c r="I71" s="234"/>
      <c r="J71" s="234"/>
      <c r="K71" s="230" t="s">
        <v>429</v>
      </c>
      <c r="L71" s="230" t="s">
        <v>423</v>
      </c>
      <c r="M71" s="214">
        <v>130000</v>
      </c>
      <c r="N71" s="234"/>
      <c r="O71" s="234"/>
      <c r="P71" s="214"/>
      <c r="Q71" s="234"/>
      <c r="R71" s="230"/>
      <c r="S71" s="214"/>
      <c r="T71" s="213" t="s">
        <v>352</v>
      </c>
      <c r="U71" s="234"/>
      <c r="V71" s="213" t="s">
        <v>513</v>
      </c>
    </row>
    <row r="72" spans="1:22" ht="90">
      <c r="A72" s="210">
        <v>29</v>
      </c>
      <c r="B72" s="213" t="s">
        <v>72</v>
      </c>
      <c r="C72" s="213" t="s">
        <v>91</v>
      </c>
      <c r="D72" s="213" t="s">
        <v>514</v>
      </c>
      <c r="E72" s="213" t="s">
        <v>515</v>
      </c>
      <c r="F72" s="228" t="s">
        <v>421</v>
      </c>
      <c r="G72" s="234"/>
      <c r="H72" s="214">
        <f t="shared" si="1"/>
        <v>170000</v>
      </c>
      <c r="I72" s="234"/>
      <c r="J72" s="234"/>
      <c r="K72" s="230" t="s">
        <v>429</v>
      </c>
      <c r="L72" s="230" t="s">
        <v>423</v>
      </c>
      <c r="M72" s="214">
        <v>170000</v>
      </c>
      <c r="N72" s="234"/>
      <c r="O72" s="234"/>
      <c r="P72" s="214"/>
      <c r="Q72" s="234"/>
      <c r="R72" s="230"/>
      <c r="S72" s="214"/>
      <c r="T72" s="213" t="s">
        <v>352</v>
      </c>
      <c r="U72" s="234"/>
      <c r="V72" s="213" t="s">
        <v>516</v>
      </c>
    </row>
    <row r="73" spans="1:22" ht="45">
      <c r="A73" s="210">
        <v>30</v>
      </c>
      <c r="B73" s="213" t="s">
        <v>72</v>
      </c>
      <c r="C73" s="213"/>
      <c r="D73" s="213" t="s">
        <v>517</v>
      </c>
      <c r="E73" s="213" t="s">
        <v>518</v>
      </c>
      <c r="F73" s="228" t="s">
        <v>421</v>
      </c>
      <c r="G73" s="234"/>
      <c r="H73" s="214">
        <f t="shared" si="1"/>
        <v>45000</v>
      </c>
      <c r="I73" s="234"/>
      <c r="J73" s="234"/>
      <c r="K73" s="230" t="s">
        <v>429</v>
      </c>
      <c r="L73" s="230" t="s">
        <v>423</v>
      </c>
      <c r="M73" s="214">
        <v>45000</v>
      </c>
      <c r="N73" s="234"/>
      <c r="O73" s="234"/>
      <c r="P73" s="214"/>
      <c r="Q73" s="234"/>
      <c r="R73" s="230"/>
      <c r="S73" s="214"/>
      <c r="T73" s="213" t="s">
        <v>352</v>
      </c>
      <c r="U73" s="234"/>
      <c r="V73" s="213" t="s">
        <v>519</v>
      </c>
    </row>
    <row r="74" spans="1:22" ht="120">
      <c r="A74" s="210">
        <v>31</v>
      </c>
      <c r="B74" s="213" t="s">
        <v>72</v>
      </c>
      <c r="C74" s="213"/>
      <c r="D74" s="213" t="s">
        <v>520</v>
      </c>
      <c r="E74" s="213" t="s">
        <v>521</v>
      </c>
      <c r="F74" s="228" t="s">
        <v>421</v>
      </c>
      <c r="G74" s="234"/>
      <c r="H74" s="214">
        <f t="shared" si="1"/>
        <v>110000</v>
      </c>
      <c r="I74" s="234"/>
      <c r="J74" s="234"/>
      <c r="K74" s="230" t="s">
        <v>429</v>
      </c>
      <c r="L74" s="230" t="s">
        <v>423</v>
      </c>
      <c r="M74" s="214">
        <v>110000</v>
      </c>
      <c r="N74" s="234"/>
      <c r="O74" s="234"/>
      <c r="P74" s="214"/>
      <c r="Q74" s="234"/>
      <c r="R74" s="230"/>
      <c r="S74" s="214"/>
      <c r="T74" s="213" t="s">
        <v>352</v>
      </c>
      <c r="U74" s="234"/>
      <c r="V74" s="213" t="s">
        <v>522</v>
      </c>
    </row>
    <row r="75" spans="1:22" ht="90">
      <c r="A75" s="210">
        <v>32</v>
      </c>
      <c r="B75" s="213" t="s">
        <v>72</v>
      </c>
      <c r="C75" s="213" t="s">
        <v>523</v>
      </c>
      <c r="D75" s="213" t="s">
        <v>524</v>
      </c>
      <c r="E75" s="213" t="s">
        <v>525</v>
      </c>
      <c r="F75" s="228" t="s">
        <v>421</v>
      </c>
      <c r="G75" s="234"/>
      <c r="H75" s="214">
        <f t="shared" si="1"/>
        <v>900000</v>
      </c>
      <c r="I75" s="234"/>
      <c r="J75" s="234"/>
      <c r="K75" s="230" t="s">
        <v>429</v>
      </c>
      <c r="L75" s="230" t="s">
        <v>423</v>
      </c>
      <c r="M75" s="214">
        <v>900000</v>
      </c>
      <c r="N75" s="234"/>
      <c r="O75" s="234"/>
      <c r="P75" s="214"/>
      <c r="Q75" s="234"/>
      <c r="R75" s="230"/>
      <c r="S75" s="214"/>
      <c r="T75" s="213" t="s">
        <v>352</v>
      </c>
      <c r="U75" s="234"/>
      <c r="V75" s="213" t="s">
        <v>526</v>
      </c>
    </row>
    <row r="76" spans="1:22" ht="90">
      <c r="A76" s="210">
        <v>33</v>
      </c>
      <c r="B76" s="213" t="s">
        <v>72</v>
      </c>
      <c r="C76" s="213" t="s">
        <v>91</v>
      </c>
      <c r="D76" s="213" t="s">
        <v>527</v>
      </c>
      <c r="E76" s="213" t="s">
        <v>528</v>
      </c>
      <c r="F76" s="228" t="s">
        <v>421</v>
      </c>
      <c r="G76" s="234"/>
      <c r="H76" s="214">
        <f t="shared" si="1"/>
        <v>25000</v>
      </c>
      <c r="I76" s="234"/>
      <c r="J76" s="234"/>
      <c r="K76" s="230" t="s">
        <v>429</v>
      </c>
      <c r="L76" s="230" t="s">
        <v>423</v>
      </c>
      <c r="M76" s="214">
        <v>25000</v>
      </c>
      <c r="N76" s="234"/>
      <c r="O76" s="234"/>
      <c r="P76" s="214"/>
      <c r="Q76" s="234"/>
      <c r="R76" s="230"/>
      <c r="S76" s="214"/>
      <c r="T76" s="213" t="s">
        <v>352</v>
      </c>
      <c r="U76" s="234"/>
      <c r="V76" s="213" t="s">
        <v>529</v>
      </c>
    </row>
    <row r="77" spans="1:22" ht="90">
      <c r="A77" s="210">
        <v>34</v>
      </c>
      <c r="B77" s="213" t="s">
        <v>72</v>
      </c>
      <c r="C77" s="213" t="s">
        <v>91</v>
      </c>
      <c r="D77" s="213" t="s">
        <v>530</v>
      </c>
      <c r="E77" s="213" t="s">
        <v>531</v>
      </c>
      <c r="F77" s="228" t="s">
        <v>421</v>
      </c>
      <c r="G77" s="234"/>
      <c r="H77" s="214">
        <f t="shared" si="1"/>
        <v>700000</v>
      </c>
      <c r="I77" s="234"/>
      <c r="J77" s="234"/>
      <c r="K77" s="230" t="s">
        <v>429</v>
      </c>
      <c r="L77" s="230" t="s">
        <v>423</v>
      </c>
      <c r="M77" s="214">
        <v>700000</v>
      </c>
      <c r="N77" s="234"/>
      <c r="O77" s="234"/>
      <c r="P77" s="214"/>
      <c r="Q77" s="234"/>
      <c r="R77" s="230"/>
      <c r="S77" s="214"/>
      <c r="T77" s="213" t="s">
        <v>352</v>
      </c>
      <c r="U77" s="234"/>
      <c r="V77" s="213"/>
    </row>
    <row r="78" spans="1:22" ht="180">
      <c r="A78" s="210">
        <v>35</v>
      </c>
      <c r="B78" s="213" t="s">
        <v>72</v>
      </c>
      <c r="C78" s="213"/>
      <c r="D78" s="213" t="s">
        <v>532</v>
      </c>
      <c r="E78" s="213" t="s">
        <v>533</v>
      </c>
      <c r="F78" s="228" t="s">
        <v>421</v>
      </c>
      <c r="G78" s="234"/>
      <c r="H78" s="214">
        <f t="shared" si="1"/>
        <v>70000</v>
      </c>
      <c r="I78" s="234"/>
      <c r="J78" s="234"/>
      <c r="K78" s="230" t="s">
        <v>429</v>
      </c>
      <c r="L78" s="230" t="s">
        <v>423</v>
      </c>
      <c r="M78" s="214">
        <v>70000</v>
      </c>
      <c r="N78" s="234"/>
      <c r="O78" s="234"/>
      <c r="P78" s="214"/>
      <c r="Q78" s="234"/>
      <c r="R78" s="230"/>
      <c r="S78" s="214"/>
      <c r="T78" s="213" t="s">
        <v>352</v>
      </c>
      <c r="U78" s="234"/>
      <c r="V78" s="213" t="s">
        <v>534</v>
      </c>
    </row>
    <row r="79" spans="1:22" ht="24" customHeight="1">
      <c r="A79" s="234"/>
      <c r="B79" s="1173" t="s">
        <v>242</v>
      </c>
      <c r="C79" s="1173"/>
      <c r="D79" s="1173"/>
      <c r="E79" s="1173"/>
      <c r="F79" s="1173"/>
      <c r="G79" s="234"/>
      <c r="H79" s="237">
        <f>SUM(H44:H78)</f>
        <v>23864596</v>
      </c>
      <c r="I79" s="221"/>
      <c r="J79" s="221"/>
      <c r="K79" s="221"/>
      <c r="L79" s="221"/>
      <c r="M79" s="237">
        <f>SUM(M44:M78)</f>
        <v>23864596</v>
      </c>
      <c r="N79" s="238"/>
      <c r="O79" s="238"/>
      <c r="P79" s="214">
        <f>SUM(P44:P78)</f>
        <v>0</v>
      </c>
      <c r="Q79" s="238"/>
      <c r="R79" s="239"/>
      <c r="S79" s="237">
        <f>SUM(S44:S78)</f>
        <v>0</v>
      </c>
      <c r="T79" s="234"/>
      <c r="U79" s="234"/>
      <c r="V79" s="234"/>
    </row>
    <row r="80" spans="1:22">
      <c r="O80" s="240"/>
      <c r="P80" s="241"/>
    </row>
    <row r="81" spans="15:16">
      <c r="O81" s="240"/>
      <c r="P81" s="241"/>
    </row>
    <row r="82" spans="15:16">
      <c r="O82" s="240"/>
      <c r="P82" s="241"/>
    </row>
    <row r="83" spans="15:16">
      <c r="O83" s="240"/>
      <c r="P83" s="241"/>
    </row>
    <row r="84" spans="15:16">
      <c r="O84" s="240"/>
      <c r="P84" s="241"/>
    </row>
    <row r="85" spans="15:16">
      <c r="O85" s="240"/>
      <c r="P85" s="241"/>
    </row>
    <row r="86" spans="15:16">
      <c r="O86" s="240"/>
      <c r="P86" s="241"/>
    </row>
    <row r="87" spans="15:16">
      <c r="O87" s="240"/>
      <c r="P87" s="241"/>
    </row>
    <row r="88" spans="15:16">
      <c r="O88" s="240"/>
      <c r="P88" s="241"/>
    </row>
    <row r="89" spans="15:16">
      <c r="O89" s="240"/>
      <c r="P89" s="241"/>
    </row>
    <row r="90" spans="15:16">
      <c r="O90" s="240"/>
      <c r="P90" s="241"/>
    </row>
    <row r="91" spans="15:16">
      <c r="O91" s="240"/>
      <c r="P91" s="241"/>
    </row>
    <row r="92" spans="15:16">
      <c r="O92" s="240"/>
      <c r="P92" s="241"/>
    </row>
    <row r="93" spans="15:16">
      <c r="O93" s="240"/>
      <c r="P93" s="241"/>
    </row>
    <row r="94" spans="15:16">
      <c r="O94" s="240"/>
      <c r="P94" s="241"/>
    </row>
    <row r="95" spans="15:16">
      <c r="O95" s="240"/>
      <c r="P95" s="241"/>
    </row>
    <row r="96" spans="15:16">
      <c r="O96" s="240"/>
      <c r="P96" s="241"/>
    </row>
    <row r="97" spans="15:16">
      <c r="O97" s="240"/>
      <c r="P97" s="241"/>
    </row>
    <row r="98" spans="15:16">
      <c r="O98" s="240"/>
      <c r="P98" s="241"/>
    </row>
    <row r="99" spans="15:16">
      <c r="O99" s="240"/>
      <c r="P99" s="241"/>
    </row>
    <row r="100" spans="15:16">
      <c r="O100" s="240"/>
      <c r="P100" s="241"/>
    </row>
    <row r="101" spans="15:16">
      <c r="O101" s="240"/>
      <c r="P101" s="241"/>
    </row>
    <row r="102" spans="15:16">
      <c r="O102" s="240"/>
      <c r="P102" s="241"/>
    </row>
    <row r="103" spans="15:16">
      <c r="O103" s="240"/>
      <c r="P103" s="241"/>
    </row>
    <row r="104" spans="15:16">
      <c r="O104" s="240"/>
      <c r="P104" s="241"/>
    </row>
    <row r="105" spans="15:16">
      <c r="O105" s="240"/>
      <c r="P105" s="241"/>
    </row>
    <row r="106" spans="15:16">
      <c r="O106" s="240"/>
      <c r="P106" s="241"/>
    </row>
    <row r="107" spans="15:16">
      <c r="O107" s="240"/>
      <c r="P107" s="241"/>
    </row>
    <row r="108" spans="15:16">
      <c r="O108" s="240"/>
      <c r="P108" s="241"/>
    </row>
    <row r="109" spans="15:16">
      <c r="O109" s="240"/>
      <c r="P109" s="241"/>
    </row>
    <row r="110" spans="15:16">
      <c r="O110" s="240"/>
      <c r="P110" s="241"/>
    </row>
    <row r="111" spans="15:16">
      <c r="O111" s="240"/>
      <c r="P111" s="241"/>
    </row>
    <row r="112" spans="15:16">
      <c r="O112" s="240"/>
      <c r="P112" s="241"/>
    </row>
    <row r="113" spans="15:16">
      <c r="O113" s="240"/>
      <c r="P113" s="241"/>
    </row>
    <row r="114" spans="15:16">
      <c r="O114" s="240"/>
      <c r="P114" s="241"/>
    </row>
    <row r="115" spans="15:16">
      <c r="O115" s="240"/>
      <c r="P115" s="241"/>
    </row>
    <row r="116" spans="15:16">
      <c r="O116" s="240"/>
      <c r="P116" s="241"/>
    </row>
    <row r="117" spans="15:16">
      <c r="O117" s="240"/>
      <c r="P117" s="241"/>
    </row>
    <row r="118" spans="15:16">
      <c r="O118" s="240"/>
      <c r="P118" s="241"/>
    </row>
    <row r="119" spans="15:16">
      <c r="O119" s="240"/>
      <c r="P119" s="241"/>
    </row>
    <row r="120" spans="15:16">
      <c r="O120" s="240"/>
      <c r="P120" s="241"/>
    </row>
    <row r="121" spans="15:16">
      <c r="O121" s="240"/>
      <c r="P121" s="241"/>
    </row>
    <row r="122" spans="15:16">
      <c r="O122" s="240"/>
      <c r="P122" s="241"/>
    </row>
    <row r="123" spans="15:16">
      <c r="O123" s="240"/>
      <c r="P123" s="241"/>
    </row>
    <row r="124" spans="15:16">
      <c r="O124" s="240"/>
      <c r="P124" s="241"/>
    </row>
    <row r="125" spans="15:16">
      <c r="O125" s="240"/>
      <c r="P125" s="241"/>
    </row>
    <row r="126" spans="15:16">
      <c r="O126" s="240"/>
      <c r="P126" s="241"/>
    </row>
    <row r="127" spans="15:16">
      <c r="O127" s="240"/>
      <c r="P127" s="241"/>
    </row>
    <row r="128" spans="15:16">
      <c r="O128" s="240"/>
      <c r="P128" s="241"/>
    </row>
    <row r="129" spans="15:16">
      <c r="O129" s="240"/>
      <c r="P129" s="241"/>
    </row>
    <row r="130" spans="15:16">
      <c r="O130" s="240"/>
      <c r="P130" s="241"/>
    </row>
    <row r="131" spans="15:16">
      <c r="O131" s="240"/>
      <c r="P131" s="241"/>
    </row>
    <row r="132" spans="15:16">
      <c r="O132" s="240"/>
      <c r="P132" s="241"/>
    </row>
    <row r="133" spans="15:16">
      <c r="O133" s="240"/>
      <c r="P133" s="241"/>
    </row>
    <row r="134" spans="15:16">
      <c r="O134" s="240"/>
      <c r="P134" s="241"/>
    </row>
    <row r="135" spans="15:16">
      <c r="O135" s="240"/>
      <c r="P135" s="241"/>
    </row>
    <row r="136" spans="15:16">
      <c r="O136" s="240"/>
      <c r="P136" s="241"/>
    </row>
    <row r="137" spans="15:16">
      <c r="O137" s="240"/>
      <c r="P137" s="241"/>
    </row>
    <row r="138" spans="15:16">
      <c r="O138" s="240"/>
      <c r="P138" s="241"/>
    </row>
    <row r="139" spans="15:16">
      <c r="O139" s="240"/>
      <c r="P139" s="241"/>
    </row>
    <row r="140" spans="15:16">
      <c r="O140" s="240"/>
      <c r="P140" s="241"/>
    </row>
    <row r="141" spans="15:16">
      <c r="O141" s="240"/>
      <c r="P141" s="241"/>
    </row>
    <row r="142" spans="15:16">
      <c r="O142" s="240"/>
      <c r="P142" s="241"/>
    </row>
    <row r="143" spans="15:16">
      <c r="O143" s="240"/>
      <c r="P143" s="241"/>
    </row>
    <row r="144" spans="15:16">
      <c r="O144" s="240"/>
      <c r="P144" s="241"/>
    </row>
    <row r="145" spans="15:16">
      <c r="O145" s="240"/>
      <c r="P145" s="241"/>
    </row>
    <row r="146" spans="15:16">
      <c r="O146" s="240"/>
      <c r="P146" s="241"/>
    </row>
    <row r="147" spans="15:16">
      <c r="O147" s="240"/>
      <c r="P147" s="241"/>
    </row>
    <row r="148" spans="15:16">
      <c r="O148" s="240"/>
      <c r="P148" s="241"/>
    </row>
    <row r="149" spans="15:16">
      <c r="O149" s="240"/>
      <c r="P149" s="242"/>
    </row>
    <row r="150" spans="15:16">
      <c r="O150" s="240"/>
      <c r="P150" s="242"/>
    </row>
    <row r="151" spans="15:16">
      <c r="O151" s="240"/>
      <c r="P151" s="242"/>
    </row>
    <row r="152" spans="15:16">
      <c r="O152" s="240"/>
      <c r="P152" s="242"/>
    </row>
  </sheetData>
  <mergeCells count="24">
    <mergeCell ref="A43:V43"/>
    <mergeCell ref="B79:F79"/>
    <mergeCell ref="N2:P2"/>
    <mergeCell ref="Q2:S2"/>
    <mergeCell ref="A5:V5"/>
    <mergeCell ref="B25:F25"/>
    <mergeCell ref="A26:V26"/>
    <mergeCell ref="B41:F41"/>
    <mergeCell ref="A1:A3"/>
    <mergeCell ref="B1:B3"/>
    <mergeCell ref="C1:C3"/>
    <mergeCell ref="D1:D3"/>
    <mergeCell ref="E1:E3"/>
    <mergeCell ref="F1:F3"/>
    <mergeCell ref="G1:J1"/>
    <mergeCell ref="K1:S1"/>
    <mergeCell ref="T1:T3"/>
    <mergeCell ref="U1:U3"/>
    <mergeCell ref="V1:V3"/>
    <mergeCell ref="G2:G3"/>
    <mergeCell ref="H2:H3"/>
    <mergeCell ref="I2:I3"/>
    <mergeCell ref="J2:J3"/>
    <mergeCell ref="K2:M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ySplit="3" topLeftCell="A22" activePane="bottomLeft" state="frozen"/>
      <selection pane="bottomLeft" activeCell="G24" sqref="G24"/>
    </sheetView>
  </sheetViews>
  <sheetFormatPr defaultColWidth="8.85546875" defaultRowHeight="15"/>
  <cols>
    <col min="2" max="2" width="25.140625" customWidth="1"/>
    <col min="3" max="3" width="23.140625" customWidth="1"/>
    <col min="4" max="4" width="20.7109375" customWidth="1"/>
    <col min="5" max="5" width="23.85546875" customWidth="1"/>
    <col min="6" max="6" width="16" customWidth="1"/>
    <col min="7" max="7" width="21" customWidth="1"/>
    <col min="8" max="8" width="18.28515625" bestFit="1" customWidth="1"/>
    <col min="9" max="9" width="14.140625" customWidth="1"/>
    <col min="10" max="10" width="9" bestFit="1" customWidth="1"/>
    <col min="11" max="12" width="9.140625" bestFit="1" customWidth="1"/>
    <col min="13" max="13" width="18.42578125" style="303" bestFit="1" customWidth="1"/>
    <col min="16" max="16" width="18.42578125" style="304" bestFit="1" customWidth="1"/>
    <col min="19" max="19" width="18.42578125" style="305" bestFit="1" customWidth="1"/>
    <col min="20" max="20" width="21.140625" customWidth="1"/>
    <col min="21" max="21" width="21.85546875" customWidth="1"/>
  </cols>
  <sheetData>
    <row r="1" spans="1:22">
      <c r="A1" s="1199" t="s">
        <v>7</v>
      </c>
      <c r="B1" s="1182" t="s">
        <v>0</v>
      </c>
      <c r="C1" s="1182" t="s">
        <v>1</v>
      </c>
      <c r="D1" s="1182" t="s">
        <v>8</v>
      </c>
      <c r="E1" s="1182" t="s">
        <v>2</v>
      </c>
      <c r="F1" s="1182" t="s">
        <v>9</v>
      </c>
      <c r="G1" s="1200" t="s">
        <v>25</v>
      </c>
      <c r="H1" s="1200"/>
      <c r="I1" s="1200"/>
      <c r="J1" s="1200"/>
      <c r="K1" s="1200" t="s">
        <v>10</v>
      </c>
      <c r="L1" s="1200"/>
      <c r="M1" s="1200"/>
      <c r="N1" s="1200"/>
      <c r="O1" s="1200"/>
      <c r="P1" s="1200"/>
      <c r="Q1" s="1200"/>
      <c r="R1" s="1200"/>
      <c r="S1" s="1200"/>
      <c r="T1" s="1181" t="s">
        <v>29</v>
      </c>
      <c r="U1" s="1182" t="s">
        <v>11</v>
      </c>
      <c r="V1" s="1183" t="s">
        <v>30</v>
      </c>
    </row>
    <row r="2" spans="1:22">
      <c r="A2" s="1199"/>
      <c r="B2" s="1182"/>
      <c r="C2" s="1182"/>
      <c r="D2" s="1182"/>
      <c r="E2" s="1182"/>
      <c r="F2" s="1182"/>
      <c r="G2" s="1186" t="s">
        <v>12</v>
      </c>
      <c r="H2" s="1186" t="s">
        <v>13</v>
      </c>
      <c r="I2" s="1186" t="s">
        <v>14</v>
      </c>
      <c r="J2" s="1186" t="s">
        <v>3</v>
      </c>
      <c r="K2" s="1187" t="s">
        <v>309</v>
      </c>
      <c r="L2" s="1187"/>
      <c r="M2" s="1187"/>
      <c r="N2" s="1187" t="s">
        <v>344</v>
      </c>
      <c r="O2" s="1187"/>
      <c r="P2" s="1187"/>
      <c r="Q2" s="1187" t="s">
        <v>345</v>
      </c>
      <c r="R2" s="1187"/>
      <c r="S2" s="1187"/>
      <c r="T2" s="1181"/>
      <c r="U2" s="1182"/>
      <c r="V2" s="1184"/>
    </row>
    <row r="3" spans="1:22" ht="26.25">
      <c r="A3" s="1199"/>
      <c r="B3" s="1182"/>
      <c r="C3" s="1182"/>
      <c r="D3" s="1182"/>
      <c r="E3" s="1182"/>
      <c r="F3" s="1182"/>
      <c r="G3" s="1186"/>
      <c r="H3" s="1186"/>
      <c r="I3" s="1186"/>
      <c r="J3" s="1186"/>
      <c r="K3" s="5" t="s">
        <v>4</v>
      </c>
      <c r="L3" s="5" t="s">
        <v>5</v>
      </c>
      <c r="M3" s="244" t="s">
        <v>6</v>
      </c>
      <c r="N3" s="5" t="s">
        <v>4</v>
      </c>
      <c r="O3" s="5" t="s">
        <v>5</v>
      </c>
      <c r="P3" s="245" t="s">
        <v>6</v>
      </c>
      <c r="Q3" s="5" t="s">
        <v>4</v>
      </c>
      <c r="R3" s="5" t="s">
        <v>5</v>
      </c>
      <c r="S3" s="246" t="s">
        <v>6</v>
      </c>
      <c r="T3" s="1181"/>
      <c r="U3" s="1182"/>
      <c r="V3" s="1185"/>
    </row>
    <row r="4" spans="1:22">
      <c r="A4" s="20"/>
      <c r="B4" s="1">
        <v>1</v>
      </c>
      <c r="C4" s="1">
        <v>2</v>
      </c>
      <c r="D4" s="1">
        <v>3</v>
      </c>
      <c r="E4" s="1">
        <v>4</v>
      </c>
      <c r="F4" s="1">
        <v>5</v>
      </c>
      <c r="G4" s="1">
        <v>6.1</v>
      </c>
      <c r="H4" s="1">
        <v>6.2</v>
      </c>
      <c r="I4" s="1">
        <v>6.3</v>
      </c>
      <c r="J4" s="1">
        <v>6.4</v>
      </c>
      <c r="K4" s="2" t="s">
        <v>15</v>
      </c>
      <c r="L4" s="2" t="s">
        <v>16</v>
      </c>
      <c r="M4" s="247" t="s">
        <v>17</v>
      </c>
      <c r="N4" s="2" t="s">
        <v>18</v>
      </c>
      <c r="O4" s="2" t="s">
        <v>19</v>
      </c>
      <c r="P4" s="248" t="s">
        <v>20</v>
      </c>
      <c r="Q4" s="2" t="s">
        <v>21</v>
      </c>
      <c r="R4" s="2" t="s">
        <v>22</v>
      </c>
      <c r="S4" s="249" t="s">
        <v>23</v>
      </c>
      <c r="T4" s="1">
        <v>8</v>
      </c>
      <c r="U4" s="1">
        <v>9</v>
      </c>
      <c r="V4" s="1">
        <v>10</v>
      </c>
    </row>
    <row r="5" spans="1:22">
      <c r="A5" s="1192" t="s">
        <v>535</v>
      </c>
      <c r="B5" s="1193"/>
      <c r="C5" s="1193"/>
      <c r="D5" s="1193"/>
      <c r="E5" s="1193"/>
      <c r="F5" s="1193"/>
      <c r="G5" s="1193"/>
      <c r="H5" s="1193"/>
      <c r="I5" s="1193"/>
      <c r="J5" s="1193"/>
      <c r="K5" s="1193"/>
      <c r="L5" s="1193"/>
      <c r="M5" s="1193"/>
      <c r="N5" s="1193"/>
      <c r="O5" s="1193"/>
      <c r="P5" s="1193"/>
      <c r="Q5" s="1193"/>
      <c r="R5" s="1193"/>
      <c r="S5" s="1193"/>
      <c r="T5" s="1193"/>
      <c r="U5" s="1193"/>
      <c r="V5" s="1194"/>
    </row>
    <row r="6" spans="1:22" ht="180">
      <c r="A6" s="250">
        <v>1</v>
      </c>
      <c r="B6" s="251" t="s">
        <v>536</v>
      </c>
      <c r="C6" s="252" t="s">
        <v>537</v>
      </c>
      <c r="D6" s="253" t="s">
        <v>538</v>
      </c>
      <c r="E6" s="116" t="s">
        <v>539</v>
      </c>
      <c r="F6" s="116" t="s">
        <v>540</v>
      </c>
      <c r="G6" s="254">
        <f>M6*0.95</f>
        <v>726750</v>
      </c>
      <c r="H6" s="254">
        <f>M6*0.05</f>
        <v>38250</v>
      </c>
      <c r="I6" s="254"/>
      <c r="J6" s="254"/>
      <c r="K6" s="254" t="s">
        <v>541</v>
      </c>
      <c r="L6" s="254" t="s">
        <v>542</v>
      </c>
      <c r="M6" s="254">
        <v>765000</v>
      </c>
      <c r="N6" s="254"/>
      <c r="O6" s="254"/>
      <c r="P6" s="255"/>
      <c r="Q6" s="254"/>
      <c r="R6" s="254"/>
      <c r="S6" s="255"/>
      <c r="T6" s="256" t="s">
        <v>543</v>
      </c>
      <c r="U6" s="257"/>
      <c r="V6" s="257"/>
    </row>
    <row r="7" spans="1:22" ht="180">
      <c r="A7" s="250">
        <v>2</v>
      </c>
      <c r="B7" s="258" t="s">
        <v>536</v>
      </c>
      <c r="C7" s="252" t="s">
        <v>537</v>
      </c>
      <c r="D7" s="253" t="s">
        <v>544</v>
      </c>
      <c r="E7" s="116" t="s">
        <v>545</v>
      </c>
      <c r="F7" s="116" t="s">
        <v>546</v>
      </c>
      <c r="G7" s="254">
        <f t="shared" ref="G7:G10" si="0">M7*0.95</f>
        <v>76926.25</v>
      </c>
      <c r="H7" s="254">
        <f t="shared" ref="H7:H12" si="1">M7*0.05</f>
        <v>4048.75</v>
      </c>
      <c r="I7" s="254"/>
      <c r="J7" s="254"/>
      <c r="K7" s="259" t="s">
        <v>547</v>
      </c>
      <c r="L7" s="259" t="s">
        <v>548</v>
      </c>
      <c r="M7" s="254">
        <v>80975</v>
      </c>
      <c r="N7" s="254"/>
      <c r="O7" s="254"/>
      <c r="P7" s="255"/>
      <c r="Q7" s="254"/>
      <c r="R7" s="254"/>
      <c r="S7" s="255"/>
      <c r="T7" s="256" t="s">
        <v>543</v>
      </c>
      <c r="U7" s="257"/>
      <c r="V7" s="257"/>
    </row>
    <row r="8" spans="1:22" ht="180">
      <c r="A8" s="250">
        <v>3</v>
      </c>
      <c r="B8" s="258" t="s">
        <v>536</v>
      </c>
      <c r="C8" s="252" t="s">
        <v>537</v>
      </c>
      <c r="D8" s="253" t="s">
        <v>549</v>
      </c>
      <c r="E8" s="116" t="s">
        <v>550</v>
      </c>
      <c r="F8" s="256" t="s">
        <v>551</v>
      </c>
      <c r="G8" s="254">
        <f>M8*0.95</f>
        <v>403750</v>
      </c>
      <c r="H8" s="254">
        <f t="shared" si="1"/>
        <v>21250</v>
      </c>
      <c r="I8" s="254"/>
      <c r="J8" s="254"/>
      <c r="K8" s="254" t="s">
        <v>541</v>
      </c>
      <c r="L8" s="254" t="s">
        <v>542</v>
      </c>
      <c r="M8" s="255">
        <v>425000</v>
      </c>
      <c r="N8" s="259"/>
      <c r="O8" s="259"/>
      <c r="P8" s="255"/>
      <c r="Q8" s="259"/>
      <c r="R8" s="259"/>
      <c r="S8" s="255"/>
      <c r="T8" s="256" t="s">
        <v>543</v>
      </c>
      <c r="U8" s="257"/>
      <c r="V8" s="257"/>
    </row>
    <row r="9" spans="1:22" ht="168" customHeight="1">
      <c r="A9" s="250">
        <v>4</v>
      </c>
      <c r="B9" s="258" t="s">
        <v>536</v>
      </c>
      <c r="C9" s="252" t="s">
        <v>537</v>
      </c>
      <c r="D9" s="253" t="s">
        <v>552</v>
      </c>
      <c r="E9" s="116" t="s">
        <v>553</v>
      </c>
      <c r="F9" s="260" t="s">
        <v>554</v>
      </c>
      <c r="G9" s="254">
        <f t="shared" si="0"/>
        <v>475000</v>
      </c>
      <c r="H9" s="254">
        <f t="shared" si="1"/>
        <v>25000</v>
      </c>
      <c r="I9" s="254"/>
      <c r="J9" s="254"/>
      <c r="K9" s="254" t="s">
        <v>541</v>
      </c>
      <c r="L9" s="254" t="s">
        <v>542</v>
      </c>
      <c r="M9" s="255">
        <v>500000</v>
      </c>
      <c r="N9" s="259"/>
      <c r="O9" s="259"/>
      <c r="P9" s="255"/>
      <c r="Q9" s="254"/>
      <c r="R9" s="254"/>
      <c r="S9" s="255"/>
      <c r="T9" s="256" t="s">
        <v>543</v>
      </c>
      <c r="U9" s="257"/>
      <c r="V9" s="257"/>
    </row>
    <row r="10" spans="1:22" ht="172.5" customHeight="1">
      <c r="A10" s="250">
        <v>5</v>
      </c>
      <c r="B10" s="258" t="s">
        <v>536</v>
      </c>
      <c r="C10" s="252" t="s">
        <v>537</v>
      </c>
      <c r="D10" s="253" t="s">
        <v>555</v>
      </c>
      <c r="E10" s="116" t="s">
        <v>556</v>
      </c>
      <c r="F10" s="260" t="s">
        <v>557</v>
      </c>
      <c r="G10" s="254">
        <f t="shared" si="0"/>
        <v>598500</v>
      </c>
      <c r="H10" s="254">
        <f t="shared" si="1"/>
        <v>31500</v>
      </c>
      <c r="I10" s="254"/>
      <c r="J10" s="254"/>
      <c r="K10" s="254" t="s">
        <v>541</v>
      </c>
      <c r="L10" s="254" t="s">
        <v>542</v>
      </c>
      <c r="M10" s="255">
        <v>630000</v>
      </c>
      <c r="N10" s="259"/>
      <c r="O10" s="259"/>
      <c r="P10" s="255"/>
      <c r="Q10" s="254"/>
      <c r="R10" s="254"/>
      <c r="S10" s="255"/>
      <c r="T10" s="256" t="s">
        <v>543</v>
      </c>
      <c r="U10" s="257"/>
      <c r="V10" s="257"/>
    </row>
    <row r="11" spans="1:22" ht="258.75" customHeight="1">
      <c r="A11" s="250">
        <v>6</v>
      </c>
      <c r="B11" s="258" t="s">
        <v>536</v>
      </c>
      <c r="C11" s="252" t="s">
        <v>537</v>
      </c>
      <c r="D11" s="253" t="s">
        <v>558</v>
      </c>
      <c r="E11" s="116" t="s">
        <v>559</v>
      </c>
      <c r="F11" s="260" t="s">
        <v>560</v>
      </c>
      <c r="G11" s="254">
        <f>M11*0.95</f>
        <v>570000</v>
      </c>
      <c r="H11" s="254">
        <f t="shared" si="1"/>
        <v>30000</v>
      </c>
      <c r="I11" s="254"/>
      <c r="J11" s="254"/>
      <c r="K11" s="254" t="s">
        <v>541</v>
      </c>
      <c r="L11" s="254" t="s">
        <v>542</v>
      </c>
      <c r="M11" s="255">
        <v>600000</v>
      </c>
      <c r="N11" s="259"/>
      <c r="O11" s="259"/>
      <c r="P11" s="255"/>
      <c r="Q11" s="254"/>
      <c r="R11" s="254"/>
      <c r="S11" s="255"/>
      <c r="T11" s="256" t="s">
        <v>543</v>
      </c>
      <c r="U11" s="257"/>
      <c r="V11" s="257"/>
    </row>
    <row r="12" spans="1:22" ht="184.5" customHeight="1">
      <c r="A12" s="250">
        <v>7</v>
      </c>
      <c r="B12" s="258" t="s">
        <v>536</v>
      </c>
      <c r="C12" s="252" t="s">
        <v>537</v>
      </c>
      <c r="D12" s="253" t="s">
        <v>561</v>
      </c>
      <c r="E12" s="116" t="s">
        <v>562</v>
      </c>
      <c r="F12" s="260" t="s">
        <v>563</v>
      </c>
      <c r="G12" s="254">
        <f>M12*0.95</f>
        <v>228000</v>
      </c>
      <c r="H12" s="254">
        <f t="shared" si="1"/>
        <v>12000</v>
      </c>
      <c r="I12" s="254"/>
      <c r="J12" s="254"/>
      <c r="K12" s="254" t="s">
        <v>541</v>
      </c>
      <c r="L12" s="254" t="s">
        <v>542</v>
      </c>
      <c r="M12" s="255">
        <v>240000</v>
      </c>
      <c r="N12" s="259"/>
      <c r="O12" s="259"/>
      <c r="P12" s="255"/>
      <c r="Q12" s="259"/>
      <c r="R12" s="259"/>
      <c r="S12" s="255"/>
      <c r="T12" s="256" t="s">
        <v>543</v>
      </c>
      <c r="U12" s="257"/>
      <c r="V12" s="257"/>
    </row>
    <row r="13" spans="1:22" ht="33" customHeight="1">
      <c r="A13" s="250">
        <v>8</v>
      </c>
      <c r="B13" s="258"/>
      <c r="C13" s="252"/>
      <c r="D13" s="260"/>
      <c r="E13" s="116"/>
      <c r="F13" s="260"/>
      <c r="G13" s="254"/>
      <c r="H13" s="254"/>
      <c r="I13" s="254"/>
      <c r="J13" s="254"/>
      <c r="K13" s="254"/>
      <c r="L13" s="254"/>
      <c r="M13" s="255"/>
      <c r="N13" s="259"/>
      <c r="O13" s="259"/>
      <c r="P13" s="255"/>
      <c r="Q13" s="254"/>
      <c r="R13" s="254"/>
      <c r="S13" s="255"/>
      <c r="T13" s="256"/>
      <c r="U13" s="257"/>
      <c r="V13" s="257"/>
    </row>
    <row r="14" spans="1:22" ht="33" customHeight="1">
      <c r="A14" s="250">
        <v>9</v>
      </c>
      <c r="B14" s="261"/>
      <c r="C14" s="261"/>
      <c r="D14" s="262"/>
      <c r="E14" s="116"/>
      <c r="F14" s="260"/>
      <c r="G14" s="254"/>
      <c r="H14" s="254"/>
      <c r="I14" s="254"/>
      <c r="J14" s="254"/>
      <c r="K14" s="254"/>
      <c r="L14" s="254"/>
      <c r="M14" s="255"/>
      <c r="N14" s="259"/>
      <c r="O14" s="259"/>
      <c r="P14" s="255"/>
      <c r="Q14" s="254"/>
      <c r="R14" s="254"/>
      <c r="S14" s="255"/>
      <c r="T14" s="256"/>
      <c r="U14" s="257"/>
      <c r="V14" s="257"/>
    </row>
    <row r="15" spans="1:22" s="268" customFormat="1" ht="33" customHeight="1">
      <c r="A15" s="4">
        <v>10</v>
      </c>
      <c r="B15" s="258"/>
      <c r="C15" s="263"/>
      <c r="D15" s="264"/>
      <c r="E15" s="116"/>
      <c r="F15" s="260"/>
      <c r="G15" s="254"/>
      <c r="H15" s="254"/>
      <c r="I15" s="254"/>
      <c r="J15" s="254"/>
      <c r="K15" s="254"/>
      <c r="L15" s="254"/>
      <c r="M15" s="265"/>
      <c r="N15" s="259"/>
      <c r="O15" s="259"/>
      <c r="P15" s="266"/>
      <c r="Q15" s="254"/>
      <c r="R15" s="254"/>
      <c r="S15" s="267"/>
      <c r="T15" s="256"/>
      <c r="U15" s="257"/>
      <c r="V15" s="257"/>
    </row>
    <row r="16" spans="1:22" s="268" customFormat="1" ht="33" customHeight="1">
      <c r="A16" s="4">
        <v>11</v>
      </c>
      <c r="B16" s="258"/>
      <c r="C16" s="263"/>
      <c r="D16" s="269"/>
      <c r="E16" s="116"/>
      <c r="F16" s="260"/>
      <c r="G16" s="254"/>
      <c r="H16" s="254"/>
      <c r="I16" s="254"/>
      <c r="J16" s="254"/>
      <c r="K16" s="254"/>
      <c r="L16" s="254"/>
      <c r="M16" s="265"/>
      <c r="N16" s="259"/>
      <c r="O16" s="259"/>
      <c r="P16" s="266"/>
      <c r="Q16" s="270"/>
      <c r="R16" s="270"/>
      <c r="S16" s="267"/>
      <c r="T16" s="271"/>
      <c r="U16" s="257"/>
      <c r="V16" s="257"/>
    </row>
    <row r="17" spans="1:22" ht="53.25" customHeight="1">
      <c r="A17" s="4"/>
      <c r="B17" s="1195"/>
      <c r="C17" s="1196"/>
      <c r="D17" s="1196"/>
      <c r="E17" s="1196"/>
      <c r="F17" s="1197"/>
      <c r="G17" s="270"/>
      <c r="H17" s="272"/>
      <c r="I17" s="270"/>
      <c r="J17" s="270"/>
      <c r="K17" s="270"/>
      <c r="L17" s="270"/>
      <c r="M17" s="273"/>
      <c r="N17" s="270"/>
      <c r="O17" s="270"/>
      <c r="P17" s="266"/>
      <c r="Q17" s="270"/>
      <c r="R17" s="270"/>
      <c r="S17" s="267"/>
      <c r="T17" s="274"/>
      <c r="U17" s="3"/>
      <c r="V17" s="3"/>
    </row>
    <row r="18" spans="1:22" s="283" customFormat="1" ht="45.75" customHeight="1">
      <c r="A18" s="275" t="s">
        <v>564</v>
      </c>
      <c r="B18" s="1188" t="s">
        <v>242</v>
      </c>
      <c r="C18" s="1189"/>
      <c r="D18" s="1189"/>
      <c r="E18" s="1189"/>
      <c r="F18" s="1190"/>
      <c r="G18" s="276">
        <f>SUM(G6:G17)</f>
        <v>3078926.25</v>
      </c>
      <c r="H18" s="276">
        <f>SUM(H6:H17)</f>
        <v>162048.75</v>
      </c>
      <c r="I18" s="277"/>
      <c r="J18" s="277"/>
      <c r="K18" s="277"/>
      <c r="L18" s="277"/>
      <c r="M18" s="278">
        <f>SUM(M6:M17)</f>
        <v>3240975</v>
      </c>
      <c r="N18" s="276"/>
      <c r="O18" s="276"/>
      <c r="P18" s="279">
        <f>SUM(P6:P16)</f>
        <v>0</v>
      </c>
      <c r="Q18" s="276"/>
      <c r="R18" s="276"/>
      <c r="S18" s="280">
        <f>SUM(S6:S16)</f>
        <v>0</v>
      </c>
      <c r="T18" s="281"/>
      <c r="U18" s="282">
        <f>G18-M18-P18-S18</f>
        <v>-162048.75</v>
      </c>
      <c r="V18" s="281"/>
    </row>
    <row r="19" spans="1:22" s="283" customFormat="1" ht="45.75" customHeight="1">
      <c r="A19" s="284"/>
      <c r="B19" s="285"/>
      <c r="C19" s="285"/>
      <c r="D19" s="285"/>
      <c r="E19" s="285"/>
      <c r="F19" s="285"/>
      <c r="G19" s="286"/>
      <c r="H19" s="286"/>
      <c r="I19" s="287"/>
      <c r="J19" s="287"/>
      <c r="K19" s="287"/>
      <c r="L19" s="287"/>
      <c r="M19" s="288"/>
      <c r="N19" s="286"/>
      <c r="O19" s="286"/>
      <c r="P19" s="289"/>
      <c r="Q19" s="286"/>
      <c r="R19" s="286"/>
      <c r="S19" s="290"/>
      <c r="T19" s="291"/>
      <c r="U19" s="292"/>
      <c r="V19" s="291"/>
    </row>
    <row r="20" spans="1:22" s="283" customFormat="1" ht="45.75" customHeight="1">
      <c r="A20" s="284"/>
      <c r="B20" s="285"/>
      <c r="C20" s="285"/>
      <c r="D20" s="285"/>
      <c r="E20" s="1198" t="s">
        <v>565</v>
      </c>
      <c r="F20" s="1198"/>
      <c r="G20" s="1198"/>
      <c r="H20" s="1198"/>
      <c r="I20" s="1198"/>
      <c r="J20" s="287"/>
      <c r="K20" s="287"/>
      <c r="L20" s="287"/>
      <c r="M20" s="288"/>
      <c r="N20" s="286"/>
      <c r="O20" s="286"/>
      <c r="P20" s="289">
        <v>165000</v>
      </c>
      <c r="Q20" s="286"/>
      <c r="R20" s="286"/>
      <c r="S20" s="290"/>
      <c r="T20" s="291"/>
      <c r="U20" s="292"/>
      <c r="V20" s="291"/>
    </row>
    <row r="22" spans="1:22" ht="18.75">
      <c r="A22" s="27"/>
      <c r="B22" s="1188" t="s">
        <v>258</v>
      </c>
      <c r="C22" s="1189"/>
      <c r="D22" s="1189"/>
      <c r="E22" s="1189"/>
      <c r="F22" s="1189"/>
      <c r="G22" s="1189"/>
      <c r="H22" s="1189"/>
      <c r="I22" s="1189"/>
      <c r="J22" s="1189"/>
      <c r="K22" s="1189"/>
      <c r="L22" s="1189"/>
      <c r="M22" s="1189"/>
      <c r="N22" s="1189"/>
      <c r="O22" s="1189"/>
      <c r="P22" s="1189"/>
      <c r="Q22" s="1189"/>
      <c r="R22" s="1189"/>
      <c r="S22" s="1189"/>
      <c r="T22" s="1189"/>
      <c r="U22" s="1189"/>
      <c r="V22" s="1189"/>
    </row>
    <row r="23" spans="1:22" ht="180">
      <c r="A23" s="27">
        <v>1</v>
      </c>
      <c r="B23" s="293" t="s">
        <v>536</v>
      </c>
      <c r="C23" s="294" t="s">
        <v>537</v>
      </c>
      <c r="D23" s="295" t="s">
        <v>566</v>
      </c>
      <c r="E23" s="6" t="s">
        <v>567</v>
      </c>
      <c r="F23" s="271" t="s">
        <v>568</v>
      </c>
      <c r="G23" s="270">
        <f>M23*0.95</f>
        <v>950000</v>
      </c>
      <c r="H23" s="270">
        <f>M23*0.05</f>
        <v>50000</v>
      </c>
      <c r="I23" s="296"/>
      <c r="J23" s="296"/>
      <c r="K23" s="254" t="s">
        <v>541</v>
      </c>
      <c r="L23" s="254" t="s">
        <v>542</v>
      </c>
      <c r="M23" s="297">
        <v>1000000</v>
      </c>
      <c r="N23" s="296"/>
      <c r="O23" s="296"/>
      <c r="P23" s="298"/>
      <c r="Q23" s="296"/>
      <c r="R23" s="296"/>
      <c r="S23" s="296"/>
      <c r="T23" s="256" t="s">
        <v>543</v>
      </c>
      <c r="U23" s="296"/>
      <c r="V23" s="296"/>
    </row>
    <row r="24" spans="1:22" ht="180">
      <c r="A24" s="27">
        <v>2</v>
      </c>
      <c r="B24" s="293" t="s">
        <v>536</v>
      </c>
      <c r="C24" s="294" t="s">
        <v>537</v>
      </c>
      <c r="D24" s="299" t="s">
        <v>569</v>
      </c>
      <c r="E24" s="6" t="s">
        <v>570</v>
      </c>
      <c r="F24" s="271" t="s">
        <v>571</v>
      </c>
      <c r="G24" s="270">
        <f>M24*0.95</f>
        <v>949050</v>
      </c>
      <c r="H24" s="270">
        <f>M24*0.05</f>
        <v>49950</v>
      </c>
      <c r="I24" s="270"/>
      <c r="J24" s="270"/>
      <c r="K24" s="254" t="s">
        <v>541</v>
      </c>
      <c r="L24" s="254" t="s">
        <v>542</v>
      </c>
      <c r="M24" s="297">
        <v>999000</v>
      </c>
      <c r="N24" s="270"/>
      <c r="O24" s="270"/>
      <c r="P24" s="298"/>
      <c r="Q24" s="270"/>
      <c r="R24" s="270"/>
      <c r="S24" s="297"/>
      <c r="T24" s="256" t="s">
        <v>543</v>
      </c>
      <c r="U24" s="257"/>
      <c r="V24" s="257"/>
    </row>
    <row r="25" spans="1:22" ht="180">
      <c r="A25" s="27">
        <v>3</v>
      </c>
      <c r="B25" s="300" t="s">
        <v>536</v>
      </c>
      <c r="C25" s="301" t="s">
        <v>537</v>
      </c>
      <c r="D25" s="299" t="s">
        <v>572</v>
      </c>
      <c r="E25" s="6" t="s">
        <v>573</v>
      </c>
      <c r="F25" s="271" t="s">
        <v>574</v>
      </c>
      <c r="G25" s="270">
        <f t="shared" ref="G25:G27" si="2">M25*0.95</f>
        <v>541500</v>
      </c>
      <c r="H25" s="270">
        <f t="shared" ref="H25:H27" si="3">M25*0.05</f>
        <v>28500</v>
      </c>
      <c r="I25" s="270"/>
      <c r="J25" s="270"/>
      <c r="K25" s="254" t="s">
        <v>541</v>
      </c>
      <c r="L25" s="254" t="s">
        <v>542</v>
      </c>
      <c r="M25" s="297">
        <v>570000</v>
      </c>
      <c r="N25" s="270"/>
      <c r="O25" s="270"/>
      <c r="P25" s="298"/>
      <c r="Q25" s="270"/>
      <c r="R25" s="270"/>
      <c r="S25" s="297"/>
      <c r="T25" s="256" t="s">
        <v>543</v>
      </c>
      <c r="U25" s="3"/>
      <c r="V25" s="3"/>
    </row>
    <row r="26" spans="1:22" ht="180">
      <c r="A26" s="27">
        <v>4</v>
      </c>
      <c r="B26" s="300" t="s">
        <v>536</v>
      </c>
      <c r="C26" s="301" t="s">
        <v>537</v>
      </c>
      <c r="D26" s="299" t="s">
        <v>575</v>
      </c>
      <c r="E26" s="6" t="s">
        <v>576</v>
      </c>
      <c r="F26" s="271" t="s">
        <v>540</v>
      </c>
      <c r="G26" s="270">
        <f t="shared" si="2"/>
        <v>427500</v>
      </c>
      <c r="H26" s="270">
        <f t="shared" si="3"/>
        <v>22500</v>
      </c>
      <c r="I26" s="270"/>
      <c r="J26" s="270"/>
      <c r="K26" s="254" t="s">
        <v>541</v>
      </c>
      <c r="L26" s="254" t="s">
        <v>542</v>
      </c>
      <c r="M26" s="297">
        <v>450000</v>
      </c>
      <c r="N26" s="270"/>
      <c r="O26" s="270"/>
      <c r="P26" s="298"/>
      <c r="Q26" s="270"/>
      <c r="R26" s="270"/>
      <c r="S26" s="297"/>
      <c r="T26" s="256" t="s">
        <v>543</v>
      </c>
      <c r="U26" s="3"/>
      <c r="V26" s="3"/>
    </row>
    <row r="27" spans="1:22" ht="180">
      <c r="A27" s="27">
        <v>5</v>
      </c>
      <c r="B27" s="300" t="s">
        <v>536</v>
      </c>
      <c r="C27" s="301" t="s">
        <v>537</v>
      </c>
      <c r="D27" s="299" t="s">
        <v>577</v>
      </c>
      <c r="E27" s="6" t="s">
        <v>578</v>
      </c>
      <c r="F27" s="302" t="s">
        <v>579</v>
      </c>
      <c r="G27" s="270">
        <f t="shared" si="2"/>
        <v>617500</v>
      </c>
      <c r="H27" s="270">
        <f t="shared" si="3"/>
        <v>32500</v>
      </c>
      <c r="I27" s="270"/>
      <c r="J27" s="270"/>
      <c r="K27" s="254" t="s">
        <v>541</v>
      </c>
      <c r="L27" s="254" t="s">
        <v>542</v>
      </c>
      <c r="M27" s="297">
        <v>650000</v>
      </c>
      <c r="N27" s="270"/>
      <c r="O27" s="270"/>
      <c r="P27" s="298"/>
      <c r="Q27" s="270"/>
      <c r="R27" s="270"/>
      <c r="S27" s="297"/>
      <c r="T27" s="256" t="s">
        <v>543</v>
      </c>
      <c r="U27" s="3"/>
      <c r="V27" s="3"/>
    </row>
    <row r="28" spans="1:22" ht="18.75">
      <c r="A28" s="27"/>
      <c r="B28" s="1190" t="s">
        <v>242</v>
      </c>
      <c r="C28" s="1191"/>
      <c r="D28" s="1191"/>
      <c r="E28" s="1191"/>
      <c r="F28" s="1191"/>
      <c r="G28" s="270">
        <f>SUM(G23:G27)</f>
        <v>3485550</v>
      </c>
      <c r="H28" s="270">
        <f>SUM(H23:H27)</f>
        <v>183450</v>
      </c>
      <c r="I28" s="270">
        <f t="shared" ref="I28:S28" si="4">SUM(I24:I26)</f>
        <v>0</v>
      </c>
      <c r="J28" s="270">
        <f t="shared" si="4"/>
        <v>0</v>
      </c>
      <c r="K28" s="270">
        <f t="shared" si="4"/>
        <v>0</v>
      </c>
      <c r="L28" s="270">
        <f t="shared" si="4"/>
        <v>0</v>
      </c>
      <c r="M28" s="270">
        <f>SUM(M23:M27)</f>
        <v>3669000</v>
      </c>
      <c r="N28" s="270">
        <f t="shared" si="4"/>
        <v>0</v>
      </c>
      <c r="O28" s="270">
        <f t="shared" si="4"/>
        <v>0</v>
      </c>
      <c r="P28" s="270">
        <f t="shared" si="4"/>
        <v>0</v>
      </c>
      <c r="Q28" s="270">
        <f t="shared" si="4"/>
        <v>0</v>
      </c>
      <c r="R28" s="270"/>
      <c r="S28" s="270">
        <f t="shared" si="4"/>
        <v>0</v>
      </c>
      <c r="T28" s="274"/>
      <c r="U28" s="3"/>
      <c r="V28" s="3"/>
    </row>
  </sheetData>
  <mergeCells count="24">
    <mergeCell ref="B22:V22"/>
    <mergeCell ref="B28:F28"/>
    <mergeCell ref="N2:P2"/>
    <mergeCell ref="Q2:S2"/>
    <mergeCell ref="A5:V5"/>
    <mergeCell ref="B17:F17"/>
    <mergeCell ref="B18:F18"/>
    <mergeCell ref="E20:I20"/>
    <mergeCell ref="A1:A3"/>
    <mergeCell ref="B1:B3"/>
    <mergeCell ref="C1:C3"/>
    <mergeCell ref="D1:D3"/>
    <mergeCell ref="E1:E3"/>
    <mergeCell ref="F1:F3"/>
    <mergeCell ref="G1:J1"/>
    <mergeCell ref="K1:S1"/>
    <mergeCell ref="T1:T3"/>
    <mergeCell ref="U1:U3"/>
    <mergeCell ref="V1:V3"/>
    <mergeCell ref="G2:G3"/>
    <mergeCell ref="H2:H3"/>
    <mergeCell ref="I2:I3"/>
    <mergeCell ref="J2:J3"/>
    <mergeCell ref="K2:M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C46" zoomScale="62" zoomScaleNormal="62" workbookViewId="0">
      <selection activeCell="E60" sqref="E60"/>
    </sheetView>
  </sheetViews>
  <sheetFormatPr defaultRowHeight="15"/>
  <cols>
    <col min="1" max="1" width="5.140625" customWidth="1"/>
    <col min="2" max="2" width="31.85546875" customWidth="1"/>
    <col min="3" max="3" width="44.28515625" customWidth="1"/>
    <col min="4" max="4" width="31.7109375" customWidth="1"/>
    <col min="5" max="5" width="59.5703125" customWidth="1"/>
    <col min="6" max="6" width="17.140625" customWidth="1"/>
    <col min="7" max="7" width="19.85546875" customWidth="1"/>
    <col min="8" max="8" width="21.5703125" customWidth="1"/>
    <col min="9" max="9" width="14.28515625" customWidth="1"/>
    <col min="10" max="12" width="9.140625" customWidth="1"/>
    <col min="13" max="13" width="15.42578125" customWidth="1"/>
    <col min="14" max="15" width="9.140625" customWidth="1"/>
    <col min="16" max="16" width="17.85546875" style="304" customWidth="1"/>
    <col min="19" max="19" width="16.42578125" style="402" customWidth="1"/>
    <col min="22" max="22" width="16.42578125" style="402" customWidth="1"/>
    <col min="23" max="23" width="16.42578125" customWidth="1"/>
    <col min="24" max="24" width="6.7109375" customWidth="1"/>
    <col min="25" max="25" width="25.85546875" customWidth="1"/>
  </cols>
  <sheetData>
    <row r="1" spans="1:25" ht="15" customHeight="1">
      <c r="A1" s="1171" t="s">
        <v>7</v>
      </c>
      <c r="B1" s="1166" t="s">
        <v>0</v>
      </c>
      <c r="C1" s="1166" t="s">
        <v>1</v>
      </c>
      <c r="D1" s="1166" t="s">
        <v>8</v>
      </c>
      <c r="E1" s="1166" t="s">
        <v>2</v>
      </c>
      <c r="F1" s="1166" t="s">
        <v>9</v>
      </c>
      <c r="G1" s="1171" t="s">
        <v>25</v>
      </c>
      <c r="H1" s="1171"/>
      <c r="I1" s="1171"/>
      <c r="J1" s="1171"/>
      <c r="K1" s="1171" t="s">
        <v>10</v>
      </c>
      <c r="L1" s="1171"/>
      <c r="M1" s="1171"/>
      <c r="N1" s="1171"/>
      <c r="O1" s="1171"/>
      <c r="P1" s="1171"/>
      <c r="Q1" s="1171"/>
      <c r="R1" s="1171"/>
      <c r="S1" s="1171"/>
      <c r="T1" s="306"/>
      <c r="U1" s="306"/>
      <c r="V1" s="306"/>
      <c r="W1" s="1201" t="s">
        <v>29</v>
      </c>
      <c r="X1" s="1167" t="s">
        <v>11</v>
      </c>
      <c r="Y1" s="1167" t="s">
        <v>30</v>
      </c>
    </row>
    <row r="2" spans="1:25">
      <c r="A2" s="1171"/>
      <c r="B2" s="1166"/>
      <c r="C2" s="1166"/>
      <c r="D2" s="1166"/>
      <c r="E2" s="1166"/>
      <c r="F2" s="1166"/>
      <c r="G2" s="1170" t="s">
        <v>12</v>
      </c>
      <c r="H2" s="1170" t="s">
        <v>13</v>
      </c>
      <c r="I2" s="1170" t="s">
        <v>14</v>
      </c>
      <c r="J2" s="1170" t="s">
        <v>3</v>
      </c>
      <c r="K2" s="1171" t="s">
        <v>26</v>
      </c>
      <c r="L2" s="1171"/>
      <c r="M2" s="1171"/>
      <c r="N2" s="1171" t="s">
        <v>27</v>
      </c>
      <c r="O2" s="1171"/>
      <c r="P2" s="1171"/>
      <c r="Q2" s="1171" t="s">
        <v>28</v>
      </c>
      <c r="R2" s="1171"/>
      <c r="S2" s="1171"/>
      <c r="T2" s="1171" t="s">
        <v>309</v>
      </c>
      <c r="U2" s="1171"/>
      <c r="V2" s="1171"/>
      <c r="W2" s="1202"/>
      <c r="X2" s="1168"/>
      <c r="Y2" s="1168"/>
    </row>
    <row r="3" spans="1:25" ht="36.75">
      <c r="A3" s="1171"/>
      <c r="B3" s="1166"/>
      <c r="C3" s="1166"/>
      <c r="D3" s="1166"/>
      <c r="E3" s="1166"/>
      <c r="F3" s="1166"/>
      <c r="G3" s="1170"/>
      <c r="H3" s="1170"/>
      <c r="I3" s="1170"/>
      <c r="J3" s="1170"/>
      <c r="K3" s="209" t="s">
        <v>4</v>
      </c>
      <c r="L3" s="209" t="s">
        <v>5</v>
      </c>
      <c r="M3" s="209" t="s">
        <v>6</v>
      </c>
      <c r="N3" s="209" t="s">
        <v>4</v>
      </c>
      <c r="O3" s="209" t="s">
        <v>5</v>
      </c>
      <c r="P3" s="307" t="s">
        <v>6</v>
      </c>
      <c r="Q3" s="209" t="s">
        <v>4</v>
      </c>
      <c r="R3" s="209" t="s">
        <v>5</v>
      </c>
      <c r="S3" s="308" t="s">
        <v>6</v>
      </c>
      <c r="T3" s="209" t="s">
        <v>4</v>
      </c>
      <c r="U3" s="209" t="s">
        <v>5</v>
      </c>
      <c r="V3" s="308" t="s">
        <v>6</v>
      </c>
      <c r="W3" s="1203"/>
      <c r="X3" s="1169"/>
      <c r="Y3" s="1169"/>
    </row>
    <row r="4" spans="1:25">
      <c r="A4" s="210"/>
      <c r="B4" s="210">
        <v>1</v>
      </c>
      <c r="C4" s="210">
        <v>2</v>
      </c>
      <c r="D4" s="210">
        <v>3</v>
      </c>
      <c r="E4" s="210">
        <v>4</v>
      </c>
      <c r="F4" s="210">
        <v>5</v>
      </c>
      <c r="G4" s="210">
        <v>6.1</v>
      </c>
      <c r="H4" s="210">
        <v>6.2</v>
      </c>
      <c r="I4" s="210">
        <v>6.3</v>
      </c>
      <c r="J4" s="210">
        <v>6.4</v>
      </c>
      <c r="K4" s="211" t="s">
        <v>15</v>
      </c>
      <c r="L4" s="211" t="s">
        <v>16</v>
      </c>
      <c r="M4" s="211" t="s">
        <v>17</v>
      </c>
      <c r="N4" s="211" t="s">
        <v>18</v>
      </c>
      <c r="O4" s="211" t="s">
        <v>19</v>
      </c>
      <c r="P4" s="309" t="s">
        <v>20</v>
      </c>
      <c r="Q4" s="211" t="s">
        <v>21</v>
      </c>
      <c r="R4" s="211" t="s">
        <v>22</v>
      </c>
      <c r="S4" s="310" t="s">
        <v>23</v>
      </c>
      <c r="T4" s="211" t="s">
        <v>580</v>
      </c>
      <c r="U4" s="211" t="s">
        <v>581</v>
      </c>
      <c r="V4" s="310" t="s">
        <v>582</v>
      </c>
      <c r="W4" s="210">
        <v>8</v>
      </c>
      <c r="X4" s="210">
        <v>9</v>
      </c>
      <c r="Y4" s="210">
        <v>10</v>
      </c>
    </row>
    <row r="5" spans="1:25" ht="19.5" customHeight="1">
      <c r="A5" s="1209" t="s">
        <v>32</v>
      </c>
      <c r="B5" s="1210"/>
      <c r="C5" s="1210"/>
      <c r="D5" s="1210"/>
      <c r="E5" s="1210"/>
      <c r="F5" s="1210"/>
      <c r="G5" s="1210"/>
      <c r="H5" s="1210"/>
      <c r="I5" s="1210"/>
      <c r="J5" s="1210"/>
      <c r="K5" s="1210"/>
      <c r="L5" s="1210"/>
      <c r="M5" s="1210"/>
      <c r="N5" s="1210"/>
      <c r="O5" s="1210"/>
      <c r="P5" s="1210"/>
      <c r="Q5" s="1210"/>
      <c r="R5" s="1210"/>
      <c r="S5" s="1210"/>
      <c r="T5" s="1210"/>
      <c r="U5" s="1210"/>
      <c r="V5" s="1210"/>
      <c r="W5" s="1210"/>
      <c r="X5" s="1210"/>
      <c r="Y5" s="1211"/>
    </row>
    <row r="6" spans="1:25" ht="110.25">
      <c r="A6" s="210">
        <v>1</v>
      </c>
      <c r="B6" s="311" t="s">
        <v>536</v>
      </c>
      <c r="C6" s="311" t="s">
        <v>583</v>
      </c>
      <c r="D6" s="311" t="s">
        <v>584</v>
      </c>
      <c r="E6" s="311" t="s">
        <v>585</v>
      </c>
      <c r="F6" s="312" t="s">
        <v>586</v>
      </c>
      <c r="G6" s="313">
        <v>680000</v>
      </c>
      <c r="H6" s="314"/>
      <c r="I6" s="314"/>
      <c r="J6" s="314"/>
      <c r="K6" s="315" t="s">
        <v>429</v>
      </c>
      <c r="L6" s="315" t="s">
        <v>423</v>
      </c>
      <c r="M6" s="316">
        <v>680000</v>
      </c>
      <c r="N6" s="317"/>
      <c r="O6" s="317"/>
      <c r="Q6" s="317"/>
      <c r="R6" s="317"/>
      <c r="S6" s="318"/>
      <c r="T6" s="317"/>
      <c r="U6" s="317"/>
      <c r="V6" s="318"/>
      <c r="W6" s="319" t="s">
        <v>587</v>
      </c>
      <c r="X6" s="314"/>
      <c r="Y6" s="320" t="s">
        <v>588</v>
      </c>
    </row>
    <row r="7" spans="1:25" ht="126">
      <c r="A7" s="210">
        <v>2</v>
      </c>
      <c r="B7" s="321" t="s">
        <v>536</v>
      </c>
      <c r="C7" s="321" t="s">
        <v>583</v>
      </c>
      <c r="D7" s="321" t="s">
        <v>589</v>
      </c>
      <c r="E7" s="321" t="s">
        <v>590</v>
      </c>
      <c r="F7" s="322" t="s">
        <v>586</v>
      </c>
      <c r="G7" s="316">
        <f>(S7+P7+M7)-H7</f>
        <v>2090276</v>
      </c>
      <c r="H7" s="323">
        <f>P7*0.05</f>
        <v>25804</v>
      </c>
      <c r="I7" s="323"/>
      <c r="J7" s="323"/>
      <c r="K7" s="324" t="s">
        <v>591</v>
      </c>
      <c r="L7" s="324" t="s">
        <v>423</v>
      </c>
      <c r="M7" s="316">
        <v>1600000</v>
      </c>
      <c r="N7" s="324" t="s">
        <v>592</v>
      </c>
      <c r="O7" s="324" t="s">
        <v>593</v>
      </c>
      <c r="P7" s="325">
        <v>516080</v>
      </c>
      <c r="Q7" s="324"/>
      <c r="R7" s="324"/>
      <c r="S7" s="326"/>
      <c r="T7" s="324"/>
      <c r="U7" s="324"/>
      <c r="V7" s="326"/>
      <c r="W7" s="327" t="s">
        <v>587</v>
      </c>
      <c r="X7" s="328"/>
      <c r="Y7" s="329"/>
    </row>
    <row r="8" spans="1:25" ht="94.5">
      <c r="A8" s="210"/>
      <c r="B8" s="321" t="s">
        <v>536</v>
      </c>
      <c r="C8" s="321" t="s">
        <v>583</v>
      </c>
      <c r="D8" s="321" t="s">
        <v>594</v>
      </c>
      <c r="E8" s="321" t="s">
        <v>595</v>
      </c>
      <c r="F8" s="322" t="s">
        <v>596</v>
      </c>
      <c r="G8" s="316">
        <f>(S8+P8+M8)-H8</f>
        <v>3520000</v>
      </c>
      <c r="H8" s="323">
        <f>P8*0.05</f>
        <v>80000</v>
      </c>
      <c r="I8" s="323"/>
      <c r="J8" s="323"/>
      <c r="K8" s="324" t="s">
        <v>597</v>
      </c>
      <c r="L8" s="324" t="s">
        <v>423</v>
      </c>
      <c r="M8" s="316">
        <v>2000000</v>
      </c>
      <c r="N8" s="324" t="s">
        <v>598</v>
      </c>
      <c r="O8" s="324" t="s">
        <v>423</v>
      </c>
      <c r="P8" s="325">
        <v>1600000</v>
      </c>
      <c r="Q8" s="324"/>
      <c r="R8" s="324"/>
      <c r="S8" s="326"/>
      <c r="T8" s="324"/>
      <c r="U8" s="324"/>
      <c r="V8" s="326"/>
      <c r="W8" s="330" t="s">
        <v>587</v>
      </c>
      <c r="X8" s="328"/>
      <c r="Y8" s="329"/>
    </row>
    <row r="9" spans="1:25" ht="144">
      <c r="A9" s="210">
        <v>3</v>
      </c>
      <c r="B9" s="331" t="s">
        <v>599</v>
      </c>
      <c r="C9" s="332" t="s">
        <v>600</v>
      </c>
      <c r="D9" s="321" t="s">
        <v>601</v>
      </c>
      <c r="E9" s="331" t="s">
        <v>602</v>
      </c>
      <c r="F9" s="333" t="s">
        <v>603</v>
      </c>
      <c r="G9" s="323">
        <v>591916</v>
      </c>
      <c r="H9" s="323"/>
      <c r="I9" s="323"/>
      <c r="J9" s="323"/>
      <c r="K9" s="324" t="s">
        <v>604</v>
      </c>
      <c r="L9" s="324" t="s">
        <v>423</v>
      </c>
      <c r="M9" s="316">
        <v>591916</v>
      </c>
      <c r="N9" s="324" t="s">
        <v>604</v>
      </c>
      <c r="O9" s="324" t="s">
        <v>423</v>
      </c>
      <c r="P9" s="325"/>
      <c r="Q9" s="324"/>
      <c r="R9" s="324"/>
      <c r="S9" s="318"/>
      <c r="T9" s="324"/>
      <c r="U9" s="324"/>
      <c r="V9" s="318"/>
      <c r="W9" s="327" t="s">
        <v>587</v>
      </c>
      <c r="X9" s="323"/>
      <c r="Y9" s="322"/>
    </row>
    <row r="10" spans="1:25" ht="126">
      <c r="A10" s="210">
        <v>4</v>
      </c>
      <c r="B10" s="331" t="s">
        <v>599</v>
      </c>
      <c r="C10" s="332" t="s">
        <v>600</v>
      </c>
      <c r="D10" s="321" t="s">
        <v>605</v>
      </c>
      <c r="E10" s="331" t="s">
        <v>606</v>
      </c>
      <c r="F10" s="333" t="s">
        <v>607</v>
      </c>
      <c r="G10" s="323">
        <v>352388.25</v>
      </c>
      <c r="H10" s="323">
        <v>18546.75</v>
      </c>
      <c r="I10" s="316"/>
      <c r="J10" s="323"/>
      <c r="K10" s="324"/>
      <c r="L10" s="324"/>
      <c r="M10" s="316"/>
      <c r="N10" s="324"/>
      <c r="O10" s="324"/>
      <c r="P10" s="325"/>
      <c r="Q10" s="324" t="s">
        <v>604</v>
      </c>
      <c r="R10" s="324" t="s">
        <v>608</v>
      </c>
      <c r="S10" s="334">
        <v>370935</v>
      </c>
      <c r="T10" s="324"/>
      <c r="U10" s="324"/>
      <c r="V10" s="334"/>
      <c r="W10" s="327" t="s">
        <v>587</v>
      </c>
      <c r="X10" s="323"/>
      <c r="Y10" s="322"/>
    </row>
    <row r="11" spans="1:25" ht="126">
      <c r="A11" s="210"/>
      <c r="B11" s="331" t="s">
        <v>599</v>
      </c>
      <c r="C11" s="332" t="s">
        <v>600</v>
      </c>
      <c r="D11" s="321" t="s">
        <v>609</v>
      </c>
      <c r="E11" s="331"/>
      <c r="F11" s="333"/>
      <c r="G11" s="323">
        <v>356331.7</v>
      </c>
      <c r="H11" s="323">
        <v>18754.3</v>
      </c>
      <c r="I11" s="316"/>
      <c r="J11" s="323"/>
      <c r="K11" s="324"/>
      <c r="L11" s="324"/>
      <c r="M11" s="316"/>
      <c r="N11" s="324"/>
      <c r="O11" s="324"/>
      <c r="P11" s="325"/>
      <c r="Q11" s="324" t="s">
        <v>604</v>
      </c>
      <c r="R11" s="324" t="s">
        <v>608</v>
      </c>
      <c r="S11" s="334">
        <v>375086</v>
      </c>
      <c r="T11" s="324"/>
      <c r="U11" s="324"/>
      <c r="V11" s="334"/>
      <c r="W11" s="327" t="s">
        <v>587</v>
      </c>
      <c r="X11" s="323"/>
      <c r="Y11" s="322"/>
    </row>
    <row r="12" spans="1:25" ht="126">
      <c r="A12" s="210"/>
      <c r="B12" s="331" t="s">
        <v>599</v>
      </c>
      <c r="C12" s="332" t="s">
        <v>600</v>
      </c>
      <c r="D12" s="321" t="s">
        <v>610</v>
      </c>
      <c r="E12" s="331"/>
      <c r="F12" s="333"/>
      <c r="G12" s="323">
        <v>344057.7</v>
      </c>
      <c r="H12" s="323">
        <v>18108.3</v>
      </c>
      <c r="I12" s="316"/>
      <c r="J12" s="323"/>
      <c r="K12" s="324"/>
      <c r="L12" s="324"/>
      <c r="M12" s="316"/>
      <c r="N12" s="324"/>
      <c r="O12" s="324"/>
      <c r="P12" s="325"/>
      <c r="Q12" s="324" t="s">
        <v>604</v>
      </c>
      <c r="R12" s="324" t="s">
        <v>608</v>
      </c>
      <c r="S12" s="334">
        <v>362166</v>
      </c>
      <c r="T12" s="324"/>
      <c r="U12" s="324"/>
      <c r="V12" s="334"/>
      <c r="W12" s="327" t="s">
        <v>587</v>
      </c>
      <c r="X12" s="323"/>
      <c r="Y12" s="322"/>
    </row>
    <row r="13" spans="1:25" ht="182.25" customHeight="1">
      <c r="A13" s="210"/>
      <c r="B13" s="335" t="s">
        <v>599</v>
      </c>
      <c r="C13" s="336" t="s">
        <v>42</v>
      </c>
      <c r="D13" s="337" t="s">
        <v>611</v>
      </c>
      <c r="E13" s="338" t="s">
        <v>612</v>
      </c>
      <c r="F13" s="339" t="s">
        <v>613</v>
      </c>
      <c r="G13" s="340">
        <v>156356</v>
      </c>
      <c r="H13" s="340">
        <v>7817.8</v>
      </c>
      <c r="I13" s="341"/>
      <c r="J13" s="340"/>
      <c r="K13" s="342"/>
      <c r="L13" s="342"/>
      <c r="M13" s="341"/>
      <c r="N13" s="342"/>
      <c r="O13" s="342"/>
      <c r="P13" s="341"/>
      <c r="Q13" s="342" t="s">
        <v>614</v>
      </c>
      <c r="R13" s="342" t="s">
        <v>608</v>
      </c>
      <c r="S13" s="343">
        <v>156356</v>
      </c>
      <c r="T13" s="342"/>
      <c r="U13" s="342"/>
      <c r="V13" s="343"/>
      <c r="W13" s="344" t="s">
        <v>587</v>
      </c>
      <c r="X13" s="340"/>
      <c r="Y13" s="345" t="s">
        <v>615</v>
      </c>
    </row>
    <row r="14" spans="1:25" ht="206.25" customHeight="1">
      <c r="A14" s="210"/>
      <c r="B14" s="335" t="s">
        <v>599</v>
      </c>
      <c r="C14" s="336" t="s">
        <v>42</v>
      </c>
      <c r="D14" s="337" t="s">
        <v>616</v>
      </c>
      <c r="E14" s="338" t="s">
        <v>617</v>
      </c>
      <c r="F14" s="339" t="s">
        <v>618</v>
      </c>
      <c r="G14" s="340">
        <v>205791</v>
      </c>
      <c r="H14" s="340">
        <v>10831.1</v>
      </c>
      <c r="I14" s="341"/>
      <c r="J14" s="340"/>
      <c r="K14" s="342"/>
      <c r="L14" s="342"/>
      <c r="M14" s="341"/>
      <c r="N14" s="342"/>
      <c r="O14" s="342"/>
      <c r="P14" s="341"/>
      <c r="Q14" s="342" t="s">
        <v>614</v>
      </c>
      <c r="R14" s="342" t="s">
        <v>608</v>
      </c>
      <c r="S14" s="343">
        <v>216622</v>
      </c>
      <c r="T14" s="342"/>
      <c r="U14" s="342"/>
      <c r="V14" s="343"/>
      <c r="W14" s="344" t="s">
        <v>587</v>
      </c>
      <c r="X14" s="340"/>
      <c r="Y14" s="345" t="s">
        <v>619</v>
      </c>
    </row>
    <row r="15" spans="1:25" ht="182.25" customHeight="1">
      <c r="A15" s="210"/>
      <c r="B15" s="335" t="s">
        <v>599</v>
      </c>
      <c r="C15" s="336" t="s">
        <v>42</v>
      </c>
      <c r="D15" s="337" t="s">
        <v>620</v>
      </c>
      <c r="E15" s="338" t="s">
        <v>621</v>
      </c>
      <c r="F15" s="339" t="s">
        <v>622</v>
      </c>
      <c r="G15" s="340">
        <v>152415</v>
      </c>
      <c r="H15" s="340">
        <v>7620.75</v>
      </c>
      <c r="I15" s="341"/>
      <c r="J15" s="340"/>
      <c r="K15" s="342"/>
      <c r="L15" s="342"/>
      <c r="M15" s="341"/>
      <c r="N15" s="342"/>
      <c r="O15" s="342"/>
      <c r="P15" s="341"/>
      <c r="Q15" s="342" t="s">
        <v>614</v>
      </c>
      <c r="R15" s="342" t="s">
        <v>608</v>
      </c>
      <c r="S15" s="343">
        <v>152415</v>
      </c>
      <c r="T15" s="342"/>
      <c r="U15" s="342"/>
      <c r="V15" s="343"/>
      <c r="W15" s="344" t="s">
        <v>587</v>
      </c>
      <c r="X15" s="340"/>
      <c r="Y15" s="345" t="s">
        <v>623</v>
      </c>
    </row>
    <row r="16" spans="1:25" ht="182.25" customHeight="1">
      <c r="A16" s="210"/>
      <c r="B16" s="335" t="s">
        <v>624</v>
      </c>
      <c r="C16" s="336" t="s">
        <v>625</v>
      </c>
      <c r="D16" s="337" t="s">
        <v>626</v>
      </c>
      <c r="E16" s="338" t="s">
        <v>627</v>
      </c>
      <c r="F16" s="339" t="s">
        <v>628</v>
      </c>
      <c r="G16" s="340">
        <v>175185</v>
      </c>
      <c r="H16" s="340">
        <v>8759</v>
      </c>
      <c r="I16" s="341"/>
      <c r="J16" s="340"/>
      <c r="K16" s="342"/>
      <c r="L16" s="342"/>
      <c r="M16" s="341"/>
      <c r="N16" s="342"/>
      <c r="O16" s="342"/>
      <c r="P16" s="341"/>
      <c r="Q16" s="342" t="s">
        <v>614</v>
      </c>
      <c r="R16" s="342" t="s">
        <v>608</v>
      </c>
      <c r="S16" s="343">
        <v>175185</v>
      </c>
      <c r="T16" s="342"/>
      <c r="U16" s="342"/>
      <c r="V16" s="343"/>
      <c r="W16" s="344" t="s">
        <v>587</v>
      </c>
      <c r="X16" s="340"/>
      <c r="Y16" s="345" t="s">
        <v>629</v>
      </c>
    </row>
    <row r="17" spans="1:25" ht="182.25" customHeight="1">
      <c r="A17" s="210"/>
      <c r="B17" s="335" t="s">
        <v>599</v>
      </c>
      <c r="C17" s="336" t="s">
        <v>630</v>
      </c>
      <c r="D17" s="337" t="s">
        <v>631</v>
      </c>
      <c r="E17" s="338" t="s">
        <v>632</v>
      </c>
      <c r="F17" s="339" t="s">
        <v>633</v>
      </c>
      <c r="G17" s="340">
        <v>73930</v>
      </c>
      <c r="H17" s="340">
        <v>3698.5</v>
      </c>
      <c r="I17" s="341"/>
      <c r="J17" s="340"/>
      <c r="K17" s="342"/>
      <c r="L17" s="342"/>
      <c r="M17" s="341"/>
      <c r="N17" s="342"/>
      <c r="O17" s="342"/>
      <c r="P17" s="341"/>
      <c r="Q17" s="342" t="s">
        <v>614</v>
      </c>
      <c r="R17" s="342" t="s">
        <v>608</v>
      </c>
      <c r="S17" s="343">
        <v>73930</v>
      </c>
      <c r="T17" s="342"/>
      <c r="U17" s="342"/>
      <c r="V17" s="343"/>
      <c r="W17" s="344" t="s">
        <v>587</v>
      </c>
      <c r="X17" s="340"/>
      <c r="Y17" s="345" t="s">
        <v>634</v>
      </c>
    </row>
    <row r="18" spans="1:25" ht="208.5" customHeight="1">
      <c r="A18" s="210"/>
      <c r="B18" s="335" t="s">
        <v>635</v>
      </c>
      <c r="C18" s="336" t="s">
        <v>636</v>
      </c>
      <c r="D18" s="337" t="s">
        <v>637</v>
      </c>
      <c r="E18" s="338" t="s">
        <v>638</v>
      </c>
      <c r="F18" s="339" t="s">
        <v>639</v>
      </c>
      <c r="G18" s="340">
        <v>147835</v>
      </c>
      <c r="H18" s="340">
        <v>6718.75</v>
      </c>
      <c r="I18" s="341"/>
      <c r="J18" s="340"/>
      <c r="K18" s="342"/>
      <c r="L18" s="342"/>
      <c r="M18" s="341"/>
      <c r="N18" s="342"/>
      <c r="O18" s="342"/>
      <c r="P18" s="341"/>
      <c r="Q18" s="342" t="s">
        <v>614</v>
      </c>
      <c r="R18" s="342" t="s">
        <v>608</v>
      </c>
      <c r="S18" s="343">
        <v>147835</v>
      </c>
      <c r="T18" s="342"/>
      <c r="U18" s="342"/>
      <c r="V18" s="343"/>
      <c r="W18" s="344" t="s">
        <v>587</v>
      </c>
      <c r="X18" s="340"/>
      <c r="Y18" s="345"/>
    </row>
    <row r="19" spans="1:25" ht="180.75" customHeight="1">
      <c r="A19" s="210"/>
      <c r="B19" s="346" t="s">
        <v>640</v>
      </c>
      <c r="C19" s="346" t="s">
        <v>641</v>
      </c>
      <c r="D19" s="347" t="s">
        <v>642</v>
      </c>
      <c r="E19" s="335" t="s">
        <v>643</v>
      </c>
      <c r="F19" s="339" t="s">
        <v>586</v>
      </c>
      <c r="G19" s="340">
        <v>142655</v>
      </c>
      <c r="H19" s="340">
        <f>G19*0.05</f>
        <v>7132.75</v>
      </c>
      <c r="I19" s="341"/>
      <c r="J19" s="340"/>
      <c r="K19" s="342"/>
      <c r="L19" s="342"/>
      <c r="M19" s="341"/>
      <c r="N19" s="342"/>
      <c r="O19" s="342"/>
      <c r="P19" s="341"/>
      <c r="Q19" s="342" t="s">
        <v>644</v>
      </c>
      <c r="R19" s="342" t="s">
        <v>423</v>
      </c>
      <c r="S19" s="340">
        <v>142655</v>
      </c>
      <c r="T19" s="342"/>
      <c r="U19" s="342"/>
      <c r="V19" s="340"/>
      <c r="W19" s="344" t="s">
        <v>587</v>
      </c>
      <c r="X19" s="340"/>
      <c r="Y19" s="345"/>
    </row>
    <row r="20" spans="1:25" ht="180.75" customHeight="1">
      <c r="A20" s="210"/>
      <c r="B20" s="348" t="s">
        <v>599</v>
      </c>
      <c r="C20" s="349" t="s">
        <v>600</v>
      </c>
      <c r="D20" s="350" t="s">
        <v>645</v>
      </c>
      <c r="E20" s="348" t="s">
        <v>646</v>
      </c>
      <c r="F20" s="339" t="s">
        <v>647</v>
      </c>
      <c r="G20" s="340">
        <v>353701</v>
      </c>
      <c r="H20" s="340">
        <f>G20*0.05</f>
        <v>17685.05</v>
      </c>
      <c r="I20" s="341"/>
      <c r="J20" s="340"/>
      <c r="K20" s="342"/>
      <c r="L20" s="342"/>
      <c r="M20" s="341"/>
      <c r="N20" s="342"/>
      <c r="O20" s="342"/>
      <c r="P20" s="341"/>
      <c r="Q20" s="342"/>
      <c r="R20" s="342"/>
      <c r="S20" s="340"/>
      <c r="T20" s="342" t="s">
        <v>648</v>
      </c>
      <c r="U20" s="342" t="s">
        <v>649</v>
      </c>
      <c r="V20" s="340">
        <v>336015.95</v>
      </c>
      <c r="W20" s="344" t="s">
        <v>587</v>
      </c>
      <c r="X20" s="340"/>
      <c r="Y20" s="345"/>
    </row>
    <row r="21" spans="1:25" ht="249.75" customHeight="1">
      <c r="A21" s="210"/>
      <c r="B21" s="311" t="s">
        <v>536</v>
      </c>
      <c r="C21" s="311" t="s">
        <v>583</v>
      </c>
      <c r="D21" s="311" t="s">
        <v>650</v>
      </c>
      <c r="E21" s="351" t="s">
        <v>651</v>
      </c>
      <c r="F21" s="339" t="s">
        <v>586</v>
      </c>
      <c r="G21" s="340">
        <v>8320000</v>
      </c>
      <c r="H21" s="340"/>
      <c r="I21" s="341"/>
      <c r="J21" s="340"/>
      <c r="K21" s="342"/>
      <c r="L21" s="342"/>
      <c r="M21" s="341"/>
      <c r="N21" s="342"/>
      <c r="O21" s="342"/>
      <c r="P21" s="341"/>
      <c r="Q21" s="342"/>
      <c r="R21" s="342"/>
      <c r="S21" s="340"/>
      <c r="T21" s="342" t="s">
        <v>652</v>
      </c>
      <c r="U21" s="342" t="s">
        <v>653</v>
      </c>
      <c r="V21" s="340">
        <v>1663985</v>
      </c>
      <c r="W21" s="344" t="s">
        <v>587</v>
      </c>
      <c r="X21" s="340"/>
      <c r="Y21" s="345"/>
    </row>
    <row r="22" spans="1:25" ht="208.5" customHeight="1">
      <c r="A22" s="210"/>
      <c r="B22" s="335"/>
      <c r="C22" s="336"/>
      <c r="D22" s="337"/>
      <c r="E22" s="338"/>
      <c r="F22" s="339"/>
      <c r="G22" s="340"/>
      <c r="H22" s="340"/>
      <c r="I22" s="341"/>
      <c r="J22" s="340"/>
      <c r="K22" s="342"/>
      <c r="L22" s="342"/>
      <c r="M22" s="341"/>
      <c r="N22" s="342"/>
      <c r="O22" s="342"/>
      <c r="P22" s="341"/>
      <c r="Q22" s="342"/>
      <c r="R22" s="342"/>
      <c r="S22" s="343"/>
      <c r="T22" s="342"/>
      <c r="U22" s="342"/>
      <c r="V22" s="343"/>
      <c r="W22" s="344"/>
      <c r="X22" s="340"/>
      <c r="Y22" s="345"/>
    </row>
    <row r="23" spans="1:25" ht="19.5">
      <c r="A23" s="210">
        <v>10</v>
      </c>
      <c r="B23" s="1212"/>
      <c r="C23" s="1212"/>
      <c r="D23" s="1212"/>
      <c r="E23" s="1212"/>
      <c r="F23" s="1212"/>
      <c r="G23" s="352">
        <f>SUM(G6:G22)</f>
        <v>17662837.649999999</v>
      </c>
      <c r="H23" s="353">
        <f>SUM(H6:H22)</f>
        <v>231477.04999999996</v>
      </c>
      <c r="I23" s="354"/>
      <c r="J23" s="354"/>
      <c r="K23" s="354"/>
      <c r="L23" s="354"/>
      <c r="M23" s="352">
        <f>SUM(M6:M22)</f>
        <v>4871916</v>
      </c>
      <c r="N23" s="355"/>
      <c r="O23" s="355"/>
      <c r="P23" s="356">
        <f>SUM(P6:P9)</f>
        <v>2116080</v>
      </c>
      <c r="Q23" s="355"/>
      <c r="R23" s="355"/>
      <c r="S23" s="357">
        <f>SUM(S6:S22)</f>
        <v>2173185</v>
      </c>
      <c r="T23" s="355"/>
      <c r="U23" s="355"/>
      <c r="V23" s="357"/>
      <c r="W23" s="354"/>
      <c r="X23" s="358">
        <f>SUM(X9:X9)</f>
        <v>0</v>
      </c>
      <c r="Y23" s="359"/>
    </row>
    <row r="24" spans="1:25" ht="19.5">
      <c r="A24" s="360"/>
      <c r="B24" s="1213"/>
      <c r="C24" s="1213"/>
      <c r="D24" s="1213"/>
      <c r="E24" s="1213"/>
      <c r="F24" s="1213"/>
      <c r="G24" s="361"/>
      <c r="H24" s="359"/>
      <c r="I24" s="359"/>
      <c r="J24" s="359"/>
      <c r="K24" s="359"/>
      <c r="L24" s="359"/>
      <c r="M24" s="361"/>
      <c r="N24" s="362"/>
      <c r="O24" s="362"/>
      <c r="P24" s="356"/>
      <c r="Q24" s="362"/>
      <c r="R24" s="362"/>
      <c r="S24" s="363"/>
      <c r="T24" s="362"/>
      <c r="U24" s="362"/>
      <c r="V24" s="363"/>
      <c r="W24" s="359"/>
      <c r="X24" s="364"/>
      <c r="Y24" s="365"/>
    </row>
    <row r="25" spans="1:25" ht="19.5">
      <c r="A25" s="1204" t="s">
        <v>31</v>
      </c>
      <c r="B25" s="1204"/>
      <c r="C25" s="1204"/>
      <c r="D25" s="1204"/>
      <c r="E25" s="1204"/>
      <c r="F25" s="1204"/>
      <c r="G25" s="365"/>
      <c r="H25" s="365"/>
      <c r="I25" s="365"/>
      <c r="J25" s="365"/>
      <c r="K25" s="365"/>
      <c r="L25" s="365"/>
      <c r="M25" s="365"/>
      <c r="N25" s="365"/>
      <c r="O25" s="365"/>
      <c r="P25" s="366"/>
      <c r="Q25" s="365"/>
      <c r="R25" s="365"/>
      <c r="S25" s="367"/>
      <c r="T25" s="365"/>
      <c r="U25" s="365"/>
      <c r="V25" s="367"/>
      <c r="W25" s="365"/>
      <c r="X25" s="365"/>
      <c r="Y25" s="368"/>
    </row>
    <row r="26" spans="1:25" ht="94.5">
      <c r="A26" s="210">
        <v>1</v>
      </c>
      <c r="B26" s="311" t="s">
        <v>536</v>
      </c>
      <c r="C26" s="311" t="s">
        <v>583</v>
      </c>
      <c r="D26" s="311" t="s">
        <v>654</v>
      </c>
      <c r="E26" s="311" t="s">
        <v>655</v>
      </c>
      <c r="F26" s="311" t="s">
        <v>656</v>
      </c>
      <c r="G26" s="229" t="s">
        <v>24</v>
      </c>
      <c r="H26" s="313">
        <v>75000</v>
      </c>
      <c r="I26" s="229"/>
      <c r="J26" s="229"/>
      <c r="K26" s="315" t="s">
        <v>657</v>
      </c>
      <c r="L26" s="315" t="s">
        <v>423</v>
      </c>
      <c r="M26" s="313">
        <v>75000</v>
      </c>
      <c r="N26" s="315"/>
      <c r="O26" s="315"/>
      <c r="P26" s="369"/>
      <c r="Q26" s="315"/>
      <c r="R26" s="315"/>
      <c r="S26" s="370"/>
      <c r="T26" s="315"/>
      <c r="U26" s="315"/>
      <c r="V26" s="370"/>
      <c r="W26" s="371" t="s">
        <v>587</v>
      </c>
      <c r="X26" s="229"/>
      <c r="Y26" s="368"/>
    </row>
    <row r="27" spans="1:25" ht="94.5">
      <c r="A27" s="210">
        <v>2</v>
      </c>
      <c r="B27" s="311" t="s">
        <v>536</v>
      </c>
      <c r="C27" s="311" t="s">
        <v>583</v>
      </c>
      <c r="D27" s="311" t="s">
        <v>658</v>
      </c>
      <c r="E27" s="311" t="s">
        <v>659</v>
      </c>
      <c r="F27" s="311" t="s">
        <v>660</v>
      </c>
      <c r="G27" s="229"/>
      <c r="H27" s="313">
        <v>103732</v>
      </c>
      <c r="I27" s="229"/>
      <c r="J27" s="229"/>
      <c r="K27" s="315" t="s">
        <v>661</v>
      </c>
      <c r="L27" s="315" t="s">
        <v>423</v>
      </c>
      <c r="M27" s="313">
        <v>103732</v>
      </c>
      <c r="N27" s="315"/>
      <c r="O27" s="315"/>
      <c r="P27" s="369"/>
      <c r="Q27" s="315"/>
      <c r="R27" s="315"/>
      <c r="S27" s="370"/>
      <c r="T27" s="315"/>
      <c r="U27" s="315"/>
      <c r="V27" s="370"/>
      <c r="W27" s="371" t="s">
        <v>587</v>
      </c>
      <c r="X27" s="229"/>
      <c r="Y27" s="368"/>
    </row>
    <row r="28" spans="1:25" ht="94.5">
      <c r="A28" s="210">
        <v>3</v>
      </c>
      <c r="B28" s="311" t="s">
        <v>536</v>
      </c>
      <c r="C28" s="311" t="s">
        <v>583</v>
      </c>
      <c r="D28" s="372" t="s">
        <v>662</v>
      </c>
      <c r="E28" s="311" t="s">
        <v>663</v>
      </c>
      <c r="F28" s="311" t="s">
        <v>664</v>
      </c>
      <c r="G28" s="229"/>
      <c r="H28" s="313">
        <v>205777</v>
      </c>
      <c r="I28" s="229"/>
      <c r="J28" s="229"/>
      <c r="K28" s="315" t="s">
        <v>665</v>
      </c>
      <c r="L28" s="315" t="s">
        <v>666</v>
      </c>
      <c r="M28" s="313">
        <v>205777</v>
      </c>
      <c r="N28" s="315"/>
      <c r="O28" s="315"/>
      <c r="P28" s="369"/>
      <c r="Q28" s="315"/>
      <c r="R28" s="315"/>
      <c r="S28" s="370"/>
      <c r="T28" s="315"/>
      <c r="U28" s="315"/>
      <c r="V28" s="370"/>
      <c r="W28" s="371" t="s">
        <v>587</v>
      </c>
      <c r="X28" s="229"/>
      <c r="Y28" s="368"/>
    </row>
    <row r="29" spans="1:25" ht="94.5">
      <c r="A29" s="210">
        <v>4</v>
      </c>
      <c r="B29" s="311" t="s">
        <v>536</v>
      </c>
      <c r="C29" s="311" t="s">
        <v>583</v>
      </c>
      <c r="D29" s="311" t="s">
        <v>667</v>
      </c>
      <c r="E29" s="311" t="s">
        <v>668</v>
      </c>
      <c r="F29" s="311" t="s">
        <v>669</v>
      </c>
      <c r="G29" s="229"/>
      <c r="H29" s="313">
        <v>75200</v>
      </c>
      <c r="I29" s="229"/>
      <c r="J29" s="229"/>
      <c r="K29" s="315" t="s">
        <v>657</v>
      </c>
      <c r="L29" s="315" t="s">
        <v>423</v>
      </c>
      <c r="M29" s="313">
        <v>75200</v>
      </c>
      <c r="N29" s="315"/>
      <c r="O29" s="315"/>
      <c r="P29" s="369"/>
      <c r="Q29" s="315"/>
      <c r="R29" s="315"/>
      <c r="S29" s="370"/>
      <c r="T29" s="315"/>
      <c r="U29" s="315"/>
      <c r="V29" s="370"/>
      <c r="W29" s="371" t="s">
        <v>587</v>
      </c>
      <c r="X29" s="320"/>
      <c r="Y29" s="368"/>
    </row>
    <row r="30" spans="1:25" ht="94.5">
      <c r="A30" s="210">
        <v>5</v>
      </c>
      <c r="B30" s="311" t="s">
        <v>536</v>
      </c>
      <c r="C30" s="311" t="s">
        <v>670</v>
      </c>
      <c r="D30" s="311" t="s">
        <v>671</v>
      </c>
      <c r="E30" s="311" t="s">
        <v>672</v>
      </c>
      <c r="F30" s="311" t="s">
        <v>673</v>
      </c>
      <c r="G30" s="229"/>
      <c r="H30" s="313">
        <v>82857</v>
      </c>
      <c r="I30" s="229"/>
      <c r="J30" s="229"/>
      <c r="K30" s="315" t="s">
        <v>674</v>
      </c>
      <c r="L30" s="315" t="s">
        <v>675</v>
      </c>
      <c r="M30" s="313">
        <v>82857</v>
      </c>
      <c r="N30" s="315"/>
      <c r="O30" s="315"/>
      <c r="P30" s="369"/>
      <c r="Q30" s="315"/>
      <c r="R30" s="315"/>
      <c r="S30" s="370"/>
      <c r="T30" s="315"/>
      <c r="U30" s="315"/>
      <c r="V30" s="370"/>
      <c r="W30" s="371" t="s">
        <v>587</v>
      </c>
      <c r="X30" s="229"/>
      <c r="Y30" s="368"/>
    </row>
    <row r="31" spans="1:25" ht="94.5">
      <c r="A31" s="210">
        <v>6</v>
      </c>
      <c r="B31" s="311" t="s">
        <v>536</v>
      </c>
      <c r="C31" s="311" t="s">
        <v>670</v>
      </c>
      <c r="D31" s="311" t="s">
        <v>676</v>
      </c>
      <c r="E31" s="311" t="s">
        <v>677</v>
      </c>
      <c r="F31" s="311" t="s">
        <v>673</v>
      </c>
      <c r="G31" s="229"/>
      <c r="H31" s="313">
        <v>76900</v>
      </c>
      <c r="I31" s="229"/>
      <c r="J31" s="229"/>
      <c r="K31" s="315" t="s">
        <v>678</v>
      </c>
      <c r="L31" s="315" t="s">
        <v>448</v>
      </c>
      <c r="M31" s="313">
        <v>76900</v>
      </c>
      <c r="N31" s="315"/>
      <c r="O31" s="315"/>
      <c r="P31" s="369"/>
      <c r="Q31" s="315"/>
      <c r="R31" s="315"/>
      <c r="S31" s="370"/>
      <c r="T31" s="315"/>
      <c r="U31" s="315"/>
      <c r="V31" s="370"/>
      <c r="W31" s="371" t="s">
        <v>587</v>
      </c>
      <c r="X31" s="229"/>
      <c r="Y31" s="368"/>
    </row>
    <row r="32" spans="1:25" ht="63">
      <c r="A32" s="210">
        <v>7</v>
      </c>
      <c r="B32" s="311" t="s">
        <v>536</v>
      </c>
      <c r="C32" s="311" t="s">
        <v>670</v>
      </c>
      <c r="D32" s="311" t="s">
        <v>679</v>
      </c>
      <c r="E32" s="311" t="s">
        <v>680</v>
      </c>
      <c r="F32" s="311" t="s">
        <v>681</v>
      </c>
      <c r="G32" s="229"/>
      <c r="H32" s="313">
        <v>200000</v>
      </c>
      <c r="I32" s="229"/>
      <c r="J32" s="229"/>
      <c r="K32" s="234"/>
      <c r="L32" s="234"/>
      <c r="M32" s="373"/>
      <c r="N32" s="315" t="s">
        <v>592</v>
      </c>
      <c r="O32" s="315" t="s">
        <v>608</v>
      </c>
      <c r="P32" s="325">
        <v>200000</v>
      </c>
      <c r="Q32" s="315"/>
      <c r="R32" s="315"/>
      <c r="S32" s="370"/>
      <c r="T32" s="315"/>
      <c r="U32" s="315"/>
      <c r="V32" s="370"/>
      <c r="W32" s="371" t="s">
        <v>587</v>
      </c>
      <c r="X32" s="229"/>
      <c r="Y32" s="368"/>
    </row>
    <row r="33" spans="1:25" ht="94.5">
      <c r="A33" s="210">
        <v>8</v>
      </c>
      <c r="B33" s="311" t="s">
        <v>536</v>
      </c>
      <c r="C33" s="350" t="s">
        <v>583</v>
      </c>
      <c r="D33" s="350" t="s">
        <v>682</v>
      </c>
      <c r="E33" s="350" t="s">
        <v>683</v>
      </c>
      <c r="F33" s="350" t="s">
        <v>684</v>
      </c>
      <c r="G33" s="229"/>
      <c r="H33" s="313">
        <v>17000</v>
      </c>
      <c r="I33" s="229"/>
      <c r="J33" s="229"/>
      <c r="K33" s="315"/>
      <c r="L33" s="315"/>
      <c r="M33" s="313"/>
      <c r="N33" s="315" t="s">
        <v>685</v>
      </c>
      <c r="O33" s="315" t="s">
        <v>686</v>
      </c>
      <c r="P33" s="325">
        <v>17000</v>
      </c>
      <c r="Q33" s="315"/>
      <c r="R33" s="315"/>
      <c r="S33" s="370"/>
      <c r="T33" s="315"/>
      <c r="U33" s="315"/>
      <c r="V33" s="370"/>
      <c r="W33" s="371" t="s">
        <v>587</v>
      </c>
      <c r="X33" s="229"/>
      <c r="Y33" s="374"/>
    </row>
    <row r="34" spans="1:25" ht="94.5">
      <c r="A34" s="210">
        <v>9</v>
      </c>
      <c r="B34" s="311" t="s">
        <v>536</v>
      </c>
      <c r="C34" s="311" t="s">
        <v>583</v>
      </c>
      <c r="D34" s="311" t="s">
        <v>687</v>
      </c>
      <c r="E34" s="311" t="s">
        <v>655</v>
      </c>
      <c r="F34" s="311" t="s">
        <v>688</v>
      </c>
      <c r="G34" s="234"/>
      <c r="H34" s="313">
        <v>55000</v>
      </c>
      <c r="I34" s="234"/>
      <c r="J34" s="234"/>
      <c r="K34" s="315"/>
      <c r="L34" s="315"/>
      <c r="M34" s="313"/>
      <c r="N34" s="315" t="s">
        <v>689</v>
      </c>
      <c r="O34" s="315" t="s">
        <v>608</v>
      </c>
      <c r="P34" s="325">
        <v>55000</v>
      </c>
      <c r="Q34" s="315"/>
      <c r="R34" s="315"/>
      <c r="S34" s="370"/>
      <c r="T34" s="315"/>
      <c r="U34" s="315"/>
      <c r="V34" s="370"/>
      <c r="W34" s="371" t="s">
        <v>587</v>
      </c>
      <c r="X34" s="234"/>
      <c r="Y34" s="375"/>
    </row>
    <row r="35" spans="1:25" ht="94.5">
      <c r="A35" s="210">
        <v>10</v>
      </c>
      <c r="B35" s="311" t="s">
        <v>536</v>
      </c>
      <c r="C35" s="311" t="s">
        <v>583</v>
      </c>
      <c r="D35" s="311" t="s">
        <v>690</v>
      </c>
      <c r="E35" s="311" t="s">
        <v>655</v>
      </c>
      <c r="F35" s="311" t="s">
        <v>684</v>
      </c>
      <c r="G35" s="234"/>
      <c r="H35" s="313">
        <v>45000</v>
      </c>
      <c r="I35" s="234"/>
      <c r="J35" s="234"/>
      <c r="K35" s="315"/>
      <c r="L35" s="315"/>
      <c r="M35" s="313"/>
      <c r="N35" s="315" t="s">
        <v>689</v>
      </c>
      <c r="O35" s="315" t="s">
        <v>691</v>
      </c>
      <c r="P35" s="325">
        <v>45000</v>
      </c>
      <c r="Q35" s="315"/>
      <c r="R35" s="315"/>
      <c r="S35" s="370"/>
      <c r="T35" s="315"/>
      <c r="U35" s="315"/>
      <c r="V35" s="370"/>
      <c r="W35" s="371" t="s">
        <v>587</v>
      </c>
      <c r="X35" s="234"/>
      <c r="Y35" s="375"/>
    </row>
    <row r="36" spans="1:25" ht="51.75">
      <c r="A36" s="210">
        <v>11</v>
      </c>
      <c r="B36" s="376"/>
      <c r="C36" s="376"/>
      <c r="D36" s="377" t="s">
        <v>692</v>
      </c>
      <c r="E36" s="377" t="s">
        <v>693</v>
      </c>
      <c r="F36" s="377" t="s">
        <v>694</v>
      </c>
      <c r="G36" s="234"/>
      <c r="H36" s="313">
        <v>249600</v>
      </c>
      <c r="I36" s="234"/>
      <c r="J36" s="234"/>
      <c r="K36" s="315"/>
      <c r="L36" s="315"/>
      <c r="M36" s="313"/>
      <c r="N36" s="315" t="s">
        <v>604</v>
      </c>
      <c r="O36" s="315" t="s">
        <v>666</v>
      </c>
      <c r="P36" s="325">
        <v>120000</v>
      </c>
      <c r="Q36" s="315"/>
      <c r="R36" s="315"/>
      <c r="S36" s="370"/>
      <c r="T36" s="315"/>
      <c r="U36" s="315"/>
      <c r="V36" s="370"/>
      <c r="W36" s="371" t="s">
        <v>587</v>
      </c>
      <c r="X36" s="234"/>
      <c r="Y36" s="375"/>
    </row>
    <row r="37" spans="1:25" ht="216">
      <c r="A37" s="210">
        <v>12</v>
      </c>
      <c r="B37" s="378" t="s">
        <v>695</v>
      </c>
      <c r="C37" s="378" t="s">
        <v>696</v>
      </c>
      <c r="D37" s="378" t="s">
        <v>697</v>
      </c>
      <c r="E37" s="379" t="s">
        <v>698</v>
      </c>
      <c r="F37" s="380" t="s">
        <v>694</v>
      </c>
      <c r="G37" s="381"/>
      <c r="H37" s="313">
        <v>642804</v>
      </c>
      <c r="I37" s="234"/>
      <c r="J37" s="234"/>
      <c r="K37" s="315"/>
      <c r="L37" s="315"/>
      <c r="M37" s="313"/>
      <c r="N37" s="230" t="s">
        <v>598</v>
      </c>
      <c r="O37" s="230" t="s">
        <v>608</v>
      </c>
      <c r="P37" s="382"/>
      <c r="Q37" s="230" t="s">
        <v>699</v>
      </c>
      <c r="R37" s="230" t="s">
        <v>608</v>
      </c>
      <c r="S37" s="334">
        <v>267759</v>
      </c>
      <c r="T37" s="230"/>
      <c r="U37" s="230"/>
      <c r="V37" s="334"/>
      <c r="W37" s="371" t="s">
        <v>587</v>
      </c>
      <c r="X37" s="234"/>
      <c r="Y37" s="234"/>
    </row>
    <row r="38" spans="1:25" ht="94.5">
      <c r="A38" s="210">
        <v>12</v>
      </c>
      <c r="B38" s="311" t="s">
        <v>536</v>
      </c>
      <c r="C38" s="311" t="s">
        <v>583</v>
      </c>
      <c r="D38" s="311" t="s">
        <v>700</v>
      </c>
      <c r="E38" s="311" t="s">
        <v>655</v>
      </c>
      <c r="F38" s="311" t="s">
        <v>656</v>
      </c>
      <c r="G38" s="234"/>
      <c r="H38" s="313">
        <v>120000</v>
      </c>
      <c r="I38" s="234"/>
      <c r="J38" s="234"/>
      <c r="K38" s="315"/>
      <c r="L38" s="315"/>
      <c r="M38" s="313"/>
      <c r="N38" s="234"/>
      <c r="O38" s="234"/>
      <c r="P38" s="383"/>
      <c r="Q38" s="315"/>
      <c r="R38" s="315"/>
      <c r="S38" s="318"/>
      <c r="T38" s="315"/>
      <c r="U38" s="315"/>
      <c r="V38" s="318"/>
      <c r="W38" s="371" t="s">
        <v>587</v>
      </c>
      <c r="X38" s="384"/>
      <c r="Y38" s="234"/>
    </row>
    <row r="39" spans="1:25" ht="94.5">
      <c r="A39" s="210">
        <v>13</v>
      </c>
      <c r="B39" s="311" t="s">
        <v>536</v>
      </c>
      <c r="C39" s="311" t="s">
        <v>583</v>
      </c>
      <c r="D39" s="311" t="s">
        <v>701</v>
      </c>
      <c r="E39" s="311"/>
      <c r="F39" s="311" t="s">
        <v>702</v>
      </c>
      <c r="G39" s="234"/>
      <c r="H39" s="313">
        <v>103000</v>
      </c>
      <c r="I39" s="234"/>
      <c r="J39" s="234"/>
      <c r="K39" s="315"/>
      <c r="L39" s="315"/>
      <c r="M39" s="313"/>
      <c r="N39" s="315"/>
      <c r="O39" s="315"/>
      <c r="P39" s="325"/>
      <c r="Q39" s="315" t="s">
        <v>678</v>
      </c>
      <c r="R39" s="315" t="s">
        <v>608</v>
      </c>
      <c r="S39" s="318"/>
      <c r="T39" s="315"/>
      <c r="U39" s="315"/>
      <c r="V39" s="318"/>
      <c r="W39" s="371" t="s">
        <v>587</v>
      </c>
      <c r="X39" s="234"/>
      <c r="Y39" s="234"/>
    </row>
    <row r="40" spans="1:25" ht="94.5">
      <c r="A40" s="210">
        <v>14</v>
      </c>
      <c r="B40" s="311" t="s">
        <v>536</v>
      </c>
      <c r="C40" s="311" t="s">
        <v>583</v>
      </c>
      <c r="D40" s="311" t="s">
        <v>703</v>
      </c>
      <c r="E40" s="311" t="s">
        <v>704</v>
      </c>
      <c r="F40" s="311" t="s">
        <v>705</v>
      </c>
      <c r="G40" s="234"/>
      <c r="H40" s="313">
        <v>45000</v>
      </c>
      <c r="I40" s="234"/>
      <c r="J40" s="234"/>
      <c r="K40" s="315"/>
      <c r="L40" s="315"/>
      <c r="M40" s="313"/>
      <c r="N40" s="315"/>
      <c r="O40" s="315"/>
      <c r="P40" s="325"/>
      <c r="Q40" s="315" t="s">
        <v>678</v>
      </c>
      <c r="R40" s="315" t="s">
        <v>608</v>
      </c>
      <c r="S40" s="318"/>
      <c r="T40" s="315"/>
      <c r="U40" s="315"/>
      <c r="V40" s="318"/>
      <c r="W40" s="371" t="s">
        <v>587</v>
      </c>
      <c r="X40" s="234"/>
      <c r="Y40" s="234"/>
    </row>
    <row r="41" spans="1:25" ht="173.25">
      <c r="A41" s="210">
        <v>15</v>
      </c>
      <c r="B41" s="351" t="s">
        <v>706</v>
      </c>
      <c r="C41" s="351" t="s">
        <v>707</v>
      </c>
      <c r="D41" s="311" t="s">
        <v>708</v>
      </c>
      <c r="E41" s="311" t="s">
        <v>709</v>
      </c>
      <c r="F41" s="385" t="s">
        <v>710</v>
      </c>
      <c r="G41" s="385"/>
      <c r="H41" s="313">
        <v>580000</v>
      </c>
      <c r="I41" s="234"/>
      <c r="J41" s="234"/>
      <c r="K41" s="315"/>
      <c r="L41" s="315"/>
      <c r="M41" s="313"/>
      <c r="N41" s="315"/>
      <c r="O41" s="315"/>
      <c r="P41" s="325"/>
      <c r="Q41" s="315" t="s">
        <v>689</v>
      </c>
      <c r="R41" s="315" t="s">
        <v>423</v>
      </c>
      <c r="S41" s="318"/>
      <c r="T41" s="315"/>
      <c r="U41" s="315"/>
      <c r="V41" s="318"/>
      <c r="W41" s="371" t="s">
        <v>587</v>
      </c>
      <c r="X41" s="234"/>
      <c r="Y41" s="234"/>
    </row>
    <row r="42" spans="1:25" ht="267.75">
      <c r="A42" s="210">
        <v>16</v>
      </c>
      <c r="B42" s="311" t="s">
        <v>711</v>
      </c>
      <c r="C42" s="311" t="s">
        <v>712</v>
      </c>
      <c r="D42" s="311" t="s">
        <v>713</v>
      </c>
      <c r="E42" s="386" t="s">
        <v>714</v>
      </c>
      <c r="F42" s="311" t="s">
        <v>694</v>
      </c>
      <c r="G42" s="234"/>
      <c r="H42" s="313">
        <v>261000</v>
      </c>
      <c r="I42" s="234"/>
      <c r="J42" s="234"/>
      <c r="K42" s="315" t="s">
        <v>715</v>
      </c>
      <c r="L42" s="315" t="s">
        <v>716</v>
      </c>
      <c r="M42" s="313">
        <v>86000</v>
      </c>
      <c r="N42" s="315" t="s">
        <v>715</v>
      </c>
      <c r="O42" s="315" t="s">
        <v>716</v>
      </c>
      <c r="P42" s="325">
        <v>87000</v>
      </c>
      <c r="Q42" s="315" t="s">
        <v>715</v>
      </c>
      <c r="R42" s="315" t="s">
        <v>716</v>
      </c>
      <c r="S42" s="318">
        <v>88000</v>
      </c>
      <c r="T42" s="315"/>
      <c r="U42" s="315"/>
      <c r="V42" s="318"/>
      <c r="W42" s="371" t="s">
        <v>587</v>
      </c>
      <c r="X42" s="234"/>
      <c r="Y42" s="234"/>
    </row>
    <row r="43" spans="1:25" ht="78.75">
      <c r="A43" s="210">
        <v>17</v>
      </c>
      <c r="B43" s="311" t="s">
        <v>711</v>
      </c>
      <c r="C43" s="311" t="s">
        <v>712</v>
      </c>
      <c r="D43" s="311" t="s">
        <v>717</v>
      </c>
      <c r="E43" s="311" t="s">
        <v>718</v>
      </c>
      <c r="F43" s="311" t="s">
        <v>694</v>
      </c>
      <c r="G43" s="234"/>
      <c r="H43" s="313">
        <v>93000</v>
      </c>
      <c r="I43" s="234"/>
      <c r="J43" s="234"/>
      <c r="K43" s="315" t="s">
        <v>715</v>
      </c>
      <c r="L43" s="315" t="s">
        <v>716</v>
      </c>
      <c r="M43" s="313">
        <v>30000</v>
      </c>
      <c r="N43" s="315" t="s">
        <v>715</v>
      </c>
      <c r="O43" s="315" t="s">
        <v>716</v>
      </c>
      <c r="P43" s="325">
        <v>31000</v>
      </c>
      <c r="Q43" s="315" t="s">
        <v>719</v>
      </c>
      <c r="R43" s="315" t="s">
        <v>430</v>
      </c>
      <c r="S43" s="318"/>
      <c r="T43" s="315"/>
      <c r="U43" s="315"/>
      <c r="V43" s="318"/>
      <c r="W43" s="371" t="s">
        <v>587</v>
      </c>
      <c r="X43" s="234"/>
      <c r="Y43" s="234"/>
    </row>
    <row r="44" spans="1:25" ht="78.75">
      <c r="A44" s="210">
        <v>18</v>
      </c>
      <c r="B44" s="311" t="s">
        <v>711</v>
      </c>
      <c r="C44" s="311" t="s">
        <v>712</v>
      </c>
      <c r="D44" s="311" t="s">
        <v>720</v>
      </c>
      <c r="E44" s="311" t="s">
        <v>721</v>
      </c>
      <c r="F44" s="311" t="s">
        <v>694</v>
      </c>
      <c r="G44" s="387"/>
      <c r="H44" s="313">
        <v>60000</v>
      </c>
      <c r="I44" s="388"/>
      <c r="J44" s="388"/>
      <c r="K44" s="389" t="s">
        <v>715</v>
      </c>
      <c r="L44" s="389" t="s">
        <v>716</v>
      </c>
      <c r="M44" s="390">
        <v>20000</v>
      </c>
      <c r="N44" s="389" t="s">
        <v>715</v>
      </c>
      <c r="O44" s="389" t="s">
        <v>716</v>
      </c>
      <c r="P44" s="391">
        <v>20000</v>
      </c>
      <c r="Q44" s="389" t="s">
        <v>715</v>
      </c>
      <c r="R44" s="389" t="s">
        <v>716</v>
      </c>
      <c r="S44" s="392"/>
      <c r="T44" s="389"/>
      <c r="U44" s="389"/>
      <c r="V44" s="392"/>
      <c r="W44" s="371" t="s">
        <v>587</v>
      </c>
      <c r="X44" s="234"/>
      <c r="Y44" s="234"/>
    </row>
    <row r="45" spans="1:25" ht="126">
      <c r="A45" s="210"/>
      <c r="B45" s="311" t="s">
        <v>711</v>
      </c>
      <c r="C45" s="311" t="s">
        <v>712</v>
      </c>
      <c r="D45" s="311" t="s">
        <v>722</v>
      </c>
      <c r="E45" s="386" t="s">
        <v>723</v>
      </c>
      <c r="F45" s="311" t="s">
        <v>694</v>
      </c>
      <c r="G45" s="234"/>
      <c r="H45" s="313"/>
      <c r="I45" s="234"/>
      <c r="J45" s="234"/>
      <c r="K45" s="315"/>
      <c r="L45" s="315"/>
      <c r="M45" s="313"/>
      <c r="N45" s="315"/>
      <c r="O45" s="315"/>
      <c r="P45" s="325"/>
      <c r="Q45" s="315"/>
      <c r="R45" s="315"/>
      <c r="S45" s="318"/>
      <c r="T45" s="315"/>
      <c r="U45" s="315"/>
      <c r="V45" s="318"/>
      <c r="W45" s="371" t="s">
        <v>587</v>
      </c>
      <c r="X45" s="234"/>
      <c r="Y45" s="234"/>
    </row>
    <row r="46" spans="1:25" ht="63">
      <c r="A46" s="210"/>
      <c r="B46" s="311"/>
      <c r="C46" s="350"/>
      <c r="D46" s="311" t="s">
        <v>724</v>
      </c>
      <c r="E46" s="311" t="s">
        <v>725</v>
      </c>
      <c r="F46" s="311" t="s">
        <v>694</v>
      </c>
      <c r="G46" s="234"/>
      <c r="H46" s="313"/>
      <c r="I46" s="234"/>
      <c r="J46" s="234"/>
      <c r="K46" s="315"/>
      <c r="L46" s="315"/>
      <c r="M46" s="313"/>
      <c r="N46" s="315"/>
      <c r="O46" s="315"/>
      <c r="P46" s="325"/>
      <c r="Q46" s="315"/>
      <c r="R46" s="315"/>
      <c r="S46" s="318"/>
      <c r="T46" s="315"/>
      <c r="U46" s="315"/>
      <c r="V46" s="318"/>
      <c r="W46" s="371" t="s">
        <v>587</v>
      </c>
      <c r="X46" s="234"/>
      <c r="Y46" s="234"/>
    </row>
    <row r="47" spans="1:25" ht="63">
      <c r="A47" s="210"/>
      <c r="B47" s="311" t="s">
        <v>726</v>
      </c>
      <c r="C47" s="350"/>
      <c r="D47" s="311" t="s">
        <v>727</v>
      </c>
      <c r="E47" s="311" t="s">
        <v>728</v>
      </c>
      <c r="F47" s="311" t="s">
        <v>729</v>
      </c>
      <c r="G47" s="234"/>
      <c r="H47" s="313"/>
      <c r="I47" s="234"/>
      <c r="J47" s="234"/>
      <c r="K47" s="315"/>
      <c r="L47" s="315"/>
      <c r="M47" s="313"/>
      <c r="N47" s="315"/>
      <c r="O47" s="315"/>
      <c r="P47" s="325"/>
      <c r="Q47" s="315"/>
      <c r="R47" s="315"/>
      <c r="S47" s="318"/>
      <c r="T47" s="315"/>
      <c r="U47" s="315"/>
      <c r="V47" s="318"/>
      <c r="W47" s="371" t="s">
        <v>587</v>
      </c>
      <c r="X47" s="234"/>
      <c r="Y47" s="234"/>
    </row>
    <row r="48" spans="1:25" ht="63">
      <c r="A48" s="210"/>
      <c r="B48" s="311" t="s">
        <v>726</v>
      </c>
      <c r="C48" s="311" t="s">
        <v>730</v>
      </c>
      <c r="D48" s="311" t="s">
        <v>731</v>
      </c>
      <c r="E48" s="311" t="s">
        <v>732</v>
      </c>
      <c r="F48" s="311" t="s">
        <v>733</v>
      </c>
      <c r="G48" s="234"/>
      <c r="H48" s="313"/>
      <c r="I48" s="234"/>
      <c r="J48" s="234"/>
      <c r="K48" s="315"/>
      <c r="L48" s="315"/>
      <c r="M48" s="313"/>
      <c r="N48" s="315"/>
      <c r="O48" s="315"/>
      <c r="P48" s="325"/>
      <c r="Q48" s="315"/>
      <c r="R48" s="315"/>
      <c r="S48" s="318"/>
      <c r="T48" s="315"/>
      <c r="U48" s="315"/>
      <c r="V48" s="318"/>
      <c r="W48" s="371" t="s">
        <v>587</v>
      </c>
      <c r="X48" s="234"/>
      <c r="Y48" s="234"/>
    </row>
    <row r="49" spans="1:25" ht="126">
      <c r="A49" s="210"/>
      <c r="B49" s="311" t="s">
        <v>734</v>
      </c>
      <c r="C49" s="385" t="s">
        <v>600</v>
      </c>
      <c r="D49" s="311" t="s">
        <v>735</v>
      </c>
      <c r="E49" s="311" t="s">
        <v>736</v>
      </c>
      <c r="F49" s="311" t="s">
        <v>733</v>
      </c>
      <c r="G49" s="234"/>
      <c r="H49" s="313"/>
      <c r="I49" s="234"/>
      <c r="J49" s="234"/>
      <c r="K49" s="315"/>
      <c r="L49" s="315"/>
      <c r="M49" s="313"/>
      <c r="N49" s="315"/>
      <c r="O49" s="315"/>
      <c r="P49" s="325"/>
      <c r="Q49" s="315"/>
      <c r="R49" s="315"/>
      <c r="S49" s="318"/>
      <c r="T49" s="315"/>
      <c r="U49" s="315"/>
      <c r="V49" s="318"/>
      <c r="W49" s="371" t="s">
        <v>587</v>
      </c>
      <c r="X49" s="234"/>
      <c r="Y49" s="234"/>
    </row>
    <row r="50" spans="1:25" ht="78.75">
      <c r="A50" s="210">
        <v>19</v>
      </c>
      <c r="B50" s="311" t="s">
        <v>734</v>
      </c>
      <c r="C50" s="350"/>
      <c r="D50" s="311" t="s">
        <v>737</v>
      </c>
      <c r="E50" s="311" t="s">
        <v>738</v>
      </c>
      <c r="F50" s="311" t="s">
        <v>733</v>
      </c>
      <c r="G50" s="234"/>
      <c r="H50" s="313">
        <v>242000</v>
      </c>
      <c r="I50" s="234"/>
      <c r="J50" s="234"/>
      <c r="K50" s="315" t="s">
        <v>429</v>
      </c>
      <c r="L50" s="315" t="s">
        <v>739</v>
      </c>
      <c r="M50" s="313">
        <v>77000</v>
      </c>
      <c r="N50" s="393"/>
      <c r="O50" s="393"/>
      <c r="P50" s="325">
        <v>80000</v>
      </c>
      <c r="Q50" s="315"/>
      <c r="R50" s="315" t="s">
        <v>430</v>
      </c>
      <c r="S50" s="318"/>
      <c r="T50" s="315"/>
      <c r="U50" s="315"/>
      <c r="V50" s="318"/>
      <c r="W50" s="371" t="s">
        <v>587</v>
      </c>
      <c r="X50" s="234"/>
      <c r="Y50" s="394"/>
    </row>
    <row r="51" spans="1:25" ht="19.5">
      <c r="A51" s="210">
        <v>20</v>
      </c>
      <c r="B51" s="1205" t="s">
        <v>242</v>
      </c>
      <c r="C51" s="1205"/>
      <c r="D51" s="1205"/>
      <c r="E51" s="1205"/>
      <c r="F51" s="1205"/>
      <c r="G51" s="394"/>
      <c r="H51" s="352">
        <f>SUM(H26:H50)</f>
        <v>3332870</v>
      </c>
      <c r="I51" s="395"/>
      <c r="J51" s="395"/>
      <c r="K51" s="395"/>
      <c r="L51" s="395"/>
      <c r="M51" s="352">
        <f>SUM(M26:M50)</f>
        <v>832466</v>
      </c>
      <c r="N51" s="352"/>
      <c r="O51" s="352"/>
      <c r="P51" s="396">
        <f>SUM(P26:P50)</f>
        <v>655000</v>
      </c>
      <c r="Q51" s="352"/>
      <c r="R51" s="397"/>
      <c r="S51" s="357">
        <f>SUM(S26:S50)</f>
        <v>355759</v>
      </c>
      <c r="T51" s="352"/>
      <c r="U51" s="397"/>
      <c r="V51" s="357"/>
      <c r="W51" s="394"/>
      <c r="X51" s="394"/>
      <c r="Y51" s="398"/>
    </row>
    <row r="52" spans="1:25" ht="62.25" customHeight="1">
      <c r="A52" s="399"/>
      <c r="B52" s="1206" t="s">
        <v>258</v>
      </c>
      <c r="C52" s="1207"/>
      <c r="D52" s="1207"/>
      <c r="E52" s="1207"/>
      <c r="F52" s="1207"/>
      <c r="G52" s="1207"/>
      <c r="H52" s="1207"/>
      <c r="I52" s="1207"/>
      <c r="J52" s="1207"/>
      <c r="K52" s="1207"/>
      <c r="L52" s="1207"/>
      <c r="M52" s="1207"/>
      <c r="N52" s="1207"/>
      <c r="O52" s="1207"/>
      <c r="P52" s="1207"/>
      <c r="Q52" s="1207"/>
      <c r="R52" s="1207"/>
      <c r="S52" s="1207"/>
      <c r="T52" s="1207"/>
      <c r="U52" s="1207"/>
      <c r="V52" s="1207"/>
      <c r="W52" s="1207"/>
      <c r="X52" s="1207"/>
      <c r="Y52" s="1208"/>
    </row>
    <row r="53" spans="1:25" ht="144">
      <c r="A53" s="210">
        <v>1</v>
      </c>
      <c r="B53" s="351" t="s">
        <v>740</v>
      </c>
      <c r="C53" s="351" t="s">
        <v>741</v>
      </c>
      <c r="D53" s="351" t="s">
        <v>742</v>
      </c>
      <c r="E53" s="351" t="s">
        <v>743</v>
      </c>
      <c r="F53" s="372" t="s">
        <v>744</v>
      </c>
      <c r="G53" s="313">
        <v>689000</v>
      </c>
      <c r="H53" s="400">
        <f>G53*0.05</f>
        <v>34450</v>
      </c>
      <c r="I53" s="400"/>
      <c r="J53" s="400"/>
      <c r="K53" s="315"/>
      <c r="L53" s="315"/>
      <c r="M53" s="401"/>
      <c r="N53" s="315"/>
      <c r="O53" s="315"/>
      <c r="P53" s="325"/>
      <c r="Q53" s="315" t="s">
        <v>745</v>
      </c>
      <c r="R53" s="315" t="s">
        <v>608</v>
      </c>
      <c r="S53" s="318">
        <v>689000</v>
      </c>
      <c r="T53" s="315"/>
      <c r="U53" s="315"/>
      <c r="V53" s="318"/>
      <c r="W53" s="319" t="s">
        <v>587</v>
      </c>
      <c r="X53" s="314"/>
      <c r="Y53" s="320"/>
    </row>
    <row r="54" spans="1:25" ht="162">
      <c r="A54" s="210">
        <v>2</v>
      </c>
      <c r="B54" s="311" t="s">
        <v>536</v>
      </c>
      <c r="C54" s="311" t="s">
        <v>583</v>
      </c>
      <c r="D54" s="351" t="s">
        <v>746</v>
      </c>
      <c r="E54" s="351" t="s">
        <v>747</v>
      </c>
      <c r="F54" s="311"/>
      <c r="G54" s="313">
        <v>3631250</v>
      </c>
      <c r="H54" s="400">
        <f>G54*0.05</f>
        <v>181562.5</v>
      </c>
      <c r="I54" s="400"/>
      <c r="J54" s="400"/>
      <c r="K54" s="315"/>
      <c r="L54" s="315"/>
      <c r="M54" s="401"/>
      <c r="N54" s="315"/>
      <c r="O54" s="315"/>
      <c r="P54" s="325"/>
      <c r="Q54" s="315" t="s">
        <v>748</v>
      </c>
      <c r="R54" s="315" t="s">
        <v>608</v>
      </c>
      <c r="S54" s="318">
        <v>2131250</v>
      </c>
      <c r="T54" s="315"/>
      <c r="U54" s="315"/>
      <c r="V54" s="318"/>
      <c r="W54" s="319" t="s">
        <v>587</v>
      </c>
      <c r="X54" s="314"/>
      <c r="Y54" s="320"/>
    </row>
    <row r="55" spans="1:25" ht="72">
      <c r="A55" s="210">
        <v>2</v>
      </c>
      <c r="B55" s="335" t="s">
        <v>599</v>
      </c>
      <c r="C55" s="336" t="s">
        <v>42</v>
      </c>
      <c r="D55" s="351" t="s">
        <v>749</v>
      </c>
      <c r="E55" s="351"/>
      <c r="F55" s="311"/>
      <c r="G55" s="313">
        <v>5000000</v>
      </c>
      <c r="H55" s="400">
        <f>G55*0.05</f>
        <v>250000</v>
      </c>
      <c r="I55" s="400"/>
      <c r="J55" s="400"/>
      <c r="K55" s="315"/>
      <c r="L55" s="315"/>
      <c r="M55" s="401"/>
      <c r="N55" s="315"/>
      <c r="O55" s="315"/>
      <c r="P55" s="325"/>
      <c r="Q55" s="315" t="s">
        <v>748</v>
      </c>
      <c r="R55" s="315" t="s">
        <v>608</v>
      </c>
      <c r="S55" s="318">
        <v>2131250</v>
      </c>
      <c r="T55" s="315"/>
      <c r="U55" s="315"/>
      <c r="V55" s="318"/>
      <c r="W55" s="319" t="s">
        <v>587</v>
      </c>
      <c r="X55" s="314"/>
      <c r="Y55" s="320"/>
    </row>
  </sheetData>
  <mergeCells count="25">
    <mergeCell ref="A25:F25"/>
    <mergeCell ref="B51:F51"/>
    <mergeCell ref="B52:Y52"/>
    <mergeCell ref="N2:P2"/>
    <mergeCell ref="Q2:S2"/>
    <mergeCell ref="T2:V2"/>
    <mergeCell ref="A5:Y5"/>
    <mergeCell ref="B23:F23"/>
    <mergeCell ref="B24:F24"/>
    <mergeCell ref="A1:A3"/>
    <mergeCell ref="B1:B3"/>
    <mergeCell ref="C1:C3"/>
    <mergeCell ref="D1:D3"/>
    <mergeCell ref="E1:E3"/>
    <mergeCell ref="F1:F3"/>
    <mergeCell ref="G1:J1"/>
    <mergeCell ref="K1:S1"/>
    <mergeCell ref="W1:W3"/>
    <mergeCell ref="X1:X3"/>
    <mergeCell ref="Y1:Y3"/>
    <mergeCell ref="G2:G3"/>
    <mergeCell ref="H2:H3"/>
    <mergeCell ref="I2:I3"/>
    <mergeCell ref="J2:J3"/>
    <mergeCell ref="K2:M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opLeftCell="A19" zoomScale="71" zoomScaleNormal="71" workbookViewId="0">
      <selection activeCell="I43" sqref="I43"/>
    </sheetView>
  </sheetViews>
  <sheetFormatPr defaultRowHeight="15"/>
  <cols>
    <col min="1" max="1" width="6.28515625" customWidth="1"/>
    <col min="2" max="2" width="20.85546875" customWidth="1"/>
    <col min="3" max="3" width="45.5703125" customWidth="1"/>
    <col min="4" max="4" width="30.28515625" customWidth="1"/>
    <col min="5" max="5" width="27" customWidth="1"/>
    <col min="6" max="6" width="18.140625" customWidth="1"/>
    <col min="7" max="7" width="12.42578125" customWidth="1"/>
    <col min="8" max="8" width="12.140625" customWidth="1"/>
    <col min="13" max="13" width="13.28515625" customWidth="1"/>
    <col min="16" max="16" width="11.7109375" customWidth="1"/>
    <col min="19" max="19" width="10.85546875" customWidth="1"/>
    <col min="20" max="20" width="10.5703125" customWidth="1"/>
    <col min="21" max="21" width="9" customWidth="1"/>
    <col min="22" max="22" width="12.28515625" customWidth="1"/>
    <col min="23" max="23" width="18" customWidth="1"/>
    <col min="25" max="25" width="37.7109375" customWidth="1"/>
  </cols>
  <sheetData>
    <row r="1" spans="1:25" ht="33" customHeight="1">
      <c r="A1" s="1199" t="s">
        <v>7</v>
      </c>
      <c r="B1" s="1182" t="s">
        <v>0</v>
      </c>
      <c r="C1" s="1182" t="s">
        <v>1</v>
      </c>
      <c r="D1" s="1182" t="s">
        <v>8</v>
      </c>
      <c r="E1" s="1182" t="s">
        <v>2</v>
      </c>
      <c r="F1" s="1182" t="s">
        <v>9</v>
      </c>
      <c r="G1" s="1200" t="s">
        <v>25</v>
      </c>
      <c r="H1" s="1200"/>
      <c r="I1" s="1200"/>
      <c r="J1" s="1200"/>
      <c r="K1" s="1227" t="s">
        <v>10</v>
      </c>
      <c r="L1" s="1228"/>
      <c r="M1" s="1228"/>
      <c r="N1" s="1228"/>
      <c r="O1" s="1228"/>
      <c r="P1" s="1228"/>
      <c r="Q1" s="1228"/>
      <c r="R1" s="1228"/>
      <c r="S1" s="1228"/>
      <c r="T1" s="1228"/>
      <c r="U1" s="1228"/>
      <c r="V1" s="1229"/>
      <c r="W1" s="1165" t="s">
        <v>29</v>
      </c>
      <c r="X1" s="1182" t="s">
        <v>11</v>
      </c>
      <c r="Y1" s="1183" t="s">
        <v>30</v>
      </c>
    </row>
    <row r="2" spans="1:25" ht="23.25" customHeight="1">
      <c r="A2" s="1199"/>
      <c r="B2" s="1182"/>
      <c r="C2" s="1182"/>
      <c r="D2" s="1182"/>
      <c r="E2" s="1182"/>
      <c r="F2" s="1182"/>
      <c r="G2" s="1186" t="s">
        <v>12</v>
      </c>
      <c r="H2" s="1186" t="s">
        <v>13</v>
      </c>
      <c r="I2" s="1186" t="s">
        <v>14</v>
      </c>
      <c r="J2" s="1186" t="s">
        <v>3</v>
      </c>
      <c r="K2" s="1187" t="s">
        <v>26</v>
      </c>
      <c r="L2" s="1187"/>
      <c r="M2" s="1187"/>
      <c r="N2" s="1187" t="s">
        <v>27</v>
      </c>
      <c r="O2" s="1187"/>
      <c r="P2" s="1187"/>
      <c r="Q2" s="1187" t="s">
        <v>28</v>
      </c>
      <c r="R2" s="1187"/>
      <c r="S2" s="1187"/>
      <c r="T2" s="1187" t="s">
        <v>309</v>
      </c>
      <c r="U2" s="1187"/>
      <c r="V2" s="1187"/>
      <c r="W2" s="1165"/>
      <c r="X2" s="1182"/>
      <c r="Y2" s="1184"/>
    </row>
    <row r="3" spans="1:25" ht="59.25" customHeight="1">
      <c r="A3" s="1199"/>
      <c r="B3" s="1182"/>
      <c r="C3" s="1182"/>
      <c r="D3" s="1182"/>
      <c r="E3" s="1182"/>
      <c r="F3" s="1182"/>
      <c r="G3" s="1186"/>
      <c r="H3" s="1186"/>
      <c r="I3" s="1186"/>
      <c r="J3" s="1186"/>
      <c r="K3" s="5" t="s">
        <v>4</v>
      </c>
      <c r="L3" s="5" t="s">
        <v>5</v>
      </c>
      <c r="M3" s="5" t="s">
        <v>6</v>
      </c>
      <c r="N3" s="5" t="s">
        <v>4</v>
      </c>
      <c r="O3" s="5" t="s">
        <v>5</v>
      </c>
      <c r="P3" s="5" t="s">
        <v>6</v>
      </c>
      <c r="Q3" s="5" t="s">
        <v>4</v>
      </c>
      <c r="R3" s="5" t="s">
        <v>5</v>
      </c>
      <c r="S3" s="5" t="s">
        <v>6</v>
      </c>
      <c r="T3" s="5" t="s">
        <v>4</v>
      </c>
      <c r="U3" s="5" t="s">
        <v>5</v>
      </c>
      <c r="V3" s="5" t="s">
        <v>6</v>
      </c>
      <c r="W3" s="1165"/>
      <c r="X3" s="1182"/>
      <c r="Y3" s="1185"/>
    </row>
    <row r="4" spans="1:25" ht="18" customHeight="1">
      <c r="A4" s="20"/>
      <c r="B4" s="1">
        <v>1</v>
      </c>
      <c r="C4" s="1">
        <v>2</v>
      </c>
      <c r="D4" s="1">
        <v>3</v>
      </c>
      <c r="E4" s="1">
        <v>4</v>
      </c>
      <c r="F4" s="1">
        <v>5</v>
      </c>
      <c r="G4" s="1">
        <v>6.1</v>
      </c>
      <c r="H4" s="1">
        <v>6.2</v>
      </c>
      <c r="I4" s="1">
        <v>6.3</v>
      </c>
      <c r="J4" s="1">
        <v>6.4</v>
      </c>
      <c r="K4" s="2" t="s">
        <v>15</v>
      </c>
      <c r="L4" s="2" t="s">
        <v>16</v>
      </c>
      <c r="M4" s="2" t="s">
        <v>17</v>
      </c>
      <c r="N4" s="2" t="s">
        <v>18</v>
      </c>
      <c r="O4" s="2" t="s">
        <v>19</v>
      </c>
      <c r="P4" s="2" t="s">
        <v>20</v>
      </c>
      <c r="Q4" s="2" t="s">
        <v>21</v>
      </c>
      <c r="R4" s="2" t="s">
        <v>22</v>
      </c>
      <c r="S4" s="2" t="s">
        <v>23</v>
      </c>
      <c r="T4" s="1">
        <v>8</v>
      </c>
      <c r="U4" s="1">
        <v>9</v>
      </c>
      <c r="V4" s="1">
        <v>10</v>
      </c>
      <c r="W4" s="403">
        <v>11</v>
      </c>
      <c r="X4" s="403">
        <v>12</v>
      </c>
      <c r="Y4" s="403">
        <v>13</v>
      </c>
    </row>
    <row r="5" spans="1:25" ht="23.25" customHeight="1">
      <c r="A5" s="1219" t="s">
        <v>750</v>
      </c>
      <c r="B5" s="1220"/>
      <c r="C5" s="1220"/>
      <c r="D5" s="1220"/>
      <c r="E5" s="1220"/>
      <c r="F5" s="1220"/>
      <c r="G5" s="1220"/>
      <c r="H5" s="1220"/>
      <c r="I5" s="1220"/>
      <c r="J5" s="1220"/>
      <c r="K5" s="1220"/>
      <c r="L5" s="1220"/>
      <c r="M5" s="1220"/>
      <c r="N5" s="1220"/>
      <c r="O5" s="1220"/>
      <c r="P5" s="1220"/>
      <c r="Q5" s="1220"/>
      <c r="R5" s="1220"/>
      <c r="S5" s="1220"/>
      <c r="T5" s="1220"/>
      <c r="U5" s="1220"/>
      <c r="V5" s="1220"/>
      <c r="W5" s="1220"/>
      <c r="X5" s="1220"/>
      <c r="Y5" s="1221"/>
    </row>
    <row r="6" spans="1:25" ht="119.25" customHeight="1">
      <c r="A6" s="404">
        <v>1</v>
      </c>
      <c r="B6" s="405" t="s">
        <v>536</v>
      </c>
      <c r="C6" s="406" t="s">
        <v>751</v>
      </c>
      <c r="D6" s="407" t="s">
        <v>752</v>
      </c>
      <c r="E6" s="407" t="s">
        <v>753</v>
      </c>
      <c r="F6" s="407" t="s">
        <v>754</v>
      </c>
      <c r="G6" s="408">
        <v>712714</v>
      </c>
      <c r="H6" s="409">
        <v>0</v>
      </c>
      <c r="I6" s="409">
        <v>0</v>
      </c>
      <c r="J6" s="409">
        <v>0</v>
      </c>
      <c r="K6" s="410">
        <v>6</v>
      </c>
      <c r="L6" s="411">
        <v>9</v>
      </c>
      <c r="M6" s="411">
        <v>712714</v>
      </c>
      <c r="N6" s="410">
        <v>0</v>
      </c>
      <c r="O6" s="410">
        <v>0</v>
      </c>
      <c r="P6" s="410">
        <v>0</v>
      </c>
      <c r="Q6" s="410">
        <v>0</v>
      </c>
      <c r="R6" s="410">
        <v>0</v>
      </c>
      <c r="S6" s="410">
        <v>0</v>
      </c>
      <c r="T6" s="407">
        <v>0</v>
      </c>
      <c r="U6" s="412">
        <v>0</v>
      </c>
      <c r="V6" s="412">
        <v>0</v>
      </c>
      <c r="W6" s="407" t="s">
        <v>755</v>
      </c>
      <c r="X6" s="407"/>
      <c r="Y6" s="413" t="s">
        <v>756</v>
      </c>
    </row>
    <row r="7" spans="1:25" ht="122.25" customHeight="1">
      <c r="A7" s="404">
        <v>2</v>
      </c>
      <c r="B7" s="405" t="s">
        <v>536</v>
      </c>
      <c r="C7" s="406" t="s">
        <v>757</v>
      </c>
      <c r="D7" s="407" t="s">
        <v>758</v>
      </c>
      <c r="E7" s="407" t="s">
        <v>759</v>
      </c>
      <c r="F7" s="414" t="s">
        <v>760</v>
      </c>
      <c r="G7" s="415">
        <v>47632</v>
      </c>
      <c r="H7" s="416">
        <v>0</v>
      </c>
      <c r="I7" s="416">
        <v>0</v>
      </c>
      <c r="J7" s="416">
        <v>0</v>
      </c>
      <c r="K7" s="416">
        <v>5</v>
      </c>
      <c r="L7" s="416">
        <v>8</v>
      </c>
      <c r="M7" s="415">
        <v>47632</v>
      </c>
      <c r="N7" s="416">
        <v>0</v>
      </c>
      <c r="O7" s="416">
        <v>0</v>
      </c>
      <c r="P7" s="415">
        <v>0</v>
      </c>
      <c r="Q7" s="416">
        <v>0</v>
      </c>
      <c r="R7" s="416">
        <v>0</v>
      </c>
      <c r="S7" s="415">
        <v>0</v>
      </c>
      <c r="T7" s="407">
        <v>0</v>
      </c>
      <c r="U7" s="412">
        <v>0</v>
      </c>
      <c r="V7" s="412">
        <v>0</v>
      </c>
      <c r="W7" s="407" t="s">
        <v>755</v>
      </c>
      <c r="X7" s="407"/>
      <c r="Y7" s="413" t="s">
        <v>756</v>
      </c>
    </row>
    <row r="8" spans="1:25" ht="166.5" customHeight="1">
      <c r="A8" s="404">
        <v>3</v>
      </c>
      <c r="B8" s="417" t="s">
        <v>536</v>
      </c>
      <c r="C8" s="418" t="s">
        <v>751</v>
      </c>
      <c r="D8" s="407" t="s">
        <v>761</v>
      </c>
      <c r="E8" s="407" t="s">
        <v>762</v>
      </c>
      <c r="F8" s="407" t="s">
        <v>763</v>
      </c>
      <c r="G8" s="408">
        <f>M8+(P8-H8)</f>
        <v>977718.58000000007</v>
      </c>
      <c r="H8" s="409">
        <f>P8*0.05</f>
        <v>33038.200000000004</v>
      </c>
      <c r="I8" s="409">
        <v>0</v>
      </c>
      <c r="J8" s="409">
        <v>0</v>
      </c>
      <c r="K8" s="419">
        <v>10</v>
      </c>
      <c r="L8" s="419">
        <v>11</v>
      </c>
      <c r="M8" s="420">
        <v>349992.78</v>
      </c>
      <c r="N8" s="419">
        <v>5</v>
      </c>
      <c r="O8" s="419">
        <v>9</v>
      </c>
      <c r="P8" s="420">
        <v>660764</v>
      </c>
      <c r="Q8" s="419">
        <v>0</v>
      </c>
      <c r="R8" s="419">
        <v>0</v>
      </c>
      <c r="S8" s="419">
        <v>0</v>
      </c>
      <c r="T8" s="407">
        <v>0</v>
      </c>
      <c r="U8" s="412">
        <v>0</v>
      </c>
      <c r="V8" s="412">
        <v>0</v>
      </c>
      <c r="W8" s="407" t="s">
        <v>755</v>
      </c>
      <c r="X8" s="421"/>
      <c r="Y8" s="422" t="s">
        <v>764</v>
      </c>
    </row>
    <row r="9" spans="1:25" ht="123.75" customHeight="1">
      <c r="A9" s="404">
        <v>4</v>
      </c>
      <c r="B9" s="423" t="s">
        <v>536</v>
      </c>
      <c r="C9" s="424" t="s">
        <v>751</v>
      </c>
      <c r="D9" s="425" t="s">
        <v>765</v>
      </c>
      <c r="E9" s="425" t="s">
        <v>766</v>
      </c>
      <c r="F9" s="425" t="s">
        <v>767</v>
      </c>
      <c r="G9" s="426">
        <v>3596676</v>
      </c>
      <c r="H9" s="426">
        <v>658533</v>
      </c>
      <c r="I9" s="427">
        <v>0</v>
      </c>
      <c r="J9" s="427">
        <v>0</v>
      </c>
      <c r="K9" s="428">
        <v>6</v>
      </c>
      <c r="L9" s="428">
        <v>7</v>
      </c>
      <c r="M9" s="429">
        <v>751171</v>
      </c>
      <c r="N9" s="428">
        <v>5</v>
      </c>
      <c r="O9" s="428">
        <v>7</v>
      </c>
      <c r="P9" s="429">
        <v>659619</v>
      </c>
      <c r="Q9" s="428">
        <v>5</v>
      </c>
      <c r="R9" s="428">
        <v>8</v>
      </c>
      <c r="S9" s="429">
        <v>778359</v>
      </c>
      <c r="T9" s="425">
        <v>5</v>
      </c>
      <c r="U9" s="412">
        <v>8</v>
      </c>
      <c r="V9" s="430">
        <v>2066060</v>
      </c>
      <c r="W9" s="407" t="s">
        <v>755</v>
      </c>
      <c r="X9" s="431"/>
      <c r="Y9" s="432" t="s">
        <v>768</v>
      </c>
    </row>
    <row r="10" spans="1:25" ht="147" customHeight="1">
      <c r="A10" s="404">
        <v>5</v>
      </c>
      <c r="B10" s="423" t="s">
        <v>536</v>
      </c>
      <c r="C10" s="433" t="s">
        <v>751</v>
      </c>
      <c r="D10" s="434" t="s">
        <v>769</v>
      </c>
      <c r="E10" s="425" t="s">
        <v>762</v>
      </c>
      <c r="F10" s="425" t="s">
        <v>763</v>
      </c>
      <c r="G10" s="426">
        <v>1595599</v>
      </c>
      <c r="H10" s="435">
        <v>536464</v>
      </c>
      <c r="I10" s="427">
        <v>0</v>
      </c>
      <c r="J10" s="427">
        <v>0</v>
      </c>
      <c r="K10" s="428">
        <v>0</v>
      </c>
      <c r="L10" s="428">
        <v>0</v>
      </c>
      <c r="M10" s="428">
        <v>0</v>
      </c>
      <c r="N10" s="428">
        <v>0</v>
      </c>
      <c r="O10" s="428">
        <v>0</v>
      </c>
      <c r="P10" s="429">
        <v>0</v>
      </c>
      <c r="Q10" s="428">
        <v>4</v>
      </c>
      <c r="R10" s="428">
        <v>9</v>
      </c>
      <c r="S10" s="429">
        <v>888711</v>
      </c>
      <c r="T10" s="425">
        <v>4</v>
      </c>
      <c r="U10" s="412">
        <v>9</v>
      </c>
      <c r="V10" s="430">
        <v>1243352</v>
      </c>
      <c r="W10" s="407" t="s">
        <v>755</v>
      </c>
      <c r="X10" s="431"/>
      <c r="Y10" s="436" t="s">
        <v>770</v>
      </c>
    </row>
    <row r="11" spans="1:25" ht="135.75" customHeight="1">
      <c r="A11" s="404">
        <v>6</v>
      </c>
      <c r="B11" s="423" t="s">
        <v>536</v>
      </c>
      <c r="C11" s="433" t="s">
        <v>751</v>
      </c>
      <c r="D11" s="434" t="s">
        <v>771</v>
      </c>
      <c r="E11" s="425" t="s">
        <v>762</v>
      </c>
      <c r="F11" s="425" t="s">
        <v>763</v>
      </c>
      <c r="G11" s="426">
        <f>(S11+M11)+(P11-H11)</f>
        <v>1281200.25</v>
      </c>
      <c r="H11" s="427">
        <f>P11*0.05</f>
        <v>31536.75</v>
      </c>
      <c r="I11" s="427">
        <v>0</v>
      </c>
      <c r="J11" s="427">
        <v>0</v>
      </c>
      <c r="K11" s="428">
        <v>4</v>
      </c>
      <c r="L11" s="428">
        <v>9</v>
      </c>
      <c r="M11" s="429">
        <v>682002</v>
      </c>
      <c r="N11" s="428">
        <v>4</v>
      </c>
      <c r="O11" s="428">
        <v>9</v>
      </c>
      <c r="P11" s="429">
        <v>630735</v>
      </c>
      <c r="Q11" s="428">
        <v>0</v>
      </c>
      <c r="R11" s="428">
        <v>0</v>
      </c>
      <c r="S11" s="429">
        <v>0</v>
      </c>
      <c r="T11" s="425">
        <v>0</v>
      </c>
      <c r="U11" s="412">
        <v>0</v>
      </c>
      <c r="V11" s="412">
        <v>0</v>
      </c>
      <c r="W11" s="407" t="s">
        <v>755</v>
      </c>
      <c r="X11" s="431"/>
      <c r="Y11" s="436" t="s">
        <v>770</v>
      </c>
    </row>
    <row r="12" spans="1:25" ht="105.75" customHeight="1">
      <c r="A12" s="404">
        <v>7</v>
      </c>
      <c r="B12" s="405" t="s">
        <v>536</v>
      </c>
      <c r="C12" s="406" t="s">
        <v>757</v>
      </c>
      <c r="D12" s="407" t="s">
        <v>772</v>
      </c>
      <c r="E12" s="407" t="s">
        <v>773</v>
      </c>
      <c r="F12" s="407" t="s">
        <v>763</v>
      </c>
      <c r="G12" s="426">
        <f>(S12+M12)+(P12-H12)</f>
        <v>559245</v>
      </c>
      <c r="H12" s="426">
        <v>130498</v>
      </c>
      <c r="I12" s="409">
        <v>0</v>
      </c>
      <c r="J12" s="409">
        <v>0</v>
      </c>
      <c r="K12" s="410">
        <v>5</v>
      </c>
      <c r="L12" s="410">
        <v>8</v>
      </c>
      <c r="M12" s="411">
        <v>102710</v>
      </c>
      <c r="N12" s="410">
        <v>4</v>
      </c>
      <c r="O12" s="410">
        <v>6</v>
      </c>
      <c r="P12" s="411">
        <v>281177</v>
      </c>
      <c r="Q12" s="410">
        <v>4</v>
      </c>
      <c r="R12" s="410">
        <v>9</v>
      </c>
      <c r="S12" s="411">
        <v>305856</v>
      </c>
      <c r="T12" s="407">
        <v>0</v>
      </c>
      <c r="U12" s="412">
        <v>0</v>
      </c>
      <c r="V12" s="412">
        <v>0</v>
      </c>
      <c r="W12" s="407" t="s">
        <v>755</v>
      </c>
      <c r="X12" s="407"/>
      <c r="Y12" s="413" t="s">
        <v>774</v>
      </c>
    </row>
    <row r="13" spans="1:25" ht="120.75" customHeight="1">
      <c r="A13" s="404">
        <v>8</v>
      </c>
      <c r="B13" s="405" t="s">
        <v>536</v>
      </c>
      <c r="C13" s="406" t="s">
        <v>757</v>
      </c>
      <c r="D13" s="407" t="s">
        <v>775</v>
      </c>
      <c r="E13" s="407" t="s">
        <v>773</v>
      </c>
      <c r="F13" s="407" t="s">
        <v>763</v>
      </c>
      <c r="G13" s="426">
        <v>1281225</v>
      </c>
      <c r="H13" s="435">
        <v>263514</v>
      </c>
      <c r="I13" s="409">
        <v>0</v>
      </c>
      <c r="J13" s="409">
        <v>0</v>
      </c>
      <c r="K13" s="410">
        <v>5</v>
      </c>
      <c r="L13" s="410">
        <v>8</v>
      </c>
      <c r="M13" s="411">
        <v>169173</v>
      </c>
      <c r="N13" s="410">
        <v>4</v>
      </c>
      <c r="O13" s="410">
        <v>6</v>
      </c>
      <c r="P13" s="411">
        <v>135448</v>
      </c>
      <c r="Q13" s="410">
        <v>4</v>
      </c>
      <c r="R13" s="410">
        <v>6</v>
      </c>
      <c r="S13" s="411">
        <v>267118</v>
      </c>
      <c r="T13" s="407">
        <v>4</v>
      </c>
      <c r="U13" s="412">
        <v>7</v>
      </c>
      <c r="V13" s="430">
        <v>973000</v>
      </c>
      <c r="W13" s="407" t="s">
        <v>755</v>
      </c>
      <c r="X13" s="421"/>
      <c r="Y13" s="413" t="s">
        <v>776</v>
      </c>
    </row>
    <row r="14" spans="1:25" ht="120" customHeight="1">
      <c r="A14" s="404">
        <v>9</v>
      </c>
      <c r="B14" s="405" t="s">
        <v>536</v>
      </c>
      <c r="C14" s="406" t="s">
        <v>751</v>
      </c>
      <c r="D14" s="407" t="s">
        <v>777</v>
      </c>
      <c r="E14" s="407" t="s">
        <v>778</v>
      </c>
      <c r="F14" s="407" t="s">
        <v>779</v>
      </c>
      <c r="G14" s="426">
        <f>(S14+M14)+(P14-H14)</f>
        <v>41238</v>
      </c>
      <c r="H14" s="426">
        <v>2170</v>
      </c>
      <c r="I14" s="409">
        <v>0</v>
      </c>
      <c r="J14" s="409">
        <v>0</v>
      </c>
      <c r="K14" s="410">
        <v>0</v>
      </c>
      <c r="L14" s="410">
        <v>0</v>
      </c>
      <c r="M14" s="411">
        <v>0</v>
      </c>
      <c r="N14" s="410">
        <v>5</v>
      </c>
      <c r="O14" s="410">
        <v>8</v>
      </c>
      <c r="P14" s="411">
        <v>43408</v>
      </c>
      <c r="Q14" s="410">
        <v>0</v>
      </c>
      <c r="R14" s="410">
        <v>0</v>
      </c>
      <c r="S14" s="410">
        <v>0</v>
      </c>
      <c r="T14" s="407">
        <v>0</v>
      </c>
      <c r="U14" s="412">
        <v>0</v>
      </c>
      <c r="V14" s="412">
        <v>0</v>
      </c>
      <c r="W14" s="407" t="s">
        <v>755</v>
      </c>
      <c r="X14" s="421"/>
      <c r="Y14" s="413" t="s">
        <v>780</v>
      </c>
    </row>
    <row r="15" spans="1:25" ht="132.75" customHeight="1">
      <c r="A15" s="404">
        <v>10</v>
      </c>
      <c r="B15" s="405" t="s">
        <v>781</v>
      </c>
      <c r="C15" s="406" t="s">
        <v>782</v>
      </c>
      <c r="D15" s="437" t="s">
        <v>783</v>
      </c>
      <c r="E15" s="407" t="s">
        <v>784</v>
      </c>
      <c r="F15" s="407" t="s">
        <v>785</v>
      </c>
      <c r="G15" s="426">
        <f>(S15+M15)+(P15-H15)</f>
        <v>166666</v>
      </c>
      <c r="H15" s="435">
        <v>111666</v>
      </c>
      <c r="I15" s="409">
        <v>0</v>
      </c>
      <c r="J15" s="409">
        <v>0</v>
      </c>
      <c r="K15" s="410">
        <v>0</v>
      </c>
      <c r="L15" s="410">
        <v>0</v>
      </c>
      <c r="M15" s="410">
        <v>0</v>
      </c>
      <c r="N15" s="410">
        <v>0</v>
      </c>
      <c r="O15" s="410">
        <v>0</v>
      </c>
      <c r="P15" s="411">
        <v>0</v>
      </c>
      <c r="Q15" s="410">
        <v>4</v>
      </c>
      <c r="R15" s="410">
        <v>9</v>
      </c>
      <c r="S15" s="411">
        <v>278332</v>
      </c>
      <c r="T15" s="407">
        <v>0</v>
      </c>
      <c r="U15" s="412">
        <v>0</v>
      </c>
      <c r="V15" s="412">
        <v>0</v>
      </c>
      <c r="W15" s="407" t="s">
        <v>755</v>
      </c>
      <c r="X15" s="407"/>
      <c r="Y15" s="422" t="s">
        <v>786</v>
      </c>
    </row>
    <row r="16" spans="1:25" ht="132" customHeight="1">
      <c r="A16" s="404">
        <v>11</v>
      </c>
      <c r="B16" s="405" t="s">
        <v>781</v>
      </c>
      <c r="C16" s="406" t="s">
        <v>782</v>
      </c>
      <c r="D16" s="438" t="s">
        <v>787</v>
      </c>
      <c r="E16" s="407" t="s">
        <v>784</v>
      </c>
      <c r="F16" s="407" t="s">
        <v>788</v>
      </c>
      <c r="G16" s="426">
        <f>(S16+M16)+(P16-H16)</f>
        <v>57341.05</v>
      </c>
      <c r="H16" s="427">
        <f>P16*0.05</f>
        <v>3017.9500000000003</v>
      </c>
      <c r="I16" s="409">
        <v>0</v>
      </c>
      <c r="J16" s="409">
        <v>0</v>
      </c>
      <c r="K16" s="410">
        <v>0</v>
      </c>
      <c r="L16" s="410">
        <v>0</v>
      </c>
      <c r="M16" s="410">
        <v>0</v>
      </c>
      <c r="N16" s="410">
        <v>2</v>
      </c>
      <c r="O16" s="410">
        <v>5</v>
      </c>
      <c r="P16" s="411">
        <v>60359</v>
      </c>
      <c r="Q16" s="410">
        <v>0</v>
      </c>
      <c r="R16" s="410">
        <v>0</v>
      </c>
      <c r="S16" s="411">
        <v>0</v>
      </c>
      <c r="T16" s="407">
        <v>0</v>
      </c>
      <c r="U16" s="412">
        <v>0</v>
      </c>
      <c r="V16" s="412">
        <v>0</v>
      </c>
      <c r="W16" s="407" t="s">
        <v>755</v>
      </c>
      <c r="X16" s="407"/>
      <c r="Y16" s="422" t="s">
        <v>789</v>
      </c>
    </row>
    <row r="17" spans="1:25" ht="0.75" hidden="1" customHeight="1">
      <c r="A17" s="404"/>
      <c r="B17" s="439"/>
      <c r="C17" s="440"/>
      <c r="D17" s="407"/>
      <c r="E17" s="407"/>
      <c r="F17" s="407"/>
      <c r="G17" s="408"/>
      <c r="H17" s="409"/>
      <c r="I17" s="409"/>
      <c r="J17" s="409"/>
      <c r="K17" s="416"/>
      <c r="L17" s="416"/>
      <c r="M17" s="415"/>
      <c r="N17" s="416"/>
      <c r="O17" s="416"/>
      <c r="P17" s="415"/>
      <c r="Q17" s="416"/>
      <c r="R17" s="416"/>
      <c r="S17" s="415"/>
      <c r="T17" s="407"/>
      <c r="U17" s="412"/>
      <c r="V17" s="412"/>
      <c r="W17" s="407"/>
      <c r="X17" s="421"/>
      <c r="Y17" s="413"/>
    </row>
    <row r="18" spans="1:25" ht="123.75" customHeight="1">
      <c r="A18" s="404">
        <v>12</v>
      </c>
      <c r="B18" s="405" t="s">
        <v>781</v>
      </c>
      <c r="C18" s="406" t="s">
        <v>782</v>
      </c>
      <c r="D18" s="407" t="s">
        <v>790</v>
      </c>
      <c r="E18" s="441" t="s">
        <v>791</v>
      </c>
      <c r="F18" s="407" t="s">
        <v>792</v>
      </c>
      <c r="G18" s="408">
        <v>49051</v>
      </c>
      <c r="H18" s="408">
        <v>30152</v>
      </c>
      <c r="I18" s="409">
        <v>0</v>
      </c>
      <c r="J18" s="409">
        <v>0</v>
      </c>
      <c r="K18" s="410">
        <v>0</v>
      </c>
      <c r="L18" s="410">
        <v>0</v>
      </c>
      <c r="M18" s="410">
        <v>0</v>
      </c>
      <c r="N18" s="410">
        <v>0</v>
      </c>
      <c r="O18" s="410">
        <v>0</v>
      </c>
      <c r="P18" s="411">
        <v>0</v>
      </c>
      <c r="Q18" s="410">
        <v>4</v>
      </c>
      <c r="R18" s="410">
        <v>9</v>
      </c>
      <c r="S18" s="411">
        <v>79203</v>
      </c>
      <c r="T18" s="407">
        <v>0</v>
      </c>
      <c r="U18" s="412">
        <v>0</v>
      </c>
      <c r="V18" s="412">
        <v>0</v>
      </c>
      <c r="W18" s="407" t="s">
        <v>755</v>
      </c>
      <c r="X18" s="407"/>
      <c r="Y18" s="422" t="s">
        <v>793</v>
      </c>
    </row>
    <row r="19" spans="1:25" ht="137.25" customHeight="1">
      <c r="A19" s="404">
        <v>13</v>
      </c>
      <c r="B19" s="417" t="s">
        <v>536</v>
      </c>
      <c r="C19" s="418" t="s">
        <v>751</v>
      </c>
      <c r="D19" s="442" t="s">
        <v>794</v>
      </c>
      <c r="E19" s="425" t="s">
        <v>766</v>
      </c>
      <c r="F19" s="425" t="s">
        <v>763</v>
      </c>
      <c r="G19" s="415">
        <v>252877</v>
      </c>
      <c r="H19" s="408">
        <v>13310</v>
      </c>
      <c r="I19" s="409">
        <v>0</v>
      </c>
      <c r="J19" s="409">
        <v>0</v>
      </c>
      <c r="K19" s="410">
        <v>0</v>
      </c>
      <c r="L19" s="410">
        <v>0</v>
      </c>
      <c r="M19" s="410">
        <v>0</v>
      </c>
      <c r="N19" s="416">
        <v>0</v>
      </c>
      <c r="O19" s="443">
        <v>0</v>
      </c>
      <c r="P19" s="411">
        <v>0</v>
      </c>
      <c r="Q19" s="416">
        <v>8</v>
      </c>
      <c r="R19" s="443">
        <v>10</v>
      </c>
      <c r="S19" s="411">
        <v>266187</v>
      </c>
      <c r="T19" s="407">
        <v>0</v>
      </c>
      <c r="U19" s="412">
        <v>0</v>
      </c>
      <c r="V19" s="412">
        <v>0</v>
      </c>
      <c r="W19" s="407" t="s">
        <v>755</v>
      </c>
      <c r="X19" s="407"/>
      <c r="Y19" s="432" t="s">
        <v>795</v>
      </c>
    </row>
    <row r="20" spans="1:25" ht="136.5" customHeight="1">
      <c r="A20" s="404">
        <v>14</v>
      </c>
      <c r="B20" s="417" t="s">
        <v>536</v>
      </c>
      <c r="C20" s="418" t="s">
        <v>751</v>
      </c>
      <c r="D20" s="444" t="s">
        <v>796</v>
      </c>
      <c r="E20" s="425" t="s">
        <v>766</v>
      </c>
      <c r="F20" s="425" t="s">
        <v>763</v>
      </c>
      <c r="G20" s="415">
        <v>628737</v>
      </c>
      <c r="H20" s="408">
        <v>33091</v>
      </c>
      <c r="I20" s="409">
        <v>0</v>
      </c>
      <c r="J20" s="409">
        <v>0</v>
      </c>
      <c r="K20" s="410">
        <v>0</v>
      </c>
      <c r="L20" s="410">
        <v>0</v>
      </c>
      <c r="M20" s="410">
        <v>0</v>
      </c>
      <c r="N20" s="416">
        <v>0</v>
      </c>
      <c r="O20" s="443">
        <v>0</v>
      </c>
      <c r="P20" s="411">
        <v>0</v>
      </c>
      <c r="Q20" s="416">
        <v>8</v>
      </c>
      <c r="R20" s="443">
        <v>10</v>
      </c>
      <c r="S20" s="411">
        <v>661828</v>
      </c>
      <c r="T20" s="407">
        <v>0</v>
      </c>
      <c r="U20" s="412">
        <v>0</v>
      </c>
      <c r="V20" s="412">
        <v>0</v>
      </c>
      <c r="W20" s="407" t="s">
        <v>755</v>
      </c>
      <c r="X20" s="407"/>
      <c r="Y20" s="432" t="s">
        <v>797</v>
      </c>
    </row>
    <row r="21" spans="1:25" ht="136.5" customHeight="1">
      <c r="A21" s="404">
        <v>15</v>
      </c>
      <c r="B21" s="417" t="s">
        <v>798</v>
      </c>
      <c r="C21" s="418" t="s">
        <v>799</v>
      </c>
      <c r="D21" s="445" t="s">
        <v>800</v>
      </c>
      <c r="E21" s="446" t="s">
        <v>801</v>
      </c>
      <c r="F21" s="425" t="s">
        <v>763</v>
      </c>
      <c r="G21" s="420">
        <v>0</v>
      </c>
      <c r="H21" s="408">
        <v>0</v>
      </c>
      <c r="I21" s="409">
        <v>0</v>
      </c>
      <c r="J21" s="409">
        <v>0</v>
      </c>
      <c r="K21" s="410">
        <v>0</v>
      </c>
      <c r="L21" s="410">
        <v>0</v>
      </c>
      <c r="M21" s="410">
        <v>0</v>
      </c>
      <c r="N21" s="416">
        <v>0</v>
      </c>
      <c r="O21" s="443">
        <v>0</v>
      </c>
      <c r="P21" s="411">
        <v>0</v>
      </c>
      <c r="Q21" s="416">
        <v>0</v>
      </c>
      <c r="R21" s="443">
        <v>0</v>
      </c>
      <c r="S21" s="411">
        <v>0</v>
      </c>
      <c r="T21" s="407">
        <v>0</v>
      </c>
      <c r="U21" s="412">
        <v>0</v>
      </c>
      <c r="V21" s="412">
        <v>0</v>
      </c>
      <c r="W21" s="407" t="s">
        <v>755</v>
      </c>
      <c r="X21" s="407"/>
      <c r="Y21" s="447" t="s">
        <v>802</v>
      </c>
    </row>
    <row r="22" spans="1:25" ht="23.25" customHeight="1">
      <c r="A22" s="404"/>
      <c r="B22" s="405"/>
      <c r="C22" s="448"/>
      <c r="D22" s="407" t="s">
        <v>803</v>
      </c>
      <c r="E22" s="407"/>
      <c r="F22" s="407"/>
      <c r="G22" s="411">
        <v>66085</v>
      </c>
      <c r="H22" s="449">
        <v>220124</v>
      </c>
      <c r="I22" s="409"/>
      <c r="J22" s="409"/>
      <c r="K22" s="410"/>
      <c r="L22" s="410"/>
      <c r="M22" s="411">
        <v>66085</v>
      </c>
      <c r="N22" s="416"/>
      <c r="O22" s="443"/>
      <c r="P22" s="449">
        <v>95524</v>
      </c>
      <c r="Q22" s="416"/>
      <c r="R22" s="443"/>
      <c r="S22" s="411">
        <v>124600</v>
      </c>
      <c r="T22" s="450"/>
      <c r="U22" s="412"/>
      <c r="V22" s="412"/>
      <c r="W22" s="451"/>
      <c r="X22" s="451"/>
      <c r="Y22" s="27"/>
    </row>
    <row r="23" spans="1:25" ht="28.5" customHeight="1">
      <c r="A23" s="27"/>
      <c r="B23" s="27"/>
      <c r="C23" s="27"/>
      <c r="D23" s="452"/>
      <c r="E23" s="453"/>
      <c r="F23" s="454" t="s">
        <v>804</v>
      </c>
      <c r="G23" s="455">
        <f>SUM(G6:G22)</f>
        <v>11314004.880000001</v>
      </c>
      <c r="H23" s="456">
        <f>SUM(H6:H22)</f>
        <v>2067114.9</v>
      </c>
      <c r="I23" s="453"/>
      <c r="J23" s="453"/>
      <c r="K23" s="453"/>
      <c r="L23" s="453"/>
      <c r="M23" s="456">
        <v>2881480</v>
      </c>
      <c r="N23" s="416"/>
      <c r="O23" s="443"/>
      <c r="P23" s="456">
        <v>2567034</v>
      </c>
      <c r="Q23" s="416"/>
      <c r="R23" s="443"/>
      <c r="S23" s="456">
        <v>3650194</v>
      </c>
      <c r="T23" s="451"/>
      <c r="U23" s="412"/>
      <c r="V23" s="457">
        <v>4282412</v>
      </c>
      <c r="W23" s="451"/>
      <c r="X23" s="451"/>
      <c r="Y23" s="27"/>
    </row>
    <row r="24" spans="1:25" ht="53.25" customHeight="1">
      <c r="A24" s="27"/>
      <c r="B24" s="1222" t="s">
        <v>805</v>
      </c>
      <c r="C24" s="1223"/>
      <c r="D24" s="1223"/>
      <c r="E24" s="1223"/>
      <c r="F24" s="1223"/>
      <c r="G24" s="1223"/>
      <c r="H24" s="1223"/>
      <c r="I24" s="1223"/>
      <c r="J24" s="1223"/>
      <c r="K24" s="1223"/>
      <c r="L24" s="1223"/>
      <c r="M24" s="1223"/>
      <c r="N24" s="1223"/>
      <c r="O24" s="1223"/>
      <c r="P24" s="1223"/>
      <c r="Q24" s="1223"/>
      <c r="R24" s="1223"/>
      <c r="S24" s="1223"/>
      <c r="T24" s="1223"/>
      <c r="U24" s="1223"/>
      <c r="V24" s="1223"/>
      <c r="W24" s="1223"/>
      <c r="X24" s="1223"/>
      <c r="Y24" s="1223"/>
    </row>
    <row r="25" spans="1:25" ht="51" customHeight="1">
      <c r="A25" s="27"/>
      <c r="B25" s="1224"/>
      <c r="C25" s="1225"/>
      <c r="D25" s="1225"/>
      <c r="E25" s="1226"/>
      <c r="F25" s="458"/>
      <c r="G25" s="458"/>
      <c r="H25" s="458"/>
      <c r="I25" s="458"/>
      <c r="J25" s="458"/>
      <c r="K25" s="458"/>
      <c r="L25" s="458"/>
      <c r="M25" s="458"/>
      <c r="N25" s="458"/>
      <c r="O25" s="458"/>
      <c r="P25" s="459"/>
      <c r="Q25" s="458"/>
      <c r="R25" s="458"/>
      <c r="S25" s="27"/>
      <c r="T25" s="458"/>
      <c r="U25" s="458"/>
      <c r="V25" s="458"/>
      <c r="W25" s="458"/>
      <c r="X25" s="458"/>
      <c r="Y25" s="458"/>
    </row>
    <row r="26" spans="1:25" ht="121.5" customHeight="1">
      <c r="A26" s="404">
        <v>1</v>
      </c>
      <c r="B26" s="460" t="s">
        <v>806</v>
      </c>
      <c r="C26" s="461" t="s">
        <v>807</v>
      </c>
      <c r="D26" s="438" t="s">
        <v>808</v>
      </c>
      <c r="E26" s="407" t="s">
        <v>809</v>
      </c>
      <c r="F26" s="462" t="s">
        <v>810</v>
      </c>
      <c r="G26" s="463">
        <v>0</v>
      </c>
      <c r="H26" s="464" t="s">
        <v>811</v>
      </c>
      <c r="I26" s="463">
        <v>0</v>
      </c>
      <c r="J26" s="463">
        <v>0</v>
      </c>
      <c r="K26" s="463">
        <v>6</v>
      </c>
      <c r="L26" s="463">
        <v>7</v>
      </c>
      <c r="M26" s="464" t="s">
        <v>811</v>
      </c>
      <c r="N26" s="463">
        <v>0</v>
      </c>
      <c r="O26" s="463">
        <v>0</v>
      </c>
      <c r="P26" s="465">
        <v>0</v>
      </c>
      <c r="Q26" s="463">
        <v>0</v>
      </c>
      <c r="R26" s="463">
        <v>0</v>
      </c>
      <c r="S26" s="465">
        <v>0</v>
      </c>
      <c r="T26" s="450">
        <v>0</v>
      </c>
      <c r="U26" s="463">
        <v>0</v>
      </c>
      <c r="V26" s="466">
        <v>0</v>
      </c>
      <c r="W26" s="414" t="s">
        <v>755</v>
      </c>
      <c r="X26" s="463"/>
      <c r="Y26" s="467" t="s">
        <v>812</v>
      </c>
    </row>
    <row r="27" spans="1:25" ht="119.25" customHeight="1">
      <c r="A27" s="404">
        <v>2</v>
      </c>
      <c r="B27" s="405" t="s">
        <v>806</v>
      </c>
      <c r="C27" s="448" t="s">
        <v>807</v>
      </c>
      <c r="D27" s="468" t="s">
        <v>813</v>
      </c>
      <c r="E27" s="407" t="s">
        <v>809</v>
      </c>
      <c r="F27" s="469" t="s">
        <v>814</v>
      </c>
      <c r="G27" s="470">
        <v>0</v>
      </c>
      <c r="H27" s="471" t="s">
        <v>815</v>
      </c>
      <c r="I27" s="470">
        <v>0</v>
      </c>
      <c r="J27" s="470">
        <v>0</v>
      </c>
      <c r="K27" s="470">
        <v>6</v>
      </c>
      <c r="L27" s="470">
        <v>7</v>
      </c>
      <c r="M27" s="472" t="s">
        <v>815</v>
      </c>
      <c r="N27" s="470">
        <v>0</v>
      </c>
      <c r="O27" s="470">
        <v>0</v>
      </c>
      <c r="P27" s="473">
        <v>0</v>
      </c>
      <c r="Q27" s="470">
        <v>0</v>
      </c>
      <c r="R27" s="470">
        <v>0</v>
      </c>
      <c r="S27" s="473">
        <v>0</v>
      </c>
      <c r="T27" s="450">
        <v>0</v>
      </c>
      <c r="U27" s="470">
        <v>0</v>
      </c>
      <c r="V27" s="474">
        <v>0</v>
      </c>
      <c r="W27" s="414" t="s">
        <v>755</v>
      </c>
      <c r="X27" s="470"/>
      <c r="Y27" s="413" t="s">
        <v>816</v>
      </c>
    </row>
    <row r="28" spans="1:25" ht="135" customHeight="1">
      <c r="A28" s="404">
        <v>3</v>
      </c>
      <c r="B28" s="423" t="s">
        <v>536</v>
      </c>
      <c r="C28" s="424" t="s">
        <v>751</v>
      </c>
      <c r="D28" s="475" t="s">
        <v>817</v>
      </c>
      <c r="E28" s="425" t="s">
        <v>766</v>
      </c>
      <c r="F28" s="469" t="s">
        <v>818</v>
      </c>
      <c r="G28" s="470">
        <v>0</v>
      </c>
      <c r="H28" s="476" t="s">
        <v>819</v>
      </c>
      <c r="I28" s="470">
        <v>0</v>
      </c>
      <c r="J28" s="470">
        <v>0</v>
      </c>
      <c r="K28" s="470">
        <v>6</v>
      </c>
      <c r="L28" s="470">
        <v>7</v>
      </c>
      <c r="M28" s="477" t="s">
        <v>819</v>
      </c>
      <c r="N28" s="470">
        <v>0</v>
      </c>
      <c r="O28" s="470">
        <v>0</v>
      </c>
      <c r="P28" s="473">
        <v>0</v>
      </c>
      <c r="Q28" s="470">
        <v>0</v>
      </c>
      <c r="R28" s="470">
        <v>0</v>
      </c>
      <c r="S28" s="473">
        <v>0</v>
      </c>
      <c r="T28" s="450">
        <v>0</v>
      </c>
      <c r="U28" s="470">
        <v>0</v>
      </c>
      <c r="V28" s="474">
        <v>0</v>
      </c>
      <c r="W28" s="414" t="s">
        <v>755</v>
      </c>
      <c r="X28" s="470"/>
      <c r="Y28" s="413" t="s">
        <v>820</v>
      </c>
    </row>
    <row r="29" spans="1:25" ht="103.5" customHeight="1">
      <c r="A29" s="404">
        <v>4</v>
      </c>
      <c r="B29" s="405" t="s">
        <v>272</v>
      </c>
      <c r="C29" s="418" t="s">
        <v>821</v>
      </c>
      <c r="D29" s="437" t="s">
        <v>822</v>
      </c>
      <c r="E29" s="414" t="s">
        <v>823</v>
      </c>
      <c r="F29" s="469" t="s">
        <v>824</v>
      </c>
      <c r="G29" s="470">
        <v>0</v>
      </c>
      <c r="H29" s="471" t="s">
        <v>825</v>
      </c>
      <c r="I29" s="470">
        <v>0</v>
      </c>
      <c r="J29" s="470">
        <v>0</v>
      </c>
      <c r="K29" s="470">
        <v>6</v>
      </c>
      <c r="L29" s="470">
        <v>7</v>
      </c>
      <c r="M29" s="472" t="s">
        <v>825</v>
      </c>
      <c r="N29" s="470">
        <v>0</v>
      </c>
      <c r="O29" s="470">
        <v>0</v>
      </c>
      <c r="P29" s="473">
        <v>0</v>
      </c>
      <c r="Q29" s="470">
        <v>0</v>
      </c>
      <c r="R29" s="470">
        <v>0</v>
      </c>
      <c r="S29" s="473">
        <v>0</v>
      </c>
      <c r="T29" s="450">
        <v>0</v>
      </c>
      <c r="U29" s="470">
        <v>0</v>
      </c>
      <c r="V29" s="446">
        <v>0</v>
      </c>
      <c r="W29" s="414" t="s">
        <v>755</v>
      </c>
      <c r="X29" s="470"/>
      <c r="Y29" s="211" t="s">
        <v>826</v>
      </c>
    </row>
    <row r="30" spans="1:25" ht="104.25" customHeight="1">
      <c r="A30" s="404">
        <v>5</v>
      </c>
      <c r="B30" s="405" t="s">
        <v>781</v>
      </c>
      <c r="C30" s="448" t="s">
        <v>42</v>
      </c>
      <c r="D30" s="478" t="s">
        <v>827</v>
      </c>
      <c r="E30" s="407" t="s">
        <v>828</v>
      </c>
      <c r="F30" s="469" t="s">
        <v>829</v>
      </c>
      <c r="G30" s="470">
        <v>0</v>
      </c>
      <c r="H30" s="479">
        <v>36013</v>
      </c>
      <c r="I30" s="470">
        <v>0</v>
      </c>
      <c r="J30" s="470">
        <v>0</v>
      </c>
      <c r="K30" s="470">
        <v>8</v>
      </c>
      <c r="L30" s="470">
        <v>9</v>
      </c>
      <c r="M30" s="473">
        <v>36013</v>
      </c>
      <c r="N30" s="470">
        <v>0</v>
      </c>
      <c r="O30" s="470">
        <v>0</v>
      </c>
      <c r="P30" s="473">
        <v>0</v>
      </c>
      <c r="Q30" s="470">
        <v>0</v>
      </c>
      <c r="R30" s="470">
        <v>0</v>
      </c>
      <c r="S30" s="473">
        <v>0</v>
      </c>
      <c r="T30" s="450">
        <v>0</v>
      </c>
      <c r="U30" s="470">
        <v>0</v>
      </c>
      <c r="V30" s="474">
        <v>0</v>
      </c>
      <c r="W30" s="414" t="s">
        <v>755</v>
      </c>
      <c r="X30" s="470"/>
      <c r="Y30" s="413" t="s">
        <v>830</v>
      </c>
    </row>
    <row r="31" spans="1:25" ht="147.75" customHeight="1">
      <c r="A31" s="404">
        <v>6</v>
      </c>
      <c r="B31" s="423" t="s">
        <v>536</v>
      </c>
      <c r="C31" s="424" t="s">
        <v>751</v>
      </c>
      <c r="D31" s="478" t="s">
        <v>831</v>
      </c>
      <c r="E31" s="407" t="s">
        <v>832</v>
      </c>
      <c r="F31" s="469" t="s">
        <v>833</v>
      </c>
      <c r="G31" s="470">
        <v>0</v>
      </c>
      <c r="H31" s="480">
        <v>20628</v>
      </c>
      <c r="I31" s="470">
        <v>0</v>
      </c>
      <c r="J31" s="470">
        <v>0</v>
      </c>
      <c r="K31" s="470">
        <v>0</v>
      </c>
      <c r="L31" s="470">
        <v>0</v>
      </c>
      <c r="M31" s="481">
        <v>20628</v>
      </c>
      <c r="N31" s="470">
        <v>0</v>
      </c>
      <c r="O31" s="470">
        <v>0</v>
      </c>
      <c r="P31" s="473">
        <v>0</v>
      </c>
      <c r="Q31" s="470">
        <v>0</v>
      </c>
      <c r="R31" s="470">
        <v>0</v>
      </c>
      <c r="S31" s="473">
        <v>0</v>
      </c>
      <c r="T31" s="450">
        <v>0</v>
      </c>
      <c r="U31" s="470">
        <v>0</v>
      </c>
      <c r="V31" s="474">
        <v>0</v>
      </c>
      <c r="W31" s="414" t="s">
        <v>755</v>
      </c>
      <c r="X31" s="470"/>
      <c r="Y31" s="413" t="s">
        <v>834</v>
      </c>
    </row>
    <row r="32" spans="1:25" ht="146.25" customHeight="1">
      <c r="A32" s="404">
        <v>7</v>
      </c>
      <c r="B32" s="405" t="s">
        <v>806</v>
      </c>
      <c r="C32" s="448" t="s">
        <v>807</v>
      </c>
      <c r="D32" s="478" t="s">
        <v>835</v>
      </c>
      <c r="E32" s="407" t="s">
        <v>836</v>
      </c>
      <c r="F32" s="469" t="s">
        <v>818</v>
      </c>
      <c r="G32" s="482">
        <v>0</v>
      </c>
      <c r="H32" s="480">
        <v>24470</v>
      </c>
      <c r="I32" s="470">
        <v>0</v>
      </c>
      <c r="J32" s="470">
        <v>0</v>
      </c>
      <c r="K32" s="470">
        <v>10</v>
      </c>
      <c r="L32" s="470">
        <v>11</v>
      </c>
      <c r="M32" s="481">
        <v>24470</v>
      </c>
      <c r="N32" s="470">
        <v>0</v>
      </c>
      <c r="O32" s="470">
        <v>0</v>
      </c>
      <c r="P32" s="473">
        <v>0</v>
      </c>
      <c r="Q32" s="470">
        <v>0</v>
      </c>
      <c r="R32" s="470">
        <v>0</v>
      </c>
      <c r="S32" s="473">
        <v>0</v>
      </c>
      <c r="T32" s="450">
        <v>0</v>
      </c>
      <c r="U32" s="470">
        <v>0</v>
      </c>
      <c r="V32" s="450">
        <v>0</v>
      </c>
      <c r="W32" s="414" t="s">
        <v>755</v>
      </c>
      <c r="X32" s="470"/>
      <c r="Y32" s="483" t="s">
        <v>837</v>
      </c>
    </row>
    <row r="33" spans="1:25" ht="106.5" customHeight="1">
      <c r="A33" s="404">
        <v>8</v>
      </c>
      <c r="B33" s="405" t="s">
        <v>272</v>
      </c>
      <c r="C33" s="418" t="s">
        <v>821</v>
      </c>
      <c r="D33" s="478" t="s">
        <v>838</v>
      </c>
      <c r="E33" s="414" t="s">
        <v>839</v>
      </c>
      <c r="F33" s="469" t="s">
        <v>840</v>
      </c>
      <c r="G33" s="470">
        <v>0</v>
      </c>
      <c r="H33" s="479">
        <v>6441.2</v>
      </c>
      <c r="I33" s="470">
        <v>0</v>
      </c>
      <c r="J33" s="470">
        <v>0</v>
      </c>
      <c r="K33" s="470">
        <v>11</v>
      </c>
      <c r="L33" s="470">
        <v>12</v>
      </c>
      <c r="M33" s="484">
        <v>6441.2</v>
      </c>
      <c r="N33" s="470">
        <v>0</v>
      </c>
      <c r="O33" s="470">
        <v>0</v>
      </c>
      <c r="P33" s="473">
        <v>0</v>
      </c>
      <c r="Q33" s="470">
        <v>0</v>
      </c>
      <c r="R33" s="470">
        <v>0</v>
      </c>
      <c r="S33" s="473">
        <v>0</v>
      </c>
      <c r="T33" s="450">
        <v>0</v>
      </c>
      <c r="U33" s="470">
        <v>0</v>
      </c>
      <c r="V33" s="474">
        <v>0</v>
      </c>
      <c r="W33" s="414" t="s">
        <v>755</v>
      </c>
      <c r="X33" s="470"/>
      <c r="Y33" s="413" t="s">
        <v>841</v>
      </c>
    </row>
    <row r="34" spans="1:25" ht="120" customHeight="1">
      <c r="A34" s="404">
        <v>9</v>
      </c>
      <c r="B34" s="405" t="s">
        <v>781</v>
      </c>
      <c r="C34" s="406" t="s">
        <v>782</v>
      </c>
      <c r="D34" s="478" t="s">
        <v>842</v>
      </c>
      <c r="E34" s="407" t="s">
        <v>843</v>
      </c>
      <c r="F34" s="469" t="s">
        <v>844</v>
      </c>
      <c r="G34" s="470">
        <v>0</v>
      </c>
      <c r="H34" s="480">
        <v>8942</v>
      </c>
      <c r="I34" s="470">
        <v>0</v>
      </c>
      <c r="J34" s="470">
        <v>0</v>
      </c>
      <c r="K34" s="470">
        <v>11</v>
      </c>
      <c r="L34" s="470">
        <v>12</v>
      </c>
      <c r="M34" s="481">
        <v>8942</v>
      </c>
      <c r="N34" s="470">
        <v>0</v>
      </c>
      <c r="O34" s="470">
        <v>0</v>
      </c>
      <c r="P34" s="473">
        <v>0</v>
      </c>
      <c r="Q34" s="470">
        <v>0</v>
      </c>
      <c r="R34" s="470">
        <v>0</v>
      </c>
      <c r="S34" s="473">
        <v>0</v>
      </c>
      <c r="T34" s="450">
        <v>0</v>
      </c>
      <c r="U34" s="470">
        <v>0</v>
      </c>
      <c r="V34" s="446">
        <v>0</v>
      </c>
      <c r="W34" s="414" t="s">
        <v>755</v>
      </c>
      <c r="X34" s="470"/>
      <c r="Y34" s="422" t="s">
        <v>845</v>
      </c>
    </row>
    <row r="35" spans="1:25" ht="119.25" customHeight="1">
      <c r="A35" s="404">
        <v>10</v>
      </c>
      <c r="B35" s="405" t="s">
        <v>272</v>
      </c>
      <c r="C35" s="418" t="s">
        <v>821</v>
      </c>
      <c r="D35" s="478" t="s">
        <v>846</v>
      </c>
      <c r="E35" s="414" t="s">
        <v>847</v>
      </c>
      <c r="F35" s="469" t="s">
        <v>833</v>
      </c>
      <c r="G35" s="470">
        <v>0</v>
      </c>
      <c r="H35" s="485">
        <v>2980.45</v>
      </c>
      <c r="I35" s="470">
        <v>0</v>
      </c>
      <c r="J35" s="470">
        <v>0</v>
      </c>
      <c r="K35" s="470">
        <v>11</v>
      </c>
      <c r="L35" s="470">
        <v>12</v>
      </c>
      <c r="M35" s="484">
        <v>2980.45</v>
      </c>
      <c r="N35" s="470">
        <v>0</v>
      </c>
      <c r="O35" s="470">
        <v>0</v>
      </c>
      <c r="P35" s="473">
        <v>0</v>
      </c>
      <c r="Q35" s="470">
        <v>0</v>
      </c>
      <c r="R35" s="470">
        <v>0</v>
      </c>
      <c r="S35" s="473">
        <v>0</v>
      </c>
      <c r="T35" s="450">
        <v>0</v>
      </c>
      <c r="U35" s="470">
        <v>0</v>
      </c>
      <c r="V35" s="474">
        <v>0</v>
      </c>
      <c r="W35" s="414" t="s">
        <v>755</v>
      </c>
      <c r="X35" s="470"/>
      <c r="Y35" s="413" t="s">
        <v>848</v>
      </c>
    </row>
    <row r="36" spans="1:25" ht="105.75" customHeight="1">
      <c r="A36" s="404">
        <v>11</v>
      </c>
      <c r="B36" s="405" t="s">
        <v>536</v>
      </c>
      <c r="C36" s="406" t="s">
        <v>757</v>
      </c>
      <c r="D36" s="478" t="s">
        <v>849</v>
      </c>
      <c r="E36" s="407" t="s">
        <v>759</v>
      </c>
      <c r="F36" s="469" t="s">
        <v>833</v>
      </c>
      <c r="G36" s="470">
        <v>0</v>
      </c>
      <c r="H36" s="485">
        <v>4336.3500000000004</v>
      </c>
      <c r="I36" s="470">
        <v>0</v>
      </c>
      <c r="J36" s="470">
        <v>0</v>
      </c>
      <c r="K36" s="470">
        <v>11</v>
      </c>
      <c r="L36" s="470">
        <v>12</v>
      </c>
      <c r="M36" s="484">
        <v>4336.3500000000004</v>
      </c>
      <c r="N36" s="470">
        <v>0</v>
      </c>
      <c r="O36" s="470">
        <v>0</v>
      </c>
      <c r="P36" s="473">
        <v>0</v>
      </c>
      <c r="Q36" s="470">
        <v>0</v>
      </c>
      <c r="R36" s="470">
        <v>0</v>
      </c>
      <c r="S36" s="473">
        <v>0</v>
      </c>
      <c r="T36" s="450">
        <v>0</v>
      </c>
      <c r="U36" s="470">
        <v>0</v>
      </c>
      <c r="V36" s="474">
        <v>0</v>
      </c>
      <c r="W36" s="414" t="s">
        <v>755</v>
      </c>
      <c r="X36" s="470"/>
      <c r="Y36" s="413" t="s">
        <v>850</v>
      </c>
    </row>
    <row r="37" spans="1:25" ht="123.75" customHeight="1">
      <c r="A37" s="404">
        <v>12</v>
      </c>
      <c r="B37" s="405" t="s">
        <v>536</v>
      </c>
      <c r="C37" s="406" t="s">
        <v>757</v>
      </c>
      <c r="D37" s="407" t="s">
        <v>851</v>
      </c>
      <c r="E37" s="407" t="s">
        <v>759</v>
      </c>
      <c r="F37" s="414" t="s">
        <v>852</v>
      </c>
      <c r="G37" s="415">
        <v>0</v>
      </c>
      <c r="H37" s="415">
        <v>20294</v>
      </c>
      <c r="I37" s="416">
        <v>0</v>
      </c>
      <c r="J37" s="416">
        <v>0</v>
      </c>
      <c r="K37" s="416">
        <v>0</v>
      </c>
      <c r="L37" s="416">
        <v>0</v>
      </c>
      <c r="M37" s="415">
        <v>0</v>
      </c>
      <c r="N37" s="416">
        <v>11</v>
      </c>
      <c r="O37" s="416">
        <v>12</v>
      </c>
      <c r="P37" s="415">
        <v>20294</v>
      </c>
      <c r="Q37" s="416">
        <v>0</v>
      </c>
      <c r="R37" s="416">
        <v>0</v>
      </c>
      <c r="S37" s="415">
        <v>0</v>
      </c>
      <c r="T37" s="407">
        <v>0</v>
      </c>
      <c r="U37" s="407">
        <v>0</v>
      </c>
      <c r="V37" s="474">
        <v>0</v>
      </c>
      <c r="W37" s="414" t="s">
        <v>755</v>
      </c>
      <c r="X37" s="407"/>
      <c r="Y37" s="413" t="s">
        <v>853</v>
      </c>
    </row>
    <row r="38" spans="1:25" ht="135">
      <c r="A38" s="404">
        <v>13</v>
      </c>
      <c r="B38" s="417" t="s">
        <v>536</v>
      </c>
      <c r="C38" s="418" t="s">
        <v>751</v>
      </c>
      <c r="D38" s="407" t="s">
        <v>761</v>
      </c>
      <c r="E38" s="407" t="s">
        <v>762</v>
      </c>
      <c r="F38" s="407" t="s">
        <v>763</v>
      </c>
      <c r="G38" s="408">
        <v>0</v>
      </c>
      <c r="H38" s="408">
        <v>33038.199999999997</v>
      </c>
      <c r="I38" s="409">
        <v>0</v>
      </c>
      <c r="J38" s="409">
        <v>0</v>
      </c>
      <c r="K38" s="419">
        <v>0</v>
      </c>
      <c r="L38" s="419">
        <v>0</v>
      </c>
      <c r="M38" s="420">
        <v>0</v>
      </c>
      <c r="N38" s="419">
        <v>5</v>
      </c>
      <c r="O38" s="419">
        <v>9</v>
      </c>
      <c r="P38" s="420">
        <v>33038</v>
      </c>
      <c r="Q38" s="419">
        <v>0</v>
      </c>
      <c r="R38" s="419">
        <v>0</v>
      </c>
      <c r="S38" s="419">
        <v>0</v>
      </c>
      <c r="T38" s="407">
        <v>0</v>
      </c>
      <c r="U38" s="412">
        <v>0</v>
      </c>
      <c r="V38" s="446">
        <v>0</v>
      </c>
      <c r="W38" s="414" t="s">
        <v>755</v>
      </c>
      <c r="X38" s="421"/>
      <c r="Y38" s="211" t="s">
        <v>764</v>
      </c>
    </row>
    <row r="39" spans="1:25" ht="120">
      <c r="A39" s="404">
        <v>14</v>
      </c>
      <c r="B39" s="423" t="s">
        <v>536</v>
      </c>
      <c r="C39" s="424" t="s">
        <v>751</v>
      </c>
      <c r="D39" s="425" t="s">
        <v>765</v>
      </c>
      <c r="E39" s="425" t="s">
        <v>766</v>
      </c>
      <c r="F39" s="425" t="s">
        <v>767</v>
      </c>
      <c r="G39" s="426">
        <v>0</v>
      </c>
      <c r="H39" s="426">
        <v>764283</v>
      </c>
      <c r="I39" s="427">
        <v>0</v>
      </c>
      <c r="J39" s="427">
        <v>0</v>
      </c>
      <c r="K39" s="428">
        <v>0</v>
      </c>
      <c r="L39" s="428">
        <v>0</v>
      </c>
      <c r="M39" s="429">
        <v>0</v>
      </c>
      <c r="N39" s="428">
        <v>5</v>
      </c>
      <c r="O39" s="428">
        <v>7</v>
      </c>
      <c r="P39" s="429">
        <v>32980.949999999997</v>
      </c>
      <c r="Q39" s="428">
        <v>5</v>
      </c>
      <c r="R39" s="428">
        <v>8</v>
      </c>
      <c r="S39" s="486">
        <v>296321</v>
      </c>
      <c r="T39" s="425">
        <v>5</v>
      </c>
      <c r="U39" s="412">
        <v>8</v>
      </c>
      <c r="V39" s="487">
        <v>434981</v>
      </c>
      <c r="W39" s="414" t="s">
        <v>755</v>
      </c>
      <c r="X39" s="431"/>
      <c r="Y39" s="432" t="s">
        <v>768</v>
      </c>
    </row>
    <row r="40" spans="1:25" ht="140.25">
      <c r="A40" s="404">
        <v>15</v>
      </c>
      <c r="B40" s="423" t="s">
        <v>536</v>
      </c>
      <c r="C40" s="433" t="s">
        <v>751</v>
      </c>
      <c r="D40" s="434" t="s">
        <v>769</v>
      </c>
      <c r="E40" s="425" t="s">
        <v>762</v>
      </c>
      <c r="F40" s="425" t="s">
        <v>763</v>
      </c>
      <c r="G40" s="426">
        <v>0</v>
      </c>
      <c r="H40" s="435">
        <v>568964</v>
      </c>
      <c r="I40" s="427">
        <v>0</v>
      </c>
      <c r="J40" s="427">
        <v>0</v>
      </c>
      <c r="K40" s="428">
        <v>0</v>
      </c>
      <c r="L40" s="428">
        <v>0</v>
      </c>
      <c r="M40" s="428">
        <v>0</v>
      </c>
      <c r="N40" s="428">
        <v>0</v>
      </c>
      <c r="O40" s="428">
        <v>0</v>
      </c>
      <c r="P40" s="429">
        <v>0</v>
      </c>
      <c r="Q40" s="428">
        <v>4</v>
      </c>
      <c r="R40" s="428">
        <v>9</v>
      </c>
      <c r="S40" s="435">
        <v>338333</v>
      </c>
      <c r="T40" s="425">
        <v>4</v>
      </c>
      <c r="U40" s="412">
        <v>9</v>
      </c>
      <c r="V40" s="488">
        <v>230631</v>
      </c>
      <c r="W40" s="414" t="s">
        <v>755</v>
      </c>
      <c r="X40" s="431"/>
      <c r="Y40" s="436" t="s">
        <v>770</v>
      </c>
    </row>
    <row r="41" spans="1:25" ht="140.25">
      <c r="A41" s="404">
        <v>16</v>
      </c>
      <c r="B41" s="423" t="s">
        <v>536</v>
      </c>
      <c r="C41" s="433" t="s">
        <v>751</v>
      </c>
      <c r="D41" s="434" t="s">
        <v>771</v>
      </c>
      <c r="E41" s="425" t="s">
        <v>762</v>
      </c>
      <c r="F41" s="425" t="s">
        <v>763</v>
      </c>
      <c r="G41" s="426">
        <v>0</v>
      </c>
      <c r="H41" s="426">
        <v>31537</v>
      </c>
      <c r="I41" s="427">
        <v>0</v>
      </c>
      <c r="J41" s="427">
        <v>0</v>
      </c>
      <c r="K41" s="428">
        <v>0</v>
      </c>
      <c r="L41" s="428">
        <v>0</v>
      </c>
      <c r="M41" s="429">
        <v>0</v>
      </c>
      <c r="N41" s="428">
        <v>4</v>
      </c>
      <c r="O41" s="428">
        <v>9</v>
      </c>
      <c r="P41" s="429">
        <v>31536.75</v>
      </c>
      <c r="Q41" s="428">
        <v>0</v>
      </c>
      <c r="R41" s="428">
        <v>0</v>
      </c>
      <c r="S41" s="429">
        <v>0</v>
      </c>
      <c r="T41" s="425">
        <v>0</v>
      </c>
      <c r="U41" s="412">
        <v>0</v>
      </c>
      <c r="V41" s="488">
        <v>0</v>
      </c>
      <c r="W41" s="414" t="s">
        <v>755</v>
      </c>
      <c r="X41" s="431"/>
      <c r="Y41" s="436" t="s">
        <v>770</v>
      </c>
    </row>
    <row r="42" spans="1:25" ht="90">
      <c r="A42" s="404">
        <v>17</v>
      </c>
      <c r="B42" s="405" t="s">
        <v>536</v>
      </c>
      <c r="C42" s="406" t="s">
        <v>757</v>
      </c>
      <c r="D42" s="407" t="s">
        <v>772</v>
      </c>
      <c r="E42" s="407" t="s">
        <v>773</v>
      </c>
      <c r="F42" s="407" t="s">
        <v>763</v>
      </c>
      <c r="G42" s="408">
        <v>0</v>
      </c>
      <c r="H42" s="408">
        <v>130497</v>
      </c>
      <c r="I42" s="409">
        <v>0</v>
      </c>
      <c r="J42" s="409">
        <v>0</v>
      </c>
      <c r="K42" s="410">
        <v>0</v>
      </c>
      <c r="L42" s="410">
        <v>0</v>
      </c>
      <c r="M42" s="411">
        <v>0</v>
      </c>
      <c r="N42" s="410">
        <v>4</v>
      </c>
      <c r="O42" s="410">
        <v>6</v>
      </c>
      <c r="P42" s="411">
        <v>14059</v>
      </c>
      <c r="Q42" s="410">
        <v>4</v>
      </c>
      <c r="R42" s="410">
        <v>9</v>
      </c>
      <c r="S42" s="411">
        <v>116438</v>
      </c>
      <c r="T42" s="407">
        <v>0</v>
      </c>
      <c r="U42" s="407">
        <v>0</v>
      </c>
      <c r="V42" s="474">
        <v>0</v>
      </c>
      <c r="W42" s="414" t="s">
        <v>755</v>
      </c>
      <c r="X42" s="407"/>
      <c r="Y42" s="413" t="s">
        <v>774</v>
      </c>
    </row>
    <row r="43" spans="1:25" ht="102">
      <c r="A43" s="404">
        <v>18</v>
      </c>
      <c r="B43" s="405" t="s">
        <v>536</v>
      </c>
      <c r="C43" s="406" t="s">
        <v>757</v>
      </c>
      <c r="D43" s="407" t="s">
        <v>775</v>
      </c>
      <c r="E43" s="407" t="s">
        <v>773</v>
      </c>
      <c r="F43" s="407" t="s">
        <v>763</v>
      </c>
      <c r="G43" s="408">
        <v>0</v>
      </c>
      <c r="H43" s="408">
        <v>283514</v>
      </c>
      <c r="I43" s="409">
        <v>0</v>
      </c>
      <c r="J43" s="409">
        <v>0</v>
      </c>
      <c r="K43" s="410">
        <v>0</v>
      </c>
      <c r="L43" s="410">
        <v>0</v>
      </c>
      <c r="M43" s="411">
        <v>0</v>
      </c>
      <c r="N43" s="410">
        <v>4</v>
      </c>
      <c r="O43" s="410">
        <v>6</v>
      </c>
      <c r="P43" s="411">
        <v>6772.4</v>
      </c>
      <c r="Q43" s="410">
        <v>4</v>
      </c>
      <c r="R43" s="410">
        <v>6</v>
      </c>
      <c r="S43" s="411">
        <v>101692</v>
      </c>
      <c r="T43" s="407">
        <v>4</v>
      </c>
      <c r="U43" s="412">
        <v>7</v>
      </c>
      <c r="V43" s="474">
        <v>175050</v>
      </c>
      <c r="W43" s="414" t="s">
        <v>755</v>
      </c>
      <c r="X43" s="421"/>
      <c r="Y43" s="413" t="s">
        <v>776</v>
      </c>
    </row>
    <row r="44" spans="1:25" ht="102">
      <c r="A44" s="404">
        <v>19</v>
      </c>
      <c r="B44" s="405" t="s">
        <v>536</v>
      </c>
      <c r="C44" s="406" t="s">
        <v>751</v>
      </c>
      <c r="D44" s="407" t="s">
        <v>777</v>
      </c>
      <c r="E44" s="407" t="s">
        <v>778</v>
      </c>
      <c r="F44" s="407" t="s">
        <v>779</v>
      </c>
      <c r="G44" s="408">
        <v>0</v>
      </c>
      <c r="H44" s="408">
        <v>2170</v>
      </c>
      <c r="I44" s="409">
        <v>0</v>
      </c>
      <c r="J44" s="409">
        <v>0</v>
      </c>
      <c r="K44" s="410">
        <v>0</v>
      </c>
      <c r="L44" s="410">
        <v>0</v>
      </c>
      <c r="M44" s="411">
        <v>0</v>
      </c>
      <c r="N44" s="410">
        <v>5</v>
      </c>
      <c r="O44" s="410">
        <v>8</v>
      </c>
      <c r="P44" s="411">
        <v>2170</v>
      </c>
      <c r="Q44" s="410">
        <v>0</v>
      </c>
      <c r="R44" s="410">
        <v>0</v>
      </c>
      <c r="S44" s="410">
        <v>0</v>
      </c>
      <c r="T44" s="407">
        <v>0</v>
      </c>
      <c r="U44" s="412">
        <v>0</v>
      </c>
      <c r="V44" s="474">
        <v>0</v>
      </c>
      <c r="W44" s="414" t="s">
        <v>755</v>
      </c>
      <c r="X44" s="421"/>
      <c r="Y44" s="413" t="s">
        <v>780</v>
      </c>
    </row>
    <row r="45" spans="1:25" ht="120">
      <c r="A45" s="404">
        <v>20</v>
      </c>
      <c r="B45" s="405" t="s">
        <v>781</v>
      </c>
      <c r="C45" s="406" t="s">
        <v>782</v>
      </c>
      <c r="D45" s="438" t="s">
        <v>787</v>
      </c>
      <c r="E45" s="407" t="s">
        <v>784</v>
      </c>
      <c r="F45" s="407" t="s">
        <v>788</v>
      </c>
      <c r="G45" s="408">
        <v>0</v>
      </c>
      <c r="H45" s="408">
        <v>3018</v>
      </c>
      <c r="I45" s="409">
        <v>0</v>
      </c>
      <c r="J45" s="409">
        <v>0</v>
      </c>
      <c r="K45" s="410">
        <v>0</v>
      </c>
      <c r="L45" s="410">
        <v>0</v>
      </c>
      <c r="M45" s="410">
        <v>0</v>
      </c>
      <c r="N45" s="410">
        <v>2</v>
      </c>
      <c r="O45" s="410">
        <v>5</v>
      </c>
      <c r="P45" s="411">
        <v>3017.95</v>
      </c>
      <c r="Q45" s="410">
        <v>0</v>
      </c>
      <c r="R45" s="410">
        <v>0</v>
      </c>
      <c r="S45" s="411">
        <v>0</v>
      </c>
      <c r="T45" s="407">
        <v>0</v>
      </c>
      <c r="U45" s="407">
        <v>0</v>
      </c>
      <c r="V45" s="446">
        <v>0</v>
      </c>
      <c r="W45" s="414" t="s">
        <v>755</v>
      </c>
      <c r="X45" s="407"/>
      <c r="Y45" s="422" t="s">
        <v>789</v>
      </c>
    </row>
    <row r="46" spans="1:25" ht="120">
      <c r="A46" s="404">
        <v>21</v>
      </c>
      <c r="B46" s="405" t="s">
        <v>781</v>
      </c>
      <c r="C46" s="406" t="s">
        <v>782</v>
      </c>
      <c r="D46" s="437" t="s">
        <v>783</v>
      </c>
      <c r="E46" s="407" t="s">
        <v>784</v>
      </c>
      <c r="F46" s="407" t="s">
        <v>785</v>
      </c>
      <c r="G46" s="426">
        <v>0</v>
      </c>
      <c r="H46" s="435">
        <v>111666</v>
      </c>
      <c r="I46" s="409">
        <v>0</v>
      </c>
      <c r="J46" s="409">
        <v>0</v>
      </c>
      <c r="K46" s="410">
        <v>0</v>
      </c>
      <c r="L46" s="410">
        <v>0</v>
      </c>
      <c r="M46" s="410">
        <v>0</v>
      </c>
      <c r="N46" s="410">
        <v>0</v>
      </c>
      <c r="O46" s="410">
        <v>0</v>
      </c>
      <c r="P46" s="411">
        <v>0</v>
      </c>
      <c r="Q46" s="410">
        <v>4</v>
      </c>
      <c r="R46" s="410">
        <v>9</v>
      </c>
      <c r="S46" s="411">
        <v>111666</v>
      </c>
      <c r="T46" s="407">
        <v>0</v>
      </c>
      <c r="U46" s="407">
        <v>0</v>
      </c>
      <c r="V46" s="446">
        <v>0</v>
      </c>
      <c r="W46" s="414" t="s">
        <v>755</v>
      </c>
      <c r="X46" s="407"/>
      <c r="Y46" s="422" t="s">
        <v>786</v>
      </c>
    </row>
    <row r="47" spans="1:25" ht="120">
      <c r="A47" s="404">
        <v>22</v>
      </c>
      <c r="B47" s="405" t="s">
        <v>781</v>
      </c>
      <c r="C47" s="406" t="s">
        <v>782</v>
      </c>
      <c r="D47" s="407" t="s">
        <v>790</v>
      </c>
      <c r="E47" s="441" t="s">
        <v>791</v>
      </c>
      <c r="F47" s="407" t="s">
        <v>792</v>
      </c>
      <c r="G47" s="408">
        <v>0</v>
      </c>
      <c r="H47" s="408">
        <v>30152</v>
      </c>
      <c r="I47" s="409">
        <v>0</v>
      </c>
      <c r="J47" s="409">
        <v>0</v>
      </c>
      <c r="K47" s="410">
        <v>0</v>
      </c>
      <c r="L47" s="410">
        <v>0</v>
      </c>
      <c r="M47" s="410">
        <v>0</v>
      </c>
      <c r="N47" s="410">
        <v>0</v>
      </c>
      <c r="O47" s="410">
        <v>0</v>
      </c>
      <c r="P47" s="411">
        <v>0</v>
      </c>
      <c r="Q47" s="410">
        <v>4</v>
      </c>
      <c r="R47" s="410">
        <v>9</v>
      </c>
      <c r="S47" s="411">
        <v>30152</v>
      </c>
      <c r="T47" s="407">
        <v>0</v>
      </c>
      <c r="U47" s="407">
        <v>0</v>
      </c>
      <c r="V47" s="446">
        <v>0</v>
      </c>
      <c r="W47" s="414" t="s">
        <v>755</v>
      </c>
      <c r="X47" s="407"/>
      <c r="Y47" s="422" t="s">
        <v>793</v>
      </c>
    </row>
    <row r="48" spans="1:25" ht="120">
      <c r="A48" s="404">
        <v>23</v>
      </c>
      <c r="B48" s="405" t="s">
        <v>781</v>
      </c>
      <c r="C48" s="406" t="s">
        <v>782</v>
      </c>
      <c r="D48" s="438" t="s">
        <v>854</v>
      </c>
      <c r="E48" s="407" t="s">
        <v>784</v>
      </c>
      <c r="F48" s="407" t="s">
        <v>855</v>
      </c>
      <c r="G48" s="408">
        <v>0</v>
      </c>
      <c r="H48" s="408">
        <v>55363</v>
      </c>
      <c r="I48" s="409">
        <v>0</v>
      </c>
      <c r="J48" s="409">
        <v>0</v>
      </c>
      <c r="K48" s="410">
        <v>0</v>
      </c>
      <c r="L48" s="410">
        <v>0</v>
      </c>
      <c r="M48" s="411">
        <v>0</v>
      </c>
      <c r="N48" s="410">
        <v>0</v>
      </c>
      <c r="O48" s="410">
        <v>0</v>
      </c>
      <c r="P48" s="411">
        <v>0</v>
      </c>
      <c r="Q48" s="410">
        <v>4</v>
      </c>
      <c r="R48" s="410">
        <v>9</v>
      </c>
      <c r="S48" s="411">
        <v>55363.040000000001</v>
      </c>
      <c r="T48" s="407">
        <v>0</v>
      </c>
      <c r="U48" s="407">
        <v>0</v>
      </c>
      <c r="V48" s="407">
        <v>0</v>
      </c>
      <c r="W48" s="414" t="s">
        <v>755</v>
      </c>
      <c r="X48" s="421"/>
      <c r="Y48" s="422" t="s">
        <v>856</v>
      </c>
    </row>
    <row r="49" spans="1:25" ht="99.75" customHeight="1">
      <c r="A49" s="404">
        <v>24</v>
      </c>
      <c r="B49" s="405" t="s">
        <v>781</v>
      </c>
      <c r="C49" s="448" t="s">
        <v>42</v>
      </c>
      <c r="D49" s="407" t="s">
        <v>857</v>
      </c>
      <c r="E49" s="407" t="s">
        <v>828</v>
      </c>
      <c r="F49" s="407" t="s">
        <v>792</v>
      </c>
      <c r="G49" s="408">
        <v>0</v>
      </c>
      <c r="H49" s="408">
        <v>70000</v>
      </c>
      <c r="I49" s="409">
        <v>0</v>
      </c>
      <c r="J49" s="409">
        <v>0</v>
      </c>
      <c r="K49" s="410">
        <v>0</v>
      </c>
      <c r="L49" s="410">
        <v>0</v>
      </c>
      <c r="M49" s="411">
        <v>0</v>
      </c>
      <c r="N49" s="410">
        <v>0</v>
      </c>
      <c r="O49" s="410">
        <v>0</v>
      </c>
      <c r="P49" s="410">
        <v>0</v>
      </c>
      <c r="Q49" s="410">
        <v>0</v>
      </c>
      <c r="R49" s="410">
        <v>0</v>
      </c>
      <c r="S49" s="411">
        <v>0</v>
      </c>
      <c r="T49" s="407">
        <v>5</v>
      </c>
      <c r="U49" s="407">
        <v>8</v>
      </c>
      <c r="V49" s="489">
        <v>70000</v>
      </c>
      <c r="W49" s="414" t="s">
        <v>755</v>
      </c>
      <c r="X49" s="407"/>
      <c r="Y49" s="413" t="s">
        <v>858</v>
      </c>
    </row>
    <row r="50" spans="1:25" ht="134.25" customHeight="1">
      <c r="A50" s="404">
        <v>25</v>
      </c>
      <c r="B50" s="405" t="s">
        <v>781</v>
      </c>
      <c r="C50" s="448" t="s">
        <v>42</v>
      </c>
      <c r="D50" s="407" t="s">
        <v>859</v>
      </c>
      <c r="E50" s="407" t="s">
        <v>828</v>
      </c>
      <c r="F50" s="407" t="s">
        <v>792</v>
      </c>
      <c r="G50" s="408">
        <v>0</v>
      </c>
      <c r="H50" s="408">
        <v>68248</v>
      </c>
      <c r="I50" s="409">
        <v>0</v>
      </c>
      <c r="J50" s="409">
        <v>0</v>
      </c>
      <c r="K50" s="410">
        <v>0</v>
      </c>
      <c r="L50" s="410">
        <v>0</v>
      </c>
      <c r="M50" s="411">
        <v>0</v>
      </c>
      <c r="N50" s="410">
        <v>0</v>
      </c>
      <c r="O50" s="410">
        <v>0</v>
      </c>
      <c r="P50" s="410">
        <v>0</v>
      </c>
      <c r="Q50" s="410">
        <v>4</v>
      </c>
      <c r="R50" s="410">
        <v>8</v>
      </c>
      <c r="S50" s="411">
        <v>68248.429999999993</v>
      </c>
      <c r="T50" s="407">
        <v>0</v>
      </c>
      <c r="U50" s="407">
        <v>0</v>
      </c>
      <c r="V50" s="407">
        <v>0</v>
      </c>
      <c r="W50" s="414" t="s">
        <v>755</v>
      </c>
      <c r="X50" s="407"/>
      <c r="Y50" s="413" t="s">
        <v>858</v>
      </c>
    </row>
    <row r="51" spans="1:25" ht="134.25" customHeight="1">
      <c r="A51" s="404">
        <v>26</v>
      </c>
      <c r="B51" s="405" t="s">
        <v>536</v>
      </c>
      <c r="C51" s="406" t="s">
        <v>860</v>
      </c>
      <c r="D51" s="407" t="s">
        <v>861</v>
      </c>
      <c r="E51" s="407" t="s">
        <v>862</v>
      </c>
      <c r="F51" s="407" t="s">
        <v>792</v>
      </c>
      <c r="G51" s="408">
        <v>0</v>
      </c>
      <c r="H51" s="408">
        <v>62000</v>
      </c>
      <c r="I51" s="409">
        <v>0</v>
      </c>
      <c r="J51" s="409">
        <v>0</v>
      </c>
      <c r="K51" s="410">
        <v>0</v>
      </c>
      <c r="L51" s="410">
        <v>0</v>
      </c>
      <c r="M51" s="411">
        <v>0</v>
      </c>
      <c r="N51" s="410">
        <v>0</v>
      </c>
      <c r="O51" s="410">
        <v>0</v>
      </c>
      <c r="P51" s="410">
        <v>0</v>
      </c>
      <c r="Q51" s="410">
        <v>4</v>
      </c>
      <c r="R51" s="410">
        <v>6</v>
      </c>
      <c r="S51" s="411">
        <v>62000</v>
      </c>
      <c r="T51" s="407">
        <v>0</v>
      </c>
      <c r="U51" s="407">
        <v>0</v>
      </c>
      <c r="V51" s="407">
        <v>0</v>
      </c>
      <c r="W51" s="414" t="s">
        <v>755</v>
      </c>
      <c r="X51" s="407"/>
      <c r="Y51" s="413" t="s">
        <v>863</v>
      </c>
    </row>
    <row r="52" spans="1:25" ht="128.25" customHeight="1">
      <c r="A52" s="404">
        <v>27</v>
      </c>
      <c r="B52" s="417" t="s">
        <v>536</v>
      </c>
      <c r="C52" s="418" t="s">
        <v>751</v>
      </c>
      <c r="D52" s="442" t="s">
        <v>794</v>
      </c>
      <c r="E52" s="425" t="s">
        <v>766</v>
      </c>
      <c r="F52" s="425" t="s">
        <v>763</v>
      </c>
      <c r="G52" s="415">
        <v>0</v>
      </c>
      <c r="H52" s="408">
        <v>13310</v>
      </c>
      <c r="I52" s="409">
        <v>0</v>
      </c>
      <c r="J52" s="409">
        <v>0</v>
      </c>
      <c r="K52" s="410">
        <v>0</v>
      </c>
      <c r="L52" s="410">
        <v>0</v>
      </c>
      <c r="M52" s="410">
        <v>0</v>
      </c>
      <c r="N52" s="416">
        <v>0</v>
      </c>
      <c r="O52" s="443">
        <v>0</v>
      </c>
      <c r="P52" s="411">
        <v>0</v>
      </c>
      <c r="Q52" s="416">
        <v>8</v>
      </c>
      <c r="R52" s="443">
        <v>10</v>
      </c>
      <c r="S52" s="411">
        <v>13310</v>
      </c>
      <c r="T52" s="407">
        <v>0</v>
      </c>
      <c r="U52" s="407">
        <v>0</v>
      </c>
      <c r="V52" s="407">
        <v>0</v>
      </c>
      <c r="W52" s="414" t="s">
        <v>755</v>
      </c>
      <c r="X52" s="407"/>
      <c r="Y52" s="432" t="s">
        <v>864</v>
      </c>
    </row>
    <row r="53" spans="1:25" ht="128.25" customHeight="1">
      <c r="A53" s="404">
        <v>28</v>
      </c>
      <c r="B53" s="417" t="s">
        <v>536</v>
      </c>
      <c r="C53" s="418" t="s">
        <v>751</v>
      </c>
      <c r="D53" s="444" t="s">
        <v>796</v>
      </c>
      <c r="E53" s="425" t="s">
        <v>766</v>
      </c>
      <c r="F53" s="425" t="s">
        <v>763</v>
      </c>
      <c r="G53" s="420">
        <v>0</v>
      </c>
      <c r="H53" s="408">
        <v>33091</v>
      </c>
      <c r="I53" s="409">
        <v>0</v>
      </c>
      <c r="J53" s="409">
        <v>0</v>
      </c>
      <c r="K53" s="410">
        <v>0</v>
      </c>
      <c r="L53" s="410">
        <v>0</v>
      </c>
      <c r="M53" s="410">
        <v>0</v>
      </c>
      <c r="N53" s="416">
        <v>0</v>
      </c>
      <c r="O53" s="443">
        <v>0</v>
      </c>
      <c r="P53" s="411">
        <v>0</v>
      </c>
      <c r="Q53" s="416">
        <v>8</v>
      </c>
      <c r="R53" s="443">
        <v>10</v>
      </c>
      <c r="S53" s="411">
        <v>33091</v>
      </c>
      <c r="T53" s="407">
        <v>0</v>
      </c>
      <c r="U53" s="407">
        <v>0</v>
      </c>
      <c r="V53" s="407">
        <v>0</v>
      </c>
      <c r="W53" s="414" t="s">
        <v>755</v>
      </c>
      <c r="X53" s="407"/>
      <c r="Y53" s="432" t="s">
        <v>865</v>
      </c>
    </row>
    <row r="54" spans="1:25" ht="128.25" customHeight="1">
      <c r="A54" s="404">
        <v>29</v>
      </c>
      <c r="B54" s="417" t="s">
        <v>798</v>
      </c>
      <c r="C54" s="418" t="s">
        <v>799</v>
      </c>
      <c r="D54" s="445" t="s">
        <v>800</v>
      </c>
      <c r="E54" s="446" t="s">
        <v>801</v>
      </c>
      <c r="F54" s="425" t="s">
        <v>763</v>
      </c>
      <c r="G54" s="415">
        <v>0</v>
      </c>
      <c r="H54" s="408">
        <v>0</v>
      </c>
      <c r="I54" s="409">
        <v>0</v>
      </c>
      <c r="J54" s="409">
        <v>0</v>
      </c>
      <c r="K54" s="410">
        <v>0</v>
      </c>
      <c r="L54" s="410">
        <v>0</v>
      </c>
      <c r="M54" s="410">
        <v>0</v>
      </c>
      <c r="N54" s="416">
        <v>0</v>
      </c>
      <c r="O54" s="443">
        <v>0</v>
      </c>
      <c r="P54" s="411">
        <v>0</v>
      </c>
      <c r="Q54" s="416">
        <v>0</v>
      </c>
      <c r="R54" s="443">
        <v>0</v>
      </c>
      <c r="S54" s="411">
        <v>0</v>
      </c>
      <c r="T54" s="407">
        <v>0</v>
      </c>
      <c r="U54" s="407">
        <v>0</v>
      </c>
      <c r="V54" s="407">
        <v>0</v>
      </c>
      <c r="W54" s="414" t="s">
        <v>755</v>
      </c>
      <c r="X54" s="407"/>
      <c r="Y54" s="490" t="s">
        <v>802</v>
      </c>
    </row>
    <row r="55" spans="1:25" ht="108" customHeight="1">
      <c r="A55" s="404">
        <v>30</v>
      </c>
      <c r="B55" s="417"/>
      <c r="C55" s="406"/>
      <c r="D55" s="407" t="s">
        <v>866</v>
      </c>
      <c r="E55" s="407"/>
      <c r="F55" s="414" t="s">
        <v>867</v>
      </c>
      <c r="G55" s="415">
        <v>0</v>
      </c>
      <c r="H55" s="415">
        <v>848500</v>
      </c>
      <c r="I55" s="416">
        <v>0</v>
      </c>
      <c r="J55" s="416">
        <v>0</v>
      </c>
      <c r="K55" s="416">
        <v>0</v>
      </c>
      <c r="L55" s="416">
        <v>0</v>
      </c>
      <c r="M55" s="415">
        <v>0</v>
      </c>
      <c r="N55" s="416">
        <v>0</v>
      </c>
      <c r="O55" s="416">
        <v>0</v>
      </c>
      <c r="P55" s="415">
        <v>0</v>
      </c>
      <c r="Q55" s="416">
        <v>1</v>
      </c>
      <c r="R55" s="416">
        <v>12</v>
      </c>
      <c r="S55" s="415">
        <v>848500</v>
      </c>
      <c r="T55" s="407">
        <v>0</v>
      </c>
      <c r="U55" s="407">
        <v>0</v>
      </c>
      <c r="V55" s="407">
        <v>0</v>
      </c>
      <c r="W55" s="414" t="s">
        <v>755</v>
      </c>
      <c r="X55" s="407"/>
      <c r="Y55" s="413"/>
    </row>
    <row r="56" spans="1:25" ht="99.75" customHeight="1">
      <c r="A56" s="404">
        <v>31</v>
      </c>
      <c r="B56" s="491"/>
      <c r="C56" s="406"/>
      <c r="D56" s="407" t="s">
        <v>868</v>
      </c>
      <c r="E56" s="407"/>
      <c r="F56" s="414" t="s">
        <v>867</v>
      </c>
      <c r="G56" s="415">
        <v>0</v>
      </c>
      <c r="H56" s="415">
        <v>23000</v>
      </c>
      <c r="I56" s="416">
        <v>0</v>
      </c>
      <c r="J56" s="416">
        <v>0</v>
      </c>
      <c r="K56" s="416">
        <v>0</v>
      </c>
      <c r="L56" s="416">
        <v>0</v>
      </c>
      <c r="M56" s="415">
        <v>0</v>
      </c>
      <c r="N56" s="416">
        <v>0</v>
      </c>
      <c r="O56" s="416">
        <v>0</v>
      </c>
      <c r="P56" s="415">
        <v>0</v>
      </c>
      <c r="Q56" s="416">
        <v>2</v>
      </c>
      <c r="R56" s="416">
        <v>12</v>
      </c>
      <c r="S56" s="415">
        <v>23000</v>
      </c>
      <c r="T56" s="407">
        <v>0</v>
      </c>
      <c r="U56" s="407">
        <v>0</v>
      </c>
      <c r="V56" s="407">
        <v>0</v>
      </c>
      <c r="W56" s="414" t="s">
        <v>755</v>
      </c>
      <c r="X56" s="407"/>
      <c r="Y56" s="413"/>
    </row>
    <row r="57" spans="1:25" ht="99.75" customHeight="1">
      <c r="A57" s="404">
        <v>32</v>
      </c>
      <c r="B57" s="405"/>
      <c r="C57" s="406"/>
      <c r="D57" s="407" t="s">
        <v>869</v>
      </c>
      <c r="E57" s="407"/>
      <c r="F57" s="414" t="s">
        <v>867</v>
      </c>
      <c r="G57" s="415">
        <v>0</v>
      </c>
      <c r="H57" s="415">
        <v>50000</v>
      </c>
      <c r="I57" s="416">
        <v>0</v>
      </c>
      <c r="J57" s="416">
        <v>0</v>
      </c>
      <c r="K57" s="416">
        <v>0</v>
      </c>
      <c r="L57" s="416">
        <v>0</v>
      </c>
      <c r="M57" s="415">
        <v>0</v>
      </c>
      <c r="N57" s="416">
        <v>0</v>
      </c>
      <c r="O57" s="416">
        <v>0</v>
      </c>
      <c r="P57" s="415">
        <v>0</v>
      </c>
      <c r="Q57" s="416">
        <v>1</v>
      </c>
      <c r="R57" s="416">
        <v>12</v>
      </c>
      <c r="S57" s="415">
        <v>50000</v>
      </c>
      <c r="T57" s="407">
        <v>0</v>
      </c>
      <c r="U57" s="407">
        <v>0</v>
      </c>
      <c r="V57" s="407">
        <v>0</v>
      </c>
      <c r="W57" s="414" t="s">
        <v>755</v>
      </c>
      <c r="X57" s="407"/>
      <c r="Y57" s="413"/>
    </row>
    <row r="58" spans="1:25" ht="38.25" customHeight="1">
      <c r="A58" s="404">
        <v>33</v>
      </c>
      <c r="B58" s="405"/>
      <c r="C58" s="406"/>
      <c r="D58" s="407" t="s">
        <v>870</v>
      </c>
      <c r="E58" s="407"/>
      <c r="F58" s="414" t="s">
        <v>867</v>
      </c>
      <c r="G58" s="415">
        <v>0</v>
      </c>
      <c r="H58" s="415">
        <v>32000</v>
      </c>
      <c r="I58" s="416">
        <v>0</v>
      </c>
      <c r="J58" s="416">
        <v>0</v>
      </c>
      <c r="K58" s="416">
        <v>0</v>
      </c>
      <c r="L58" s="416">
        <v>0</v>
      </c>
      <c r="M58" s="415">
        <v>0</v>
      </c>
      <c r="N58" s="416">
        <v>0</v>
      </c>
      <c r="O58" s="416">
        <v>0</v>
      </c>
      <c r="P58" s="415">
        <v>0</v>
      </c>
      <c r="Q58" s="416">
        <v>1</v>
      </c>
      <c r="R58" s="416">
        <v>12</v>
      </c>
      <c r="S58" s="415">
        <v>32000</v>
      </c>
      <c r="T58" s="407">
        <v>0</v>
      </c>
      <c r="U58" s="407">
        <v>0</v>
      </c>
      <c r="V58" s="407">
        <v>0</v>
      </c>
      <c r="W58" s="414" t="s">
        <v>755</v>
      </c>
      <c r="X58" s="407"/>
      <c r="Y58" s="413"/>
    </row>
    <row r="59" spans="1:25" ht="99.75" customHeight="1">
      <c r="A59" s="404">
        <v>34</v>
      </c>
      <c r="B59" s="405"/>
      <c r="C59" s="406"/>
      <c r="D59" s="407" t="s">
        <v>871</v>
      </c>
      <c r="E59" s="407"/>
      <c r="F59" s="414" t="s">
        <v>867</v>
      </c>
      <c r="G59" s="415">
        <v>0</v>
      </c>
      <c r="H59" s="415">
        <v>17600</v>
      </c>
      <c r="I59" s="416">
        <v>0</v>
      </c>
      <c r="J59" s="416">
        <v>0</v>
      </c>
      <c r="K59" s="416">
        <v>0</v>
      </c>
      <c r="L59" s="416">
        <v>0</v>
      </c>
      <c r="M59" s="415">
        <v>0</v>
      </c>
      <c r="N59" s="416">
        <v>0</v>
      </c>
      <c r="O59" s="416">
        <v>0</v>
      </c>
      <c r="P59" s="415">
        <v>0</v>
      </c>
      <c r="Q59" s="416">
        <v>1</v>
      </c>
      <c r="R59" s="416">
        <v>12</v>
      </c>
      <c r="S59" s="415">
        <v>17600</v>
      </c>
      <c r="T59" s="407">
        <v>0</v>
      </c>
      <c r="U59" s="407">
        <v>0</v>
      </c>
      <c r="V59" s="407">
        <v>0</v>
      </c>
      <c r="W59" s="414" t="s">
        <v>755</v>
      </c>
      <c r="X59" s="407"/>
      <c r="Y59" s="413"/>
    </row>
    <row r="60" spans="1:25" ht="223.5" customHeight="1">
      <c r="A60" s="403">
        <v>35</v>
      </c>
      <c r="B60" s="405" t="s">
        <v>781</v>
      </c>
      <c r="C60" s="406" t="s">
        <v>782</v>
      </c>
      <c r="D60" s="414" t="s">
        <v>872</v>
      </c>
      <c r="E60" s="414" t="s">
        <v>873</v>
      </c>
      <c r="F60" s="414" t="s">
        <v>874</v>
      </c>
      <c r="G60" s="415">
        <v>0</v>
      </c>
      <c r="H60" s="415">
        <v>25000</v>
      </c>
      <c r="I60" s="416">
        <v>0</v>
      </c>
      <c r="J60" s="416">
        <v>0</v>
      </c>
      <c r="K60" s="410">
        <v>0</v>
      </c>
      <c r="L60" s="410">
        <v>0</v>
      </c>
      <c r="M60" s="411">
        <v>0</v>
      </c>
      <c r="N60" s="410">
        <v>0</v>
      </c>
      <c r="O60" s="410">
        <v>0</v>
      </c>
      <c r="P60" s="411">
        <v>0</v>
      </c>
      <c r="Q60" s="410">
        <v>0</v>
      </c>
      <c r="R60" s="410">
        <v>0</v>
      </c>
      <c r="S60" s="411">
        <v>0</v>
      </c>
      <c r="T60" s="414">
        <v>2</v>
      </c>
      <c r="U60" s="414">
        <v>12</v>
      </c>
      <c r="V60" s="415">
        <v>25000</v>
      </c>
      <c r="W60" s="414" t="s">
        <v>755</v>
      </c>
      <c r="X60" s="414"/>
      <c r="Y60" s="413" t="s">
        <v>875</v>
      </c>
    </row>
    <row r="61" spans="1:25" ht="128.25" customHeight="1">
      <c r="A61" s="404">
        <v>4</v>
      </c>
      <c r="B61" s="423" t="s">
        <v>536</v>
      </c>
      <c r="C61" s="424" t="s">
        <v>751</v>
      </c>
      <c r="D61" s="425" t="s">
        <v>876</v>
      </c>
      <c r="E61" s="425" t="s">
        <v>766</v>
      </c>
      <c r="F61" s="425" t="s">
        <v>767</v>
      </c>
      <c r="G61" s="426">
        <v>0</v>
      </c>
      <c r="H61" s="426">
        <v>40000</v>
      </c>
      <c r="I61" s="427">
        <v>0</v>
      </c>
      <c r="J61" s="427">
        <v>0</v>
      </c>
      <c r="K61" s="428">
        <v>0</v>
      </c>
      <c r="L61" s="428">
        <v>0</v>
      </c>
      <c r="M61" s="429">
        <v>0</v>
      </c>
      <c r="N61" s="428">
        <v>0</v>
      </c>
      <c r="O61" s="428">
        <v>0</v>
      </c>
      <c r="P61" s="429">
        <v>0</v>
      </c>
      <c r="Q61" s="428">
        <v>0</v>
      </c>
      <c r="R61" s="428">
        <v>0</v>
      </c>
      <c r="S61" s="429">
        <v>0</v>
      </c>
      <c r="T61" s="434">
        <v>5</v>
      </c>
      <c r="U61" s="429">
        <v>8</v>
      </c>
      <c r="V61" s="492">
        <v>40000</v>
      </c>
      <c r="W61" s="414" t="s">
        <v>755</v>
      </c>
      <c r="X61" s="431"/>
      <c r="Y61" s="432" t="s">
        <v>768</v>
      </c>
    </row>
    <row r="62" spans="1:25" ht="99" customHeight="1">
      <c r="A62" s="404">
        <v>5</v>
      </c>
      <c r="B62" s="405" t="s">
        <v>536</v>
      </c>
      <c r="C62" s="406" t="s">
        <v>757</v>
      </c>
      <c r="D62" s="407" t="s">
        <v>877</v>
      </c>
      <c r="E62" s="407" t="s">
        <v>773</v>
      </c>
      <c r="F62" s="407" t="s">
        <v>763</v>
      </c>
      <c r="G62" s="408">
        <v>0</v>
      </c>
      <c r="H62" s="408">
        <v>11432</v>
      </c>
      <c r="I62" s="409">
        <v>0</v>
      </c>
      <c r="J62" s="409">
        <v>0</v>
      </c>
      <c r="K62" s="410">
        <v>0</v>
      </c>
      <c r="L62" s="410">
        <v>0</v>
      </c>
      <c r="M62" s="411">
        <v>0</v>
      </c>
      <c r="N62" s="410">
        <v>0</v>
      </c>
      <c r="O62" s="410">
        <v>0</v>
      </c>
      <c r="P62" s="411">
        <v>0</v>
      </c>
      <c r="Q62" s="410">
        <v>0</v>
      </c>
      <c r="R62" s="410">
        <v>0</v>
      </c>
      <c r="S62" s="411">
        <v>0</v>
      </c>
      <c r="T62" s="416">
        <v>4</v>
      </c>
      <c r="U62" s="416">
        <v>9</v>
      </c>
      <c r="V62" s="415">
        <v>11432</v>
      </c>
      <c r="W62" s="414" t="s">
        <v>755</v>
      </c>
      <c r="X62" s="407"/>
      <c r="Y62" s="413" t="s">
        <v>774</v>
      </c>
    </row>
    <row r="63" spans="1:25" ht="99.75" customHeight="1">
      <c r="A63" s="403">
        <v>7</v>
      </c>
      <c r="B63" s="405" t="s">
        <v>806</v>
      </c>
      <c r="C63" s="448" t="s">
        <v>878</v>
      </c>
      <c r="D63" s="407" t="s">
        <v>879</v>
      </c>
      <c r="E63" s="407" t="s">
        <v>809</v>
      </c>
      <c r="F63" s="407" t="s">
        <v>763</v>
      </c>
      <c r="G63" s="408">
        <v>0</v>
      </c>
      <c r="H63" s="408">
        <v>25000</v>
      </c>
      <c r="I63" s="409">
        <v>0</v>
      </c>
      <c r="J63" s="409">
        <v>0</v>
      </c>
      <c r="K63" s="410">
        <v>0</v>
      </c>
      <c r="L63" s="410">
        <v>0</v>
      </c>
      <c r="M63" s="411">
        <v>0</v>
      </c>
      <c r="N63" s="410">
        <v>0</v>
      </c>
      <c r="O63" s="410">
        <v>0</v>
      </c>
      <c r="P63" s="411">
        <v>0</v>
      </c>
      <c r="Q63" s="410">
        <v>0</v>
      </c>
      <c r="R63" s="410">
        <v>0</v>
      </c>
      <c r="S63" s="411">
        <v>0</v>
      </c>
      <c r="T63" s="414">
        <v>4</v>
      </c>
      <c r="U63" s="411">
        <v>7</v>
      </c>
      <c r="V63" s="493">
        <v>25000</v>
      </c>
      <c r="W63" s="414" t="s">
        <v>755</v>
      </c>
      <c r="X63" s="451"/>
      <c r="Y63" s="413" t="s">
        <v>880</v>
      </c>
    </row>
    <row r="64" spans="1:25" ht="99.75" customHeight="1">
      <c r="A64" s="404">
        <v>8</v>
      </c>
      <c r="B64" s="405" t="s">
        <v>781</v>
      </c>
      <c r="C64" s="406" t="s">
        <v>782</v>
      </c>
      <c r="D64" s="437" t="s">
        <v>881</v>
      </c>
      <c r="E64" s="407" t="s">
        <v>784</v>
      </c>
      <c r="F64" s="407" t="s">
        <v>882</v>
      </c>
      <c r="G64" s="408">
        <v>0</v>
      </c>
      <c r="H64" s="408">
        <v>20000</v>
      </c>
      <c r="I64" s="409">
        <v>0</v>
      </c>
      <c r="J64" s="409">
        <v>0</v>
      </c>
      <c r="K64" s="410">
        <v>0</v>
      </c>
      <c r="L64" s="410">
        <v>0</v>
      </c>
      <c r="M64" s="410">
        <v>0</v>
      </c>
      <c r="N64" s="410">
        <v>0</v>
      </c>
      <c r="O64" s="410">
        <v>0</v>
      </c>
      <c r="P64" s="411">
        <v>0</v>
      </c>
      <c r="Q64" s="410">
        <v>0</v>
      </c>
      <c r="R64" s="410">
        <v>0</v>
      </c>
      <c r="S64" s="411">
        <v>0</v>
      </c>
      <c r="T64" s="416">
        <v>4</v>
      </c>
      <c r="U64" s="416">
        <v>9</v>
      </c>
      <c r="V64" s="411">
        <v>20000</v>
      </c>
      <c r="W64" s="414" t="s">
        <v>755</v>
      </c>
      <c r="X64" s="407"/>
      <c r="Y64" s="422" t="s">
        <v>786</v>
      </c>
    </row>
    <row r="65" spans="1:25" ht="99.75" customHeight="1">
      <c r="A65" s="404">
        <v>9</v>
      </c>
      <c r="B65" s="405" t="s">
        <v>781</v>
      </c>
      <c r="C65" s="406" t="s">
        <v>782</v>
      </c>
      <c r="D65" s="437" t="s">
        <v>883</v>
      </c>
      <c r="E65" s="407" t="s">
        <v>784</v>
      </c>
      <c r="F65" s="407" t="s">
        <v>884</v>
      </c>
      <c r="G65" s="408">
        <v>0</v>
      </c>
      <c r="H65" s="408">
        <v>20000</v>
      </c>
      <c r="I65" s="409">
        <v>0</v>
      </c>
      <c r="J65" s="409">
        <v>0</v>
      </c>
      <c r="K65" s="410">
        <v>0</v>
      </c>
      <c r="L65" s="410">
        <v>0</v>
      </c>
      <c r="M65" s="410">
        <v>0</v>
      </c>
      <c r="N65" s="410">
        <v>0</v>
      </c>
      <c r="O65" s="410">
        <v>0</v>
      </c>
      <c r="P65" s="411">
        <v>0</v>
      </c>
      <c r="Q65" s="410">
        <v>0</v>
      </c>
      <c r="R65" s="410">
        <v>0</v>
      </c>
      <c r="S65" s="411">
        <v>0</v>
      </c>
      <c r="T65" s="416">
        <v>4</v>
      </c>
      <c r="U65" s="416">
        <v>9</v>
      </c>
      <c r="V65" s="411">
        <v>20000</v>
      </c>
      <c r="W65" s="414" t="s">
        <v>755</v>
      </c>
      <c r="X65" s="407"/>
      <c r="Y65" s="422" t="s">
        <v>786</v>
      </c>
    </row>
    <row r="66" spans="1:25" ht="99.75" customHeight="1">
      <c r="A66" s="404">
        <v>10</v>
      </c>
      <c r="B66" s="405" t="s">
        <v>781</v>
      </c>
      <c r="C66" s="406" t="s">
        <v>782</v>
      </c>
      <c r="D66" s="437" t="s">
        <v>885</v>
      </c>
      <c r="E66" s="407" t="s">
        <v>784</v>
      </c>
      <c r="F66" s="407" t="s">
        <v>886</v>
      </c>
      <c r="G66" s="408">
        <v>0</v>
      </c>
      <c r="H66" s="408">
        <v>16068</v>
      </c>
      <c r="I66" s="409">
        <v>0</v>
      </c>
      <c r="J66" s="409">
        <v>0</v>
      </c>
      <c r="K66" s="410">
        <v>0</v>
      </c>
      <c r="L66" s="410">
        <v>0</v>
      </c>
      <c r="M66" s="410">
        <v>0</v>
      </c>
      <c r="N66" s="410">
        <v>0</v>
      </c>
      <c r="O66" s="410">
        <v>0</v>
      </c>
      <c r="P66" s="411">
        <v>0</v>
      </c>
      <c r="Q66" s="410">
        <v>0</v>
      </c>
      <c r="R66" s="410">
        <v>0</v>
      </c>
      <c r="S66" s="411">
        <v>0</v>
      </c>
      <c r="T66" s="416">
        <v>4</v>
      </c>
      <c r="U66" s="416">
        <v>9</v>
      </c>
      <c r="V66" s="411">
        <v>16068</v>
      </c>
      <c r="W66" s="414" t="s">
        <v>755</v>
      </c>
      <c r="X66" s="407"/>
      <c r="Y66" s="422" t="s">
        <v>786</v>
      </c>
    </row>
    <row r="67" spans="1:25" ht="162" customHeight="1">
      <c r="A67" s="403">
        <v>11</v>
      </c>
      <c r="B67" s="405" t="s">
        <v>887</v>
      </c>
      <c r="C67" s="406" t="s">
        <v>888</v>
      </c>
      <c r="D67" s="414" t="s">
        <v>889</v>
      </c>
      <c r="E67" s="414" t="s">
        <v>890</v>
      </c>
      <c r="F67" s="414" t="s">
        <v>891</v>
      </c>
      <c r="G67" s="415">
        <v>0</v>
      </c>
      <c r="H67" s="415">
        <v>7500</v>
      </c>
      <c r="I67" s="416">
        <v>0</v>
      </c>
      <c r="J67" s="416">
        <v>0</v>
      </c>
      <c r="K67" s="410">
        <v>0</v>
      </c>
      <c r="L67" s="410">
        <v>0</v>
      </c>
      <c r="M67" s="411">
        <v>0</v>
      </c>
      <c r="N67" s="410">
        <v>0</v>
      </c>
      <c r="O67" s="410">
        <v>0</v>
      </c>
      <c r="P67" s="411">
        <v>0</v>
      </c>
      <c r="Q67" s="410">
        <v>0</v>
      </c>
      <c r="R67" s="410">
        <v>0</v>
      </c>
      <c r="S67" s="411">
        <v>0</v>
      </c>
      <c r="T67" s="414">
        <v>2</v>
      </c>
      <c r="U67" s="407">
        <v>5</v>
      </c>
      <c r="V67" s="415">
        <v>7500</v>
      </c>
      <c r="W67" s="414" t="s">
        <v>755</v>
      </c>
      <c r="X67" s="494"/>
      <c r="Y67" s="413" t="s">
        <v>892</v>
      </c>
    </row>
    <row r="68" spans="1:25" ht="28.5" customHeight="1">
      <c r="A68" s="404"/>
      <c r="B68" s="404"/>
      <c r="C68" s="404"/>
      <c r="D68" s="495"/>
      <c r="E68" s="495"/>
      <c r="F68" s="496" t="s">
        <v>804</v>
      </c>
      <c r="G68" s="470"/>
      <c r="H68" s="497">
        <f>SUM(H30:H59)</f>
        <v>3356056.2</v>
      </c>
      <c r="I68" s="470"/>
      <c r="J68" s="470"/>
      <c r="K68" s="470"/>
      <c r="L68" s="470"/>
      <c r="M68" s="498">
        <f>SUM(M30:M57)</f>
        <v>103811</v>
      </c>
      <c r="N68" s="470"/>
      <c r="O68" s="470"/>
      <c r="P68" s="498">
        <f>SUM(P26:P59)</f>
        <v>143869.05000000002</v>
      </c>
      <c r="Q68" s="470"/>
      <c r="R68" s="470"/>
      <c r="S68" s="498">
        <f>SUM(S35:S59)</f>
        <v>2197714.4699999997</v>
      </c>
      <c r="T68" s="470"/>
      <c r="U68" s="470"/>
      <c r="V68" s="499">
        <f>SUM(V39:V67)</f>
        <v>1075662</v>
      </c>
      <c r="W68" s="500"/>
      <c r="X68" s="451"/>
      <c r="Y68" s="27"/>
    </row>
    <row r="69" spans="1:25" ht="45.75" customHeight="1">
      <c r="A69" s="1214" t="s">
        <v>893</v>
      </c>
      <c r="B69" s="1215"/>
      <c r="C69" s="1215"/>
      <c r="D69" s="1215"/>
      <c r="E69" s="1215"/>
      <c r="F69" s="1215"/>
      <c r="G69" s="1215"/>
      <c r="H69" s="1215"/>
      <c r="I69" s="1215"/>
      <c r="J69" s="1215"/>
      <c r="K69" s="1215"/>
      <c r="L69" s="1215"/>
      <c r="M69" s="1215"/>
      <c r="N69" s="1215"/>
      <c r="O69" s="1215"/>
      <c r="P69" s="1215"/>
      <c r="Q69" s="1215"/>
      <c r="R69" s="1215"/>
      <c r="S69" s="1215"/>
      <c r="T69" s="1215"/>
      <c r="U69" s="1215"/>
      <c r="V69" s="1216"/>
      <c r="W69" s="501"/>
    </row>
    <row r="70" spans="1:25" ht="84" hidden="1" customHeight="1">
      <c r="A70" s="403">
        <v>1</v>
      </c>
      <c r="B70" s="405"/>
      <c r="C70" s="418"/>
      <c r="D70" s="414"/>
      <c r="E70" s="414"/>
      <c r="F70" s="414"/>
      <c r="G70" s="415"/>
      <c r="H70" s="415"/>
      <c r="I70" s="416"/>
      <c r="J70" s="416"/>
      <c r="K70" s="410"/>
      <c r="L70" s="410"/>
      <c r="M70" s="411"/>
      <c r="N70" s="410"/>
      <c r="O70" s="410"/>
      <c r="P70" s="410"/>
      <c r="Q70" s="410"/>
      <c r="R70" s="410"/>
      <c r="S70" s="410"/>
      <c r="T70" s="414"/>
      <c r="U70" s="494"/>
      <c r="V70" s="413"/>
      <c r="W70" s="501"/>
    </row>
    <row r="71" spans="1:25" ht="75" hidden="1" customHeight="1">
      <c r="A71" s="403">
        <v>2</v>
      </c>
      <c r="B71" s="405"/>
      <c r="C71" s="406"/>
      <c r="D71" s="407"/>
      <c r="E71" s="407"/>
      <c r="F71" s="407"/>
      <c r="G71" s="408"/>
      <c r="H71" s="409"/>
      <c r="I71" s="409"/>
      <c r="J71" s="409"/>
      <c r="K71" s="410"/>
      <c r="L71" s="411"/>
      <c r="M71" s="411"/>
      <c r="N71" s="410"/>
      <c r="O71" s="410"/>
      <c r="P71" s="411"/>
      <c r="Q71" s="410"/>
      <c r="R71" s="410"/>
      <c r="S71" s="410"/>
      <c r="T71" s="407"/>
      <c r="U71" s="407"/>
      <c r="V71" s="413"/>
      <c r="W71" s="502"/>
    </row>
    <row r="72" spans="1:25" ht="30" hidden="1" customHeight="1">
      <c r="A72" s="403"/>
      <c r="B72" s="405"/>
      <c r="C72" s="406"/>
      <c r="D72" s="407"/>
      <c r="E72" s="407"/>
      <c r="F72" s="407"/>
      <c r="G72" s="408"/>
      <c r="H72" s="409"/>
      <c r="I72" s="409"/>
      <c r="J72" s="409"/>
      <c r="K72" s="410"/>
      <c r="L72" s="410"/>
      <c r="M72" s="411"/>
      <c r="N72" s="410"/>
      <c r="O72" s="410"/>
      <c r="P72" s="411"/>
      <c r="Q72" s="410"/>
      <c r="R72" s="410"/>
      <c r="S72" s="410"/>
      <c r="T72" s="407"/>
      <c r="U72" s="407"/>
      <c r="V72" s="413"/>
    </row>
    <row r="73" spans="1:25" ht="15.75" hidden="1">
      <c r="A73" s="403"/>
      <c r="B73" s="448"/>
      <c r="C73" s="406"/>
      <c r="D73" s="503"/>
      <c r="E73" s="503"/>
      <c r="F73" s="503"/>
      <c r="G73" s="504"/>
      <c r="H73" s="504"/>
      <c r="I73" s="503"/>
      <c r="J73" s="503"/>
      <c r="K73" s="505"/>
      <c r="L73" s="505"/>
      <c r="M73" s="506"/>
      <c r="N73" s="505"/>
      <c r="O73" s="505"/>
      <c r="P73" s="505"/>
      <c r="Q73" s="505"/>
      <c r="R73" s="505"/>
      <c r="S73" s="505"/>
      <c r="T73" s="503"/>
      <c r="U73" s="507"/>
      <c r="V73" s="508"/>
    </row>
    <row r="74" spans="1:25" hidden="1">
      <c r="A74" s="403"/>
      <c r="B74" s="405"/>
      <c r="C74" s="406"/>
      <c r="D74" s="414"/>
      <c r="E74" s="414"/>
      <c r="F74" s="414"/>
      <c r="G74" s="415"/>
      <c r="H74" s="416"/>
      <c r="I74" s="416"/>
      <c r="J74" s="416"/>
      <c r="K74" s="410"/>
      <c r="L74" s="410"/>
      <c r="M74" s="410"/>
      <c r="N74" s="410"/>
      <c r="O74" s="410"/>
      <c r="P74" s="411"/>
      <c r="Q74" s="410"/>
      <c r="R74" s="410"/>
      <c r="S74" s="410"/>
      <c r="T74" s="414"/>
      <c r="U74" s="414"/>
      <c r="V74" s="413"/>
    </row>
    <row r="75" spans="1:25" hidden="1">
      <c r="A75" s="403"/>
      <c r="B75" s="405"/>
      <c r="C75" s="406"/>
      <c r="D75" s="407"/>
      <c r="E75" s="407"/>
      <c r="F75" s="407"/>
      <c r="G75" s="408"/>
      <c r="H75" s="409"/>
      <c r="I75" s="409"/>
      <c r="J75" s="409"/>
      <c r="K75" s="410"/>
      <c r="L75" s="410"/>
      <c r="M75" s="410"/>
      <c r="N75" s="410"/>
      <c r="O75" s="410"/>
      <c r="P75" s="411"/>
      <c r="Q75" s="410"/>
      <c r="R75" s="410"/>
      <c r="S75" s="410"/>
      <c r="T75" s="407"/>
      <c r="U75" s="407"/>
      <c r="V75" s="413"/>
    </row>
    <row r="76" spans="1:25" hidden="1">
      <c r="A76" s="403"/>
      <c r="B76" s="405"/>
      <c r="C76" s="440"/>
      <c r="D76" s="414"/>
      <c r="E76" s="414"/>
      <c r="F76" s="414"/>
      <c r="G76" s="415"/>
      <c r="H76" s="416"/>
      <c r="I76" s="416"/>
      <c r="J76" s="416"/>
      <c r="K76" s="416"/>
      <c r="L76" s="416"/>
      <c r="M76" s="416"/>
      <c r="N76" s="416"/>
      <c r="O76" s="416"/>
      <c r="P76" s="415"/>
      <c r="Q76" s="416"/>
      <c r="R76" s="416"/>
      <c r="S76" s="416"/>
      <c r="T76" s="414"/>
      <c r="U76" s="414"/>
      <c r="V76" s="413"/>
    </row>
    <row r="77" spans="1:25" hidden="1">
      <c r="A77" s="403"/>
      <c r="B77" s="405"/>
      <c r="C77" s="448"/>
      <c r="D77" s="407"/>
      <c r="E77" s="407"/>
      <c r="F77" s="407"/>
      <c r="G77" s="408"/>
      <c r="H77" s="409"/>
      <c r="I77" s="409"/>
      <c r="J77" s="409"/>
      <c r="K77" s="410"/>
      <c r="L77" s="410"/>
      <c r="M77" s="410"/>
      <c r="N77" s="410"/>
      <c r="O77" s="410"/>
      <c r="P77" s="410"/>
      <c r="Q77" s="410"/>
      <c r="R77" s="410"/>
      <c r="S77" s="411"/>
      <c r="T77" s="407"/>
      <c r="U77" s="407"/>
      <c r="V77" s="413"/>
    </row>
    <row r="78" spans="1:25" hidden="1">
      <c r="A78" s="403"/>
      <c r="B78" s="405"/>
      <c r="C78" s="406"/>
      <c r="D78" s="414"/>
      <c r="E78" s="414"/>
      <c r="F78" s="414"/>
      <c r="G78" s="415"/>
      <c r="H78" s="416"/>
      <c r="I78" s="416"/>
      <c r="J78" s="416"/>
      <c r="K78" s="410"/>
      <c r="L78" s="410"/>
      <c r="M78" s="411"/>
      <c r="N78" s="410"/>
      <c r="O78" s="410"/>
      <c r="P78" s="410"/>
      <c r="Q78" s="410"/>
      <c r="R78" s="410"/>
      <c r="S78" s="411"/>
      <c r="T78" s="414"/>
      <c r="U78" s="494"/>
      <c r="V78" s="413"/>
    </row>
    <row r="79" spans="1:25" hidden="1">
      <c r="A79" s="403"/>
      <c r="B79" s="405"/>
      <c r="C79" s="440"/>
      <c r="D79" s="414"/>
      <c r="E79" s="414"/>
      <c r="F79" s="414"/>
      <c r="G79" s="493"/>
      <c r="H79" s="414"/>
      <c r="I79" s="414"/>
      <c r="J79" s="414"/>
      <c r="K79" s="414"/>
      <c r="L79" s="414"/>
      <c r="M79" s="493"/>
      <c r="N79" s="414"/>
      <c r="O79" s="414"/>
      <c r="P79" s="493"/>
      <c r="Q79" s="414"/>
      <c r="R79" s="414"/>
      <c r="S79" s="493"/>
      <c r="T79" s="414"/>
      <c r="U79" s="414"/>
      <c r="V79" s="413"/>
    </row>
    <row r="80" spans="1:25" hidden="1">
      <c r="A80" s="403"/>
      <c r="B80" s="405"/>
      <c r="C80" s="448"/>
      <c r="D80" s="509"/>
      <c r="E80" s="437"/>
      <c r="F80" s="414"/>
      <c r="G80" s="493"/>
      <c r="H80" s="414"/>
      <c r="I80" s="414"/>
      <c r="J80" s="414"/>
      <c r="K80" s="414"/>
      <c r="L80" s="414"/>
      <c r="M80" s="493"/>
      <c r="N80" s="414"/>
      <c r="O80" s="414"/>
      <c r="P80" s="493"/>
      <c r="Q80" s="414"/>
      <c r="R80" s="414"/>
      <c r="S80" s="493"/>
      <c r="T80" s="414"/>
      <c r="U80" s="414"/>
      <c r="V80" s="413"/>
    </row>
    <row r="81" spans="1:25" hidden="1">
      <c r="A81" s="403"/>
      <c r="B81" s="403"/>
      <c r="C81" s="403"/>
      <c r="D81" s="403"/>
      <c r="E81" s="403"/>
      <c r="F81" s="510"/>
      <c r="G81" s="511"/>
      <c r="H81" s="510"/>
      <c r="I81" s="403"/>
      <c r="J81" s="403"/>
      <c r="K81" s="403"/>
      <c r="L81" s="403"/>
      <c r="M81" s="403"/>
      <c r="N81" s="403"/>
      <c r="O81" s="403"/>
      <c r="P81" s="511"/>
      <c r="Q81" s="403"/>
      <c r="R81" s="403"/>
      <c r="S81" s="510"/>
      <c r="T81" s="510"/>
      <c r="U81" s="403"/>
      <c r="V81" s="403"/>
    </row>
    <row r="82" spans="1:25" hidden="1">
      <c r="A82" s="512" t="s">
        <v>894</v>
      </c>
      <c r="B82" s="513"/>
      <c r="C82" s="513"/>
      <c r="D82" s="513"/>
      <c r="E82" s="513"/>
      <c r="F82" s="513"/>
      <c r="G82" s="513"/>
      <c r="H82" s="513"/>
      <c r="I82" s="513"/>
      <c r="J82" s="513"/>
      <c r="K82" s="513"/>
      <c r="L82" s="513"/>
      <c r="M82" s="513"/>
      <c r="N82" s="513"/>
      <c r="O82" s="513"/>
      <c r="P82" s="513"/>
      <c r="Q82" s="513"/>
      <c r="R82" s="513"/>
      <c r="S82" s="514"/>
      <c r="T82" s="515"/>
      <c r="U82" s="515"/>
      <c r="V82" s="516"/>
    </row>
    <row r="83" spans="1:25" ht="178.5" hidden="1">
      <c r="A83" s="403">
        <v>1</v>
      </c>
      <c r="B83" s="405" t="s">
        <v>536</v>
      </c>
      <c r="C83" s="517" t="s">
        <v>895</v>
      </c>
      <c r="D83" s="414" t="s">
        <v>896</v>
      </c>
      <c r="E83" s="414" t="s">
        <v>897</v>
      </c>
      <c r="F83" s="450" t="s">
        <v>898</v>
      </c>
      <c r="G83" s="415">
        <v>67241</v>
      </c>
      <c r="H83" s="416">
        <v>0</v>
      </c>
      <c r="I83" s="416">
        <v>0</v>
      </c>
      <c r="J83" s="416">
        <v>0</v>
      </c>
      <c r="K83" s="416">
        <v>6</v>
      </c>
      <c r="L83" s="416">
        <v>7</v>
      </c>
      <c r="M83" s="415">
        <v>67241</v>
      </c>
      <c r="N83" s="416">
        <v>0</v>
      </c>
      <c r="O83" s="416">
        <v>0</v>
      </c>
      <c r="P83" s="416">
        <v>0</v>
      </c>
      <c r="Q83" s="416">
        <v>0</v>
      </c>
      <c r="R83" s="416">
        <v>0</v>
      </c>
      <c r="S83" s="416">
        <v>0</v>
      </c>
      <c r="T83" s="414" t="s">
        <v>899</v>
      </c>
      <c r="U83" s="494"/>
      <c r="V83" s="518" t="s">
        <v>900</v>
      </c>
    </row>
    <row r="84" spans="1:25" ht="95.25" customHeight="1">
      <c r="A84" s="403">
        <v>1</v>
      </c>
      <c r="B84" s="405" t="s">
        <v>781</v>
      </c>
      <c r="C84" s="406" t="s">
        <v>782</v>
      </c>
      <c r="D84" s="519" t="s">
        <v>901</v>
      </c>
      <c r="E84" s="407" t="s">
        <v>843</v>
      </c>
      <c r="F84" s="450" t="s">
        <v>898</v>
      </c>
      <c r="G84" s="457">
        <v>191589</v>
      </c>
      <c r="H84" s="412">
        <v>0</v>
      </c>
      <c r="I84" s="412">
        <v>0</v>
      </c>
      <c r="J84" s="412">
        <v>0</v>
      </c>
      <c r="K84" s="412">
        <v>6</v>
      </c>
      <c r="L84" s="412">
        <v>12</v>
      </c>
      <c r="M84" s="457">
        <v>191589</v>
      </c>
      <c r="N84" s="412">
        <v>0</v>
      </c>
      <c r="O84" s="412">
        <v>0</v>
      </c>
      <c r="P84" s="412">
        <v>0</v>
      </c>
      <c r="Q84" s="412">
        <v>0</v>
      </c>
      <c r="R84" s="412">
        <v>0</v>
      </c>
      <c r="S84" s="412">
        <v>0</v>
      </c>
      <c r="T84" s="414">
        <v>0</v>
      </c>
      <c r="U84" s="520">
        <v>0</v>
      </c>
      <c r="V84" s="446">
        <v>0</v>
      </c>
      <c r="W84" s="414" t="s">
        <v>899</v>
      </c>
      <c r="X84" s="453"/>
      <c r="Y84" s="422" t="s">
        <v>902</v>
      </c>
    </row>
    <row r="85" spans="1:25" ht="129.75" customHeight="1">
      <c r="A85" s="403">
        <v>2</v>
      </c>
      <c r="B85" s="405" t="s">
        <v>536</v>
      </c>
      <c r="C85" s="406" t="s">
        <v>757</v>
      </c>
      <c r="D85" s="519" t="s">
        <v>903</v>
      </c>
      <c r="E85" s="407" t="s">
        <v>904</v>
      </c>
      <c r="F85" s="450" t="s">
        <v>898</v>
      </c>
      <c r="G85" s="521">
        <v>38501.620000000003</v>
      </c>
      <c r="H85" s="522">
        <v>0</v>
      </c>
      <c r="I85" s="522">
        <v>0</v>
      </c>
      <c r="J85" s="522">
        <v>0</v>
      </c>
      <c r="K85" s="522">
        <v>6</v>
      </c>
      <c r="L85" s="522">
        <v>8</v>
      </c>
      <c r="M85" s="521">
        <v>38501.620000000003</v>
      </c>
      <c r="N85" s="412">
        <v>0</v>
      </c>
      <c r="O85" s="412">
        <v>0</v>
      </c>
      <c r="P85" s="412">
        <v>0</v>
      </c>
      <c r="Q85" s="412">
        <v>0</v>
      </c>
      <c r="R85" s="412">
        <v>0</v>
      </c>
      <c r="S85" s="412">
        <v>0</v>
      </c>
      <c r="T85" s="414">
        <v>0</v>
      </c>
      <c r="U85" s="412">
        <v>0</v>
      </c>
      <c r="V85" s="474">
        <v>0</v>
      </c>
      <c r="W85" s="414" t="s">
        <v>899</v>
      </c>
      <c r="X85" s="451"/>
      <c r="Y85" s="413" t="s">
        <v>905</v>
      </c>
    </row>
    <row r="86" spans="1:25" ht="102.75" customHeight="1">
      <c r="A86" s="403">
        <v>3</v>
      </c>
      <c r="B86" s="405" t="s">
        <v>806</v>
      </c>
      <c r="C86" s="448" t="s">
        <v>878</v>
      </c>
      <c r="D86" s="519" t="s">
        <v>906</v>
      </c>
      <c r="E86" s="407" t="s">
        <v>809</v>
      </c>
      <c r="F86" s="450" t="s">
        <v>898</v>
      </c>
      <c r="G86" s="523">
        <v>116387.04</v>
      </c>
      <c r="H86" s="412">
        <v>0</v>
      </c>
      <c r="I86" s="412">
        <v>0</v>
      </c>
      <c r="J86" s="412">
        <v>0</v>
      </c>
      <c r="K86" s="412">
        <v>6</v>
      </c>
      <c r="L86" s="412">
        <v>8</v>
      </c>
      <c r="M86" s="523">
        <v>116387.04</v>
      </c>
      <c r="N86" s="412">
        <v>0</v>
      </c>
      <c r="O86" s="412">
        <v>0</v>
      </c>
      <c r="P86" s="412">
        <v>0</v>
      </c>
      <c r="Q86" s="412">
        <v>0</v>
      </c>
      <c r="R86" s="412">
        <v>0</v>
      </c>
      <c r="S86" s="412">
        <v>0</v>
      </c>
      <c r="T86" s="414">
        <v>0</v>
      </c>
      <c r="U86" s="412">
        <v>0</v>
      </c>
      <c r="V86" s="474">
        <v>0</v>
      </c>
      <c r="W86" s="414" t="s">
        <v>899</v>
      </c>
      <c r="X86" s="451"/>
      <c r="Y86" s="413" t="s">
        <v>880</v>
      </c>
    </row>
    <row r="87" spans="1:25" ht="103.5" customHeight="1">
      <c r="A87" s="403">
        <v>4</v>
      </c>
      <c r="B87" s="423" t="s">
        <v>536</v>
      </c>
      <c r="C87" s="424" t="s">
        <v>751</v>
      </c>
      <c r="D87" s="425" t="s">
        <v>907</v>
      </c>
      <c r="E87" s="425" t="s">
        <v>908</v>
      </c>
      <c r="F87" s="450" t="s">
        <v>898</v>
      </c>
      <c r="G87" s="457">
        <v>110049</v>
      </c>
      <c r="H87" s="412">
        <v>0</v>
      </c>
      <c r="I87" s="412">
        <v>0</v>
      </c>
      <c r="J87" s="412">
        <v>0</v>
      </c>
      <c r="K87" s="412">
        <v>6</v>
      </c>
      <c r="L87" s="412">
        <v>8</v>
      </c>
      <c r="M87" s="457">
        <v>110049</v>
      </c>
      <c r="N87" s="412">
        <v>0</v>
      </c>
      <c r="O87" s="412">
        <v>0</v>
      </c>
      <c r="P87" s="412">
        <v>0</v>
      </c>
      <c r="Q87" s="412">
        <v>0</v>
      </c>
      <c r="R87" s="412">
        <v>0</v>
      </c>
      <c r="S87" s="412">
        <v>0</v>
      </c>
      <c r="T87" s="414">
        <v>0</v>
      </c>
      <c r="U87" s="412">
        <v>0</v>
      </c>
      <c r="V87" s="487">
        <v>0</v>
      </c>
      <c r="W87" s="414" t="s">
        <v>899</v>
      </c>
      <c r="X87" s="451"/>
      <c r="Y87" s="432" t="s">
        <v>909</v>
      </c>
    </row>
    <row r="88" spans="1:25" ht="101.25" customHeight="1">
      <c r="A88" s="403">
        <v>5</v>
      </c>
      <c r="B88" s="405" t="s">
        <v>536</v>
      </c>
      <c r="C88" s="406" t="s">
        <v>757</v>
      </c>
      <c r="D88" s="407" t="s">
        <v>910</v>
      </c>
      <c r="E88" s="407" t="s">
        <v>759</v>
      </c>
      <c r="F88" s="450" t="s">
        <v>898</v>
      </c>
      <c r="G88" s="521">
        <v>53362.65</v>
      </c>
      <c r="H88" s="412">
        <v>0</v>
      </c>
      <c r="I88" s="412">
        <v>0</v>
      </c>
      <c r="J88" s="412">
        <v>0</v>
      </c>
      <c r="K88" s="412">
        <v>6</v>
      </c>
      <c r="L88" s="412">
        <v>8</v>
      </c>
      <c r="M88" s="521">
        <v>53362.65</v>
      </c>
      <c r="N88" s="412">
        <v>0</v>
      </c>
      <c r="O88" s="412">
        <v>0</v>
      </c>
      <c r="P88" s="412">
        <v>0</v>
      </c>
      <c r="Q88" s="412">
        <v>0</v>
      </c>
      <c r="R88" s="412">
        <v>0</v>
      </c>
      <c r="S88" s="412">
        <v>0</v>
      </c>
      <c r="T88" s="414">
        <v>0</v>
      </c>
      <c r="U88" s="412">
        <v>0</v>
      </c>
      <c r="V88" s="474">
        <v>0</v>
      </c>
      <c r="W88" s="414" t="s">
        <v>899</v>
      </c>
      <c r="X88" s="451"/>
      <c r="Y88" s="413" t="s">
        <v>911</v>
      </c>
    </row>
    <row r="89" spans="1:25" ht="102.75" customHeight="1">
      <c r="A89" s="403">
        <v>6</v>
      </c>
      <c r="B89" s="405" t="s">
        <v>781</v>
      </c>
      <c r="C89" s="448" t="s">
        <v>42</v>
      </c>
      <c r="D89" s="407" t="s">
        <v>912</v>
      </c>
      <c r="E89" s="407" t="s">
        <v>828</v>
      </c>
      <c r="F89" s="450" t="s">
        <v>898</v>
      </c>
      <c r="G89" s="457">
        <v>20199</v>
      </c>
      <c r="H89" s="412">
        <v>0</v>
      </c>
      <c r="I89" s="412">
        <v>0</v>
      </c>
      <c r="J89" s="412">
        <v>0</v>
      </c>
      <c r="K89" s="412">
        <v>6</v>
      </c>
      <c r="L89" s="412">
        <v>8</v>
      </c>
      <c r="M89" s="457">
        <v>20199</v>
      </c>
      <c r="N89" s="412">
        <v>0</v>
      </c>
      <c r="O89" s="412">
        <v>0</v>
      </c>
      <c r="P89" s="412">
        <v>0</v>
      </c>
      <c r="Q89" s="412">
        <v>0</v>
      </c>
      <c r="R89" s="412">
        <v>0</v>
      </c>
      <c r="S89" s="412">
        <v>0</v>
      </c>
      <c r="T89" s="414">
        <v>0</v>
      </c>
      <c r="U89" s="412">
        <v>0</v>
      </c>
      <c r="V89" s="474">
        <v>0</v>
      </c>
      <c r="W89" s="414" t="s">
        <v>899</v>
      </c>
      <c r="X89" s="451"/>
      <c r="Y89" s="413" t="s">
        <v>913</v>
      </c>
    </row>
    <row r="90" spans="1:25" ht="111" customHeight="1">
      <c r="A90" s="524">
        <v>7</v>
      </c>
      <c r="B90" s="405" t="s">
        <v>536</v>
      </c>
      <c r="C90" s="406" t="s">
        <v>757</v>
      </c>
      <c r="D90" s="525" t="s">
        <v>914</v>
      </c>
      <c r="E90" s="526" t="s">
        <v>778</v>
      </c>
      <c r="F90" s="450" t="s">
        <v>898</v>
      </c>
      <c r="G90" s="521">
        <v>56916.45</v>
      </c>
      <c r="H90" s="412">
        <v>0</v>
      </c>
      <c r="I90" s="412">
        <v>0</v>
      </c>
      <c r="J90" s="412">
        <v>0</v>
      </c>
      <c r="K90" s="412">
        <v>6</v>
      </c>
      <c r="L90" s="412">
        <v>8</v>
      </c>
      <c r="M90" s="521">
        <v>56916.45</v>
      </c>
      <c r="N90" s="412">
        <v>0</v>
      </c>
      <c r="O90" s="412">
        <v>0</v>
      </c>
      <c r="P90" s="412">
        <v>0</v>
      </c>
      <c r="Q90" s="412">
        <v>0</v>
      </c>
      <c r="R90" s="412">
        <v>0</v>
      </c>
      <c r="S90" s="412">
        <v>0</v>
      </c>
      <c r="T90" s="414">
        <v>0</v>
      </c>
      <c r="U90" s="412">
        <v>0</v>
      </c>
      <c r="V90" s="445">
        <v>0</v>
      </c>
      <c r="W90" s="414" t="s">
        <v>899</v>
      </c>
      <c r="X90" s="451"/>
      <c r="Y90" s="527" t="s">
        <v>915</v>
      </c>
    </row>
    <row r="91" spans="1:25" ht="36" customHeight="1">
      <c r="A91" s="27"/>
      <c r="B91" s="27"/>
      <c r="C91" s="27"/>
      <c r="D91" s="27"/>
      <c r="E91" s="528" t="s">
        <v>916</v>
      </c>
      <c r="F91" s="529"/>
      <c r="G91" s="521">
        <v>18154.77</v>
      </c>
      <c r="H91" s="521"/>
      <c r="I91" s="451"/>
      <c r="J91" s="451"/>
      <c r="K91" s="451"/>
      <c r="L91" s="451"/>
      <c r="M91" s="521">
        <v>18154.77</v>
      </c>
      <c r="N91" s="451"/>
      <c r="O91" s="451"/>
      <c r="P91" s="451"/>
      <c r="Q91" s="451"/>
      <c r="R91" s="451"/>
      <c r="S91" s="451"/>
      <c r="T91" s="451"/>
      <c r="U91" s="451"/>
      <c r="V91" s="451"/>
      <c r="W91" s="451"/>
      <c r="X91" s="451"/>
      <c r="Y91" s="27"/>
    </row>
    <row r="92" spans="1:25" ht="35.25" customHeight="1">
      <c r="A92" s="27"/>
      <c r="B92" s="27"/>
      <c r="C92" s="27"/>
      <c r="D92" s="27"/>
      <c r="E92" s="530" t="s">
        <v>804</v>
      </c>
      <c r="F92" s="27"/>
      <c r="G92" s="511">
        <v>672400</v>
      </c>
      <c r="H92" s="511"/>
      <c r="I92" s="27"/>
      <c r="J92" s="27"/>
      <c r="K92" s="27"/>
      <c r="L92" s="27"/>
      <c r="M92" s="511">
        <v>672400</v>
      </c>
      <c r="N92" s="27"/>
      <c r="O92" s="27"/>
      <c r="P92" s="511">
        <v>653839</v>
      </c>
      <c r="Q92" s="27"/>
      <c r="R92" s="27"/>
      <c r="S92" s="511"/>
      <c r="T92" s="27"/>
      <c r="U92" s="27"/>
      <c r="V92" s="27"/>
      <c r="W92" s="27"/>
      <c r="X92" s="27"/>
      <c r="Y92" s="27"/>
    </row>
    <row r="93" spans="1:25" ht="114" customHeight="1">
      <c r="A93" s="1217" t="s">
        <v>917</v>
      </c>
      <c r="B93" s="1218"/>
      <c r="C93" s="1218"/>
      <c r="D93" s="1218"/>
      <c r="E93" s="1218"/>
      <c r="F93" s="1218"/>
      <c r="G93" s="1218"/>
      <c r="H93" s="1218"/>
      <c r="I93" s="1218"/>
      <c r="J93" s="1218"/>
      <c r="K93" s="1218"/>
      <c r="L93" s="1218"/>
      <c r="M93" s="1218"/>
      <c r="N93" s="1218"/>
      <c r="O93" s="1218"/>
      <c r="P93" s="1218"/>
      <c r="Q93" s="1218"/>
      <c r="R93" s="1218"/>
      <c r="S93" s="1218"/>
      <c r="T93" s="1218"/>
      <c r="U93" s="1218"/>
      <c r="V93" s="1218"/>
      <c r="W93" s="1218"/>
      <c r="X93" s="1218"/>
      <c r="Y93" s="1218"/>
    </row>
    <row r="94" spans="1:25" ht="228" customHeight="1">
      <c r="A94" s="403">
        <v>1</v>
      </c>
      <c r="B94" s="405" t="s">
        <v>781</v>
      </c>
      <c r="C94" s="406" t="s">
        <v>782</v>
      </c>
      <c r="D94" s="414" t="s">
        <v>872</v>
      </c>
      <c r="E94" s="414" t="s">
        <v>873</v>
      </c>
      <c r="F94" s="414" t="s">
        <v>874</v>
      </c>
      <c r="G94" s="415">
        <v>475000</v>
      </c>
      <c r="H94" s="415">
        <v>25000</v>
      </c>
      <c r="I94" s="416">
        <v>0</v>
      </c>
      <c r="J94" s="416">
        <v>0</v>
      </c>
      <c r="K94" s="410">
        <v>0</v>
      </c>
      <c r="L94" s="410">
        <v>0</v>
      </c>
      <c r="M94" s="411">
        <v>0</v>
      </c>
      <c r="N94" s="410">
        <v>0</v>
      </c>
      <c r="O94" s="410">
        <v>0</v>
      </c>
      <c r="P94" s="411">
        <v>0</v>
      </c>
      <c r="Q94" s="410">
        <v>0</v>
      </c>
      <c r="R94" s="410">
        <v>0</v>
      </c>
      <c r="S94" s="411">
        <v>0</v>
      </c>
      <c r="T94" s="414">
        <v>2</v>
      </c>
      <c r="U94" s="414">
        <v>12</v>
      </c>
      <c r="V94" s="415">
        <v>500000</v>
      </c>
      <c r="W94" s="414" t="s">
        <v>755</v>
      </c>
      <c r="X94" s="414"/>
      <c r="Y94" s="413" t="s">
        <v>875</v>
      </c>
    </row>
    <row r="95" spans="1:25" ht="139.5" customHeight="1">
      <c r="A95" s="404">
        <v>2</v>
      </c>
      <c r="B95" s="423" t="s">
        <v>536</v>
      </c>
      <c r="C95" s="424" t="s">
        <v>751</v>
      </c>
      <c r="D95" s="425" t="s">
        <v>765</v>
      </c>
      <c r="E95" s="425" t="s">
        <v>766</v>
      </c>
      <c r="F95" s="425" t="s">
        <v>767</v>
      </c>
      <c r="G95" s="426">
        <v>2009250</v>
      </c>
      <c r="H95" s="426">
        <v>105750</v>
      </c>
      <c r="I95" s="427">
        <v>0</v>
      </c>
      <c r="J95" s="427">
        <v>0</v>
      </c>
      <c r="K95" s="428">
        <v>0</v>
      </c>
      <c r="L95" s="428">
        <v>0</v>
      </c>
      <c r="M95" s="429">
        <v>0</v>
      </c>
      <c r="N95" s="428">
        <v>0</v>
      </c>
      <c r="O95" s="428">
        <v>0</v>
      </c>
      <c r="P95" s="429">
        <v>0</v>
      </c>
      <c r="Q95" s="428">
        <v>0</v>
      </c>
      <c r="R95" s="428">
        <v>0</v>
      </c>
      <c r="S95" s="429">
        <v>0</v>
      </c>
      <c r="T95" s="425">
        <v>5</v>
      </c>
      <c r="U95" s="429">
        <v>8</v>
      </c>
      <c r="V95" s="531">
        <v>2115000</v>
      </c>
      <c r="W95" s="414" t="s">
        <v>755</v>
      </c>
      <c r="X95" s="431"/>
      <c r="Y95" s="432" t="s">
        <v>768</v>
      </c>
    </row>
    <row r="96" spans="1:25" ht="114" customHeight="1">
      <c r="A96" s="404">
        <v>3</v>
      </c>
      <c r="B96" s="423" t="s">
        <v>536</v>
      </c>
      <c r="C96" s="433" t="s">
        <v>751</v>
      </c>
      <c r="D96" s="434" t="s">
        <v>771</v>
      </c>
      <c r="E96" s="425" t="s">
        <v>762</v>
      </c>
      <c r="F96" s="425" t="s">
        <v>763</v>
      </c>
      <c r="G96" s="426">
        <v>617500</v>
      </c>
      <c r="H96" s="426">
        <v>32500</v>
      </c>
      <c r="I96" s="427">
        <v>0</v>
      </c>
      <c r="J96" s="427">
        <v>0</v>
      </c>
      <c r="K96" s="428">
        <v>0</v>
      </c>
      <c r="L96" s="428">
        <v>0</v>
      </c>
      <c r="M96" s="429">
        <v>0</v>
      </c>
      <c r="N96" s="428">
        <v>0</v>
      </c>
      <c r="O96" s="428">
        <v>0</v>
      </c>
      <c r="P96" s="429">
        <v>0</v>
      </c>
      <c r="Q96" s="428">
        <v>0</v>
      </c>
      <c r="R96" s="428">
        <v>0</v>
      </c>
      <c r="S96" s="429">
        <v>0</v>
      </c>
      <c r="T96" s="428">
        <v>4</v>
      </c>
      <c r="U96" s="428">
        <v>9</v>
      </c>
      <c r="V96" s="429">
        <v>650000</v>
      </c>
      <c r="W96" s="414" t="s">
        <v>755</v>
      </c>
      <c r="X96" s="431"/>
      <c r="Y96" s="436" t="s">
        <v>770</v>
      </c>
    </row>
    <row r="97" spans="1:25" ht="114" customHeight="1">
      <c r="A97" s="404">
        <v>4</v>
      </c>
      <c r="B97" s="423" t="s">
        <v>536</v>
      </c>
      <c r="C97" s="424" t="s">
        <v>751</v>
      </c>
      <c r="D97" s="425" t="s">
        <v>876</v>
      </c>
      <c r="E97" s="425" t="s">
        <v>766</v>
      </c>
      <c r="F97" s="425" t="s">
        <v>767</v>
      </c>
      <c r="G97" s="426">
        <v>760000</v>
      </c>
      <c r="H97" s="426">
        <v>40000</v>
      </c>
      <c r="I97" s="427">
        <v>0</v>
      </c>
      <c r="J97" s="427">
        <v>0</v>
      </c>
      <c r="K97" s="428">
        <v>0</v>
      </c>
      <c r="L97" s="428">
        <v>0</v>
      </c>
      <c r="M97" s="429">
        <v>0</v>
      </c>
      <c r="N97" s="428">
        <v>0</v>
      </c>
      <c r="O97" s="428">
        <v>0</v>
      </c>
      <c r="P97" s="429">
        <v>0</v>
      </c>
      <c r="Q97" s="428">
        <v>0</v>
      </c>
      <c r="R97" s="428">
        <v>0</v>
      </c>
      <c r="S97" s="429">
        <v>0</v>
      </c>
      <c r="T97" s="434">
        <v>5</v>
      </c>
      <c r="U97" s="429">
        <v>8</v>
      </c>
      <c r="V97" s="492">
        <v>800000</v>
      </c>
      <c r="W97" s="414" t="s">
        <v>755</v>
      </c>
      <c r="X97" s="431"/>
      <c r="Y97" s="432" t="s">
        <v>768</v>
      </c>
    </row>
    <row r="98" spans="1:25" ht="96" customHeight="1">
      <c r="A98" s="404">
        <v>5</v>
      </c>
      <c r="B98" s="405" t="s">
        <v>536</v>
      </c>
      <c r="C98" s="406" t="s">
        <v>757</v>
      </c>
      <c r="D98" s="407" t="s">
        <v>877</v>
      </c>
      <c r="E98" s="407" t="s">
        <v>773</v>
      </c>
      <c r="F98" s="407" t="s">
        <v>763</v>
      </c>
      <c r="G98" s="408">
        <v>217218</v>
      </c>
      <c r="H98" s="408">
        <v>11432</v>
      </c>
      <c r="I98" s="409">
        <v>0</v>
      </c>
      <c r="J98" s="409">
        <v>0</v>
      </c>
      <c r="K98" s="410">
        <v>0</v>
      </c>
      <c r="L98" s="410">
        <v>0</v>
      </c>
      <c r="M98" s="411">
        <v>0</v>
      </c>
      <c r="N98" s="410">
        <v>0</v>
      </c>
      <c r="O98" s="410">
        <v>0</v>
      </c>
      <c r="P98" s="411">
        <v>0</v>
      </c>
      <c r="Q98" s="410">
        <v>0</v>
      </c>
      <c r="R98" s="410">
        <v>0</v>
      </c>
      <c r="S98" s="411">
        <v>0</v>
      </c>
      <c r="T98" s="410">
        <v>4</v>
      </c>
      <c r="U98" s="410">
        <v>9</v>
      </c>
      <c r="V98" s="411">
        <v>228650</v>
      </c>
      <c r="W98" s="414" t="s">
        <v>755</v>
      </c>
      <c r="X98" s="407"/>
      <c r="Y98" s="413" t="s">
        <v>774</v>
      </c>
    </row>
    <row r="99" spans="1:25" ht="114" customHeight="1">
      <c r="A99" s="404">
        <v>6</v>
      </c>
      <c r="B99" s="405" t="s">
        <v>536</v>
      </c>
      <c r="C99" s="406" t="s">
        <v>757</v>
      </c>
      <c r="D99" s="407" t="s">
        <v>775</v>
      </c>
      <c r="E99" s="407" t="s">
        <v>773</v>
      </c>
      <c r="F99" s="407" t="s">
        <v>763</v>
      </c>
      <c r="G99" s="408">
        <v>380000</v>
      </c>
      <c r="H99" s="408">
        <v>20000</v>
      </c>
      <c r="I99" s="409">
        <v>0</v>
      </c>
      <c r="J99" s="409">
        <v>0</v>
      </c>
      <c r="K99" s="410">
        <v>0</v>
      </c>
      <c r="L99" s="410">
        <v>0</v>
      </c>
      <c r="M99" s="411">
        <v>0</v>
      </c>
      <c r="N99" s="410">
        <v>0</v>
      </c>
      <c r="O99" s="410">
        <v>0</v>
      </c>
      <c r="P99" s="411">
        <v>0</v>
      </c>
      <c r="Q99" s="410">
        <v>0</v>
      </c>
      <c r="R99" s="410">
        <v>0</v>
      </c>
      <c r="S99" s="411">
        <v>0</v>
      </c>
      <c r="T99" s="414">
        <v>4</v>
      </c>
      <c r="U99" s="411">
        <v>7</v>
      </c>
      <c r="V99" s="493">
        <v>400000</v>
      </c>
      <c r="W99" s="414" t="s">
        <v>755</v>
      </c>
      <c r="X99" s="421"/>
      <c r="Y99" s="413" t="s">
        <v>776</v>
      </c>
    </row>
    <row r="100" spans="1:25" ht="114" customHeight="1">
      <c r="A100" s="403">
        <v>7</v>
      </c>
      <c r="B100" s="405" t="s">
        <v>806</v>
      </c>
      <c r="C100" s="448" t="s">
        <v>878</v>
      </c>
      <c r="D100" s="407" t="s">
        <v>879</v>
      </c>
      <c r="E100" s="407" t="s">
        <v>809</v>
      </c>
      <c r="F100" s="407" t="s">
        <v>763</v>
      </c>
      <c r="G100" s="408">
        <v>475000</v>
      </c>
      <c r="H100" s="408">
        <v>25000</v>
      </c>
      <c r="I100" s="409">
        <v>0</v>
      </c>
      <c r="J100" s="409">
        <v>0</v>
      </c>
      <c r="K100" s="410">
        <v>0</v>
      </c>
      <c r="L100" s="410">
        <v>0</v>
      </c>
      <c r="M100" s="411">
        <v>0</v>
      </c>
      <c r="N100" s="410">
        <v>0</v>
      </c>
      <c r="O100" s="410">
        <v>0</v>
      </c>
      <c r="P100" s="411">
        <v>0</v>
      </c>
      <c r="Q100" s="410">
        <v>0</v>
      </c>
      <c r="R100" s="410">
        <v>0</v>
      </c>
      <c r="S100" s="411">
        <v>0</v>
      </c>
      <c r="T100" s="414">
        <v>4</v>
      </c>
      <c r="U100" s="411">
        <v>7</v>
      </c>
      <c r="V100" s="493">
        <v>500000</v>
      </c>
      <c r="W100" s="414" t="s">
        <v>755</v>
      </c>
      <c r="X100" s="451"/>
      <c r="Y100" s="413" t="s">
        <v>880</v>
      </c>
    </row>
    <row r="101" spans="1:25" ht="114" customHeight="1">
      <c r="A101" s="404">
        <v>8</v>
      </c>
      <c r="B101" s="405" t="s">
        <v>781</v>
      </c>
      <c r="C101" s="406" t="s">
        <v>782</v>
      </c>
      <c r="D101" s="437" t="s">
        <v>881</v>
      </c>
      <c r="E101" s="407" t="s">
        <v>784</v>
      </c>
      <c r="F101" s="407" t="s">
        <v>882</v>
      </c>
      <c r="G101" s="408">
        <v>380000</v>
      </c>
      <c r="H101" s="408">
        <v>20000</v>
      </c>
      <c r="I101" s="409">
        <v>0</v>
      </c>
      <c r="J101" s="409">
        <v>0</v>
      </c>
      <c r="K101" s="410">
        <v>0</v>
      </c>
      <c r="L101" s="410">
        <v>0</v>
      </c>
      <c r="M101" s="410">
        <v>0</v>
      </c>
      <c r="N101" s="410">
        <v>0</v>
      </c>
      <c r="O101" s="410">
        <v>0</v>
      </c>
      <c r="P101" s="411">
        <v>0</v>
      </c>
      <c r="Q101" s="410">
        <v>0</v>
      </c>
      <c r="R101" s="410">
        <v>0</v>
      </c>
      <c r="S101" s="411">
        <v>0</v>
      </c>
      <c r="T101" s="416">
        <v>4</v>
      </c>
      <c r="U101" s="416">
        <v>9</v>
      </c>
      <c r="V101" s="411">
        <v>400000</v>
      </c>
      <c r="W101" s="414" t="s">
        <v>755</v>
      </c>
      <c r="X101" s="407"/>
      <c r="Y101" s="422" t="s">
        <v>786</v>
      </c>
    </row>
    <row r="102" spans="1:25" ht="114" customHeight="1">
      <c r="A102" s="404">
        <v>9</v>
      </c>
      <c r="B102" s="405" t="s">
        <v>781</v>
      </c>
      <c r="C102" s="406" t="s">
        <v>782</v>
      </c>
      <c r="D102" s="437" t="s">
        <v>883</v>
      </c>
      <c r="E102" s="407" t="s">
        <v>784</v>
      </c>
      <c r="F102" s="407" t="s">
        <v>884</v>
      </c>
      <c r="G102" s="408">
        <v>380000</v>
      </c>
      <c r="H102" s="408">
        <v>20000</v>
      </c>
      <c r="I102" s="409">
        <v>0</v>
      </c>
      <c r="J102" s="409">
        <v>0</v>
      </c>
      <c r="K102" s="410">
        <v>0</v>
      </c>
      <c r="L102" s="410">
        <v>0</v>
      </c>
      <c r="M102" s="410">
        <v>0</v>
      </c>
      <c r="N102" s="410">
        <v>0</v>
      </c>
      <c r="O102" s="410">
        <v>0</v>
      </c>
      <c r="P102" s="411">
        <v>0</v>
      </c>
      <c r="Q102" s="410">
        <v>0</v>
      </c>
      <c r="R102" s="410">
        <v>0</v>
      </c>
      <c r="S102" s="411">
        <v>0</v>
      </c>
      <c r="T102" s="416">
        <v>4</v>
      </c>
      <c r="U102" s="416">
        <v>9</v>
      </c>
      <c r="V102" s="411">
        <v>400000</v>
      </c>
      <c r="W102" s="414" t="s">
        <v>755</v>
      </c>
      <c r="X102" s="407"/>
      <c r="Y102" s="422" t="s">
        <v>786</v>
      </c>
    </row>
    <row r="103" spans="1:25" ht="114" customHeight="1">
      <c r="A103" s="404">
        <v>10</v>
      </c>
      <c r="B103" s="405" t="s">
        <v>781</v>
      </c>
      <c r="C103" s="406" t="s">
        <v>782</v>
      </c>
      <c r="D103" s="437" t="s">
        <v>885</v>
      </c>
      <c r="E103" s="407" t="s">
        <v>784</v>
      </c>
      <c r="F103" s="407" t="s">
        <v>886</v>
      </c>
      <c r="G103" s="408">
        <v>305282</v>
      </c>
      <c r="H103" s="408">
        <v>16068</v>
      </c>
      <c r="I103" s="409">
        <v>0</v>
      </c>
      <c r="J103" s="409">
        <v>0</v>
      </c>
      <c r="K103" s="410">
        <v>0</v>
      </c>
      <c r="L103" s="410">
        <v>0</v>
      </c>
      <c r="M103" s="410">
        <v>0</v>
      </c>
      <c r="N103" s="410">
        <v>0</v>
      </c>
      <c r="O103" s="410">
        <v>0</v>
      </c>
      <c r="P103" s="411">
        <v>0</v>
      </c>
      <c r="Q103" s="410">
        <v>0</v>
      </c>
      <c r="R103" s="410">
        <v>0</v>
      </c>
      <c r="S103" s="411">
        <v>0</v>
      </c>
      <c r="T103" s="416">
        <v>4</v>
      </c>
      <c r="U103" s="416">
        <v>9</v>
      </c>
      <c r="V103" s="411">
        <v>321350</v>
      </c>
      <c r="W103" s="414" t="s">
        <v>755</v>
      </c>
      <c r="X103" s="407"/>
      <c r="Y103" s="422" t="s">
        <v>786</v>
      </c>
    </row>
    <row r="104" spans="1:25" ht="167.25" customHeight="1">
      <c r="A104" s="403">
        <v>11</v>
      </c>
      <c r="B104" s="405" t="s">
        <v>887</v>
      </c>
      <c r="C104" s="406" t="s">
        <v>888</v>
      </c>
      <c r="D104" s="414" t="s">
        <v>889</v>
      </c>
      <c r="E104" s="414" t="s">
        <v>890</v>
      </c>
      <c r="F104" s="414" t="s">
        <v>891</v>
      </c>
      <c r="G104" s="415">
        <v>142500</v>
      </c>
      <c r="H104" s="415">
        <v>7500</v>
      </c>
      <c r="I104" s="416">
        <v>0</v>
      </c>
      <c r="J104" s="416">
        <v>0</v>
      </c>
      <c r="K104" s="410">
        <v>0</v>
      </c>
      <c r="L104" s="410">
        <v>0</v>
      </c>
      <c r="M104" s="411">
        <v>0</v>
      </c>
      <c r="N104" s="410">
        <v>0</v>
      </c>
      <c r="O104" s="410">
        <v>0</v>
      </c>
      <c r="P104" s="411">
        <v>0</v>
      </c>
      <c r="Q104" s="410">
        <v>0</v>
      </c>
      <c r="R104" s="410">
        <v>0</v>
      </c>
      <c r="S104" s="411">
        <v>0</v>
      </c>
      <c r="T104" s="414">
        <v>2</v>
      </c>
      <c r="U104" s="407">
        <v>5</v>
      </c>
      <c r="V104" s="415">
        <v>150000</v>
      </c>
      <c r="W104" s="414" t="s">
        <v>755</v>
      </c>
      <c r="X104" s="494"/>
      <c r="Y104" s="413" t="s">
        <v>892</v>
      </c>
    </row>
    <row r="105" spans="1:25" ht="181.5" customHeight="1">
      <c r="A105" s="403">
        <v>12</v>
      </c>
      <c r="B105" s="405" t="s">
        <v>272</v>
      </c>
      <c r="C105" s="418" t="s">
        <v>821</v>
      </c>
      <c r="D105" s="414" t="s">
        <v>918</v>
      </c>
      <c r="E105" s="414" t="s">
        <v>919</v>
      </c>
      <c r="F105" s="414" t="s">
        <v>920</v>
      </c>
      <c r="G105" s="415">
        <v>1377660</v>
      </c>
      <c r="H105" s="415">
        <v>0</v>
      </c>
      <c r="I105" s="416">
        <v>0</v>
      </c>
      <c r="J105" s="416">
        <v>0</v>
      </c>
      <c r="K105" s="410">
        <v>0</v>
      </c>
      <c r="L105" s="410">
        <v>0</v>
      </c>
      <c r="M105" s="411">
        <v>0</v>
      </c>
      <c r="N105" s="410">
        <v>0</v>
      </c>
      <c r="O105" s="410">
        <v>0</v>
      </c>
      <c r="P105" s="411">
        <v>0</v>
      </c>
      <c r="Q105" s="410">
        <v>0</v>
      </c>
      <c r="R105" s="410">
        <v>0</v>
      </c>
      <c r="S105" s="411">
        <v>0</v>
      </c>
      <c r="T105" s="414">
        <v>2</v>
      </c>
      <c r="U105" s="414">
        <v>12</v>
      </c>
      <c r="V105" s="415">
        <v>1377660</v>
      </c>
      <c r="W105" s="414" t="s">
        <v>755</v>
      </c>
      <c r="X105" s="494"/>
      <c r="Y105" s="413" t="s">
        <v>921</v>
      </c>
    </row>
    <row r="106" spans="1:25" ht="106.5" customHeight="1">
      <c r="A106" s="403">
        <v>13</v>
      </c>
      <c r="B106" s="405" t="s">
        <v>536</v>
      </c>
      <c r="C106" s="406" t="s">
        <v>751</v>
      </c>
      <c r="D106" s="407" t="s">
        <v>922</v>
      </c>
      <c r="E106" s="407" t="s">
        <v>753</v>
      </c>
      <c r="F106" s="407" t="s">
        <v>923</v>
      </c>
      <c r="G106" s="408">
        <v>100000</v>
      </c>
      <c r="H106" s="409">
        <v>0</v>
      </c>
      <c r="I106" s="409">
        <v>0</v>
      </c>
      <c r="J106" s="409">
        <v>0</v>
      </c>
      <c r="K106" s="410">
        <v>0</v>
      </c>
      <c r="L106" s="411">
        <v>0</v>
      </c>
      <c r="M106" s="411">
        <v>0</v>
      </c>
      <c r="N106" s="410">
        <v>0</v>
      </c>
      <c r="O106" s="410">
        <v>0</v>
      </c>
      <c r="P106" s="411">
        <v>0</v>
      </c>
      <c r="Q106" s="410">
        <v>0</v>
      </c>
      <c r="R106" s="410">
        <v>0</v>
      </c>
      <c r="S106" s="410">
        <v>0</v>
      </c>
      <c r="T106" s="407">
        <v>4</v>
      </c>
      <c r="U106" s="407">
        <v>8</v>
      </c>
      <c r="V106" s="408">
        <v>100000</v>
      </c>
      <c r="W106" s="414" t="s">
        <v>755</v>
      </c>
      <c r="X106" s="407"/>
      <c r="Y106" s="413" t="s">
        <v>924</v>
      </c>
    </row>
    <row r="107" spans="1:25" ht="194.25" customHeight="1">
      <c r="A107" s="403">
        <v>14</v>
      </c>
      <c r="B107" s="448" t="s">
        <v>925</v>
      </c>
      <c r="C107" s="406" t="s">
        <v>926</v>
      </c>
      <c r="D107" s="503" t="s">
        <v>927</v>
      </c>
      <c r="E107" s="503" t="s">
        <v>928</v>
      </c>
      <c r="F107" s="503" t="s">
        <v>929</v>
      </c>
      <c r="G107" s="504">
        <v>80000</v>
      </c>
      <c r="H107" s="504">
        <v>20000</v>
      </c>
      <c r="I107" s="503">
        <v>0</v>
      </c>
      <c r="J107" s="503">
        <v>0</v>
      </c>
      <c r="K107" s="505">
        <v>0</v>
      </c>
      <c r="L107" s="505">
        <v>0</v>
      </c>
      <c r="M107" s="506">
        <v>0</v>
      </c>
      <c r="N107" s="505">
        <v>0</v>
      </c>
      <c r="O107" s="505">
        <v>0</v>
      </c>
      <c r="P107" s="506">
        <v>0</v>
      </c>
      <c r="Q107" s="505">
        <v>0</v>
      </c>
      <c r="R107" s="505">
        <v>0</v>
      </c>
      <c r="S107" s="506">
        <v>0</v>
      </c>
      <c r="T107" s="503">
        <v>2</v>
      </c>
      <c r="U107" s="407">
        <v>12</v>
      </c>
      <c r="V107" s="415">
        <v>100000</v>
      </c>
      <c r="W107" s="414" t="s">
        <v>755</v>
      </c>
      <c r="X107" s="507"/>
      <c r="Y107" s="532" t="s">
        <v>930</v>
      </c>
    </row>
    <row r="108" spans="1:25" ht="150">
      <c r="A108" s="403">
        <v>15</v>
      </c>
      <c r="B108" s="405" t="s">
        <v>931</v>
      </c>
      <c r="C108" s="406" t="s">
        <v>932</v>
      </c>
      <c r="D108" s="414" t="s">
        <v>933</v>
      </c>
      <c r="E108" s="414" t="s">
        <v>934</v>
      </c>
      <c r="F108" s="414" t="s">
        <v>763</v>
      </c>
      <c r="G108" s="415">
        <v>85000</v>
      </c>
      <c r="H108" s="416">
        <v>0</v>
      </c>
      <c r="I108" s="416">
        <v>0</v>
      </c>
      <c r="J108" s="416">
        <v>0</v>
      </c>
      <c r="K108" s="410">
        <v>0</v>
      </c>
      <c r="L108" s="410">
        <v>0</v>
      </c>
      <c r="M108" s="410">
        <v>0</v>
      </c>
      <c r="N108" s="410">
        <v>0</v>
      </c>
      <c r="O108" s="410">
        <v>0</v>
      </c>
      <c r="P108" s="411">
        <v>0</v>
      </c>
      <c r="Q108" s="410">
        <v>0</v>
      </c>
      <c r="R108" s="410">
        <v>0</v>
      </c>
      <c r="S108" s="411">
        <v>0</v>
      </c>
      <c r="T108" s="414">
        <v>3</v>
      </c>
      <c r="U108" s="414">
        <v>6</v>
      </c>
      <c r="V108" s="415">
        <v>85000</v>
      </c>
      <c r="W108" s="414" t="s">
        <v>755</v>
      </c>
      <c r="X108" s="414"/>
      <c r="Y108" s="413" t="s">
        <v>935</v>
      </c>
    </row>
    <row r="109" spans="1:25" ht="150">
      <c r="A109" s="403">
        <v>16</v>
      </c>
      <c r="B109" s="405" t="s">
        <v>931</v>
      </c>
      <c r="C109" s="406" t="s">
        <v>936</v>
      </c>
      <c r="D109" s="407" t="s">
        <v>937</v>
      </c>
      <c r="E109" s="407" t="s">
        <v>938</v>
      </c>
      <c r="F109" s="407" t="s">
        <v>763</v>
      </c>
      <c r="G109" s="408">
        <v>40000</v>
      </c>
      <c r="H109" s="409">
        <v>0</v>
      </c>
      <c r="I109" s="409">
        <v>0</v>
      </c>
      <c r="J109" s="409">
        <v>0</v>
      </c>
      <c r="K109" s="410">
        <v>0</v>
      </c>
      <c r="L109" s="410">
        <v>0</v>
      </c>
      <c r="M109" s="410">
        <v>0</v>
      </c>
      <c r="N109" s="410">
        <v>0</v>
      </c>
      <c r="O109" s="410">
        <v>0</v>
      </c>
      <c r="P109" s="411">
        <v>0</v>
      </c>
      <c r="Q109" s="410">
        <v>0</v>
      </c>
      <c r="R109" s="410">
        <v>0</v>
      </c>
      <c r="S109" s="411">
        <v>0</v>
      </c>
      <c r="T109" s="407">
        <v>2</v>
      </c>
      <c r="U109" s="407">
        <v>5</v>
      </c>
      <c r="V109" s="408">
        <v>40000</v>
      </c>
      <c r="W109" s="414" t="s">
        <v>755</v>
      </c>
      <c r="X109" s="407"/>
      <c r="Y109" s="413" t="s">
        <v>939</v>
      </c>
    </row>
    <row r="110" spans="1:25" ht="195">
      <c r="A110" s="403">
        <v>17</v>
      </c>
      <c r="B110" s="405" t="s">
        <v>781</v>
      </c>
      <c r="C110" s="440" t="s">
        <v>782</v>
      </c>
      <c r="D110" s="414" t="s">
        <v>940</v>
      </c>
      <c r="E110" s="414" t="s">
        <v>941</v>
      </c>
      <c r="F110" s="414" t="s">
        <v>942</v>
      </c>
      <c r="G110" s="415">
        <v>100000</v>
      </c>
      <c r="H110" s="416">
        <v>0</v>
      </c>
      <c r="I110" s="416">
        <v>0</v>
      </c>
      <c r="J110" s="416">
        <v>0</v>
      </c>
      <c r="K110" s="416">
        <v>0</v>
      </c>
      <c r="L110" s="416">
        <v>0</v>
      </c>
      <c r="M110" s="416">
        <v>0</v>
      </c>
      <c r="N110" s="416">
        <v>0</v>
      </c>
      <c r="O110" s="416">
        <v>0</v>
      </c>
      <c r="P110" s="415">
        <v>0</v>
      </c>
      <c r="Q110" s="416">
        <v>0</v>
      </c>
      <c r="R110" s="416">
        <v>0</v>
      </c>
      <c r="S110" s="416">
        <v>0</v>
      </c>
      <c r="T110" s="414">
        <v>2</v>
      </c>
      <c r="U110" s="414">
        <v>12</v>
      </c>
      <c r="V110" s="415">
        <v>100000</v>
      </c>
      <c r="W110" s="414" t="s">
        <v>755</v>
      </c>
      <c r="X110" s="414"/>
      <c r="Y110" s="413" t="s">
        <v>943</v>
      </c>
    </row>
    <row r="111" spans="1:25" ht="76.5">
      <c r="A111" s="403">
        <v>18</v>
      </c>
      <c r="B111" s="405" t="s">
        <v>781</v>
      </c>
      <c r="C111" s="448" t="s">
        <v>42</v>
      </c>
      <c r="D111" s="407" t="s">
        <v>944</v>
      </c>
      <c r="E111" s="407" t="s">
        <v>945</v>
      </c>
      <c r="F111" s="407" t="s">
        <v>946</v>
      </c>
      <c r="G111" s="408">
        <v>1500000</v>
      </c>
      <c r="H111" s="409">
        <v>0</v>
      </c>
      <c r="I111" s="409">
        <v>0</v>
      </c>
      <c r="J111" s="409">
        <v>0</v>
      </c>
      <c r="K111" s="410">
        <v>0</v>
      </c>
      <c r="L111" s="410">
        <v>0</v>
      </c>
      <c r="M111" s="410">
        <v>0</v>
      </c>
      <c r="N111" s="410">
        <v>0</v>
      </c>
      <c r="O111" s="410">
        <v>0</v>
      </c>
      <c r="P111" s="410">
        <v>0</v>
      </c>
      <c r="Q111" s="410">
        <v>0</v>
      </c>
      <c r="R111" s="410">
        <v>0</v>
      </c>
      <c r="S111" s="411">
        <v>0</v>
      </c>
      <c r="T111" s="407">
        <v>4</v>
      </c>
      <c r="U111" s="407">
        <v>11</v>
      </c>
      <c r="V111" s="408">
        <v>1500000</v>
      </c>
      <c r="W111" s="414" t="s">
        <v>755</v>
      </c>
      <c r="X111" s="407"/>
      <c r="Y111" s="413" t="s">
        <v>947</v>
      </c>
    </row>
    <row r="112" spans="1:25" ht="140.25">
      <c r="A112" s="403">
        <v>19</v>
      </c>
      <c r="B112" s="405" t="s">
        <v>781</v>
      </c>
      <c r="C112" s="448" t="s">
        <v>42</v>
      </c>
      <c r="D112" s="509" t="s">
        <v>948</v>
      </c>
      <c r="E112" s="437" t="s">
        <v>949</v>
      </c>
      <c r="F112" s="414" t="s">
        <v>950</v>
      </c>
      <c r="G112" s="493">
        <v>632502.82999999996</v>
      </c>
      <c r="H112" s="414">
        <v>0</v>
      </c>
      <c r="I112" s="414">
        <v>0</v>
      </c>
      <c r="J112" s="414">
        <v>0</v>
      </c>
      <c r="K112" s="414">
        <v>0</v>
      </c>
      <c r="L112" s="414">
        <v>0</v>
      </c>
      <c r="M112" s="493">
        <v>0</v>
      </c>
      <c r="N112" s="414">
        <v>0</v>
      </c>
      <c r="O112" s="414">
        <v>0</v>
      </c>
      <c r="P112" s="493">
        <v>0</v>
      </c>
      <c r="Q112" s="414">
        <v>0</v>
      </c>
      <c r="R112" s="414">
        <v>0</v>
      </c>
      <c r="S112" s="493">
        <v>0</v>
      </c>
      <c r="T112" s="414">
        <v>4</v>
      </c>
      <c r="U112" s="414">
        <v>9</v>
      </c>
      <c r="V112" s="493">
        <v>632503</v>
      </c>
      <c r="W112" s="414" t="s">
        <v>755</v>
      </c>
      <c r="X112" s="494"/>
      <c r="Y112" s="413" t="s">
        <v>892</v>
      </c>
    </row>
    <row r="113" spans="1:25" ht="165.75">
      <c r="A113" s="403">
        <v>20</v>
      </c>
      <c r="B113" s="405" t="s">
        <v>536</v>
      </c>
      <c r="C113" s="448" t="s">
        <v>751</v>
      </c>
      <c r="D113" s="533" t="s">
        <v>951</v>
      </c>
      <c r="E113" s="437" t="s">
        <v>832</v>
      </c>
      <c r="F113" s="414" t="s">
        <v>767</v>
      </c>
      <c r="G113" s="493">
        <v>160942</v>
      </c>
      <c r="H113" s="414">
        <v>0</v>
      </c>
      <c r="I113" s="414">
        <v>0</v>
      </c>
      <c r="J113" s="414">
        <v>0</v>
      </c>
      <c r="K113" s="414">
        <v>0</v>
      </c>
      <c r="L113" s="414">
        <v>0</v>
      </c>
      <c r="M113" s="493">
        <v>0</v>
      </c>
      <c r="N113" s="414">
        <v>0</v>
      </c>
      <c r="O113" s="414">
        <v>0</v>
      </c>
      <c r="P113" s="493">
        <v>0</v>
      </c>
      <c r="Q113" s="414">
        <v>0</v>
      </c>
      <c r="R113" s="414">
        <v>0</v>
      </c>
      <c r="S113" s="493">
        <v>0</v>
      </c>
      <c r="T113" s="414">
        <v>4</v>
      </c>
      <c r="U113" s="414">
        <v>8</v>
      </c>
      <c r="V113" s="493">
        <v>160942</v>
      </c>
      <c r="W113" s="414" t="s">
        <v>755</v>
      </c>
      <c r="X113" s="414"/>
      <c r="Y113" s="413" t="s">
        <v>952</v>
      </c>
    </row>
    <row r="114" spans="1:25" ht="135">
      <c r="A114" s="403">
        <v>21</v>
      </c>
      <c r="B114" s="405" t="s">
        <v>781</v>
      </c>
      <c r="C114" s="406" t="s">
        <v>782</v>
      </c>
      <c r="D114" s="407" t="s">
        <v>953</v>
      </c>
      <c r="E114" s="407" t="s">
        <v>954</v>
      </c>
      <c r="F114" s="407" t="s">
        <v>955</v>
      </c>
      <c r="G114" s="408">
        <v>100000</v>
      </c>
      <c r="H114" s="409">
        <v>0</v>
      </c>
      <c r="I114" s="409">
        <v>0</v>
      </c>
      <c r="J114" s="409">
        <v>0</v>
      </c>
      <c r="K114" s="410">
        <v>0</v>
      </c>
      <c r="L114" s="410">
        <v>0</v>
      </c>
      <c r="M114" s="410">
        <v>0</v>
      </c>
      <c r="N114" s="410">
        <v>0</v>
      </c>
      <c r="O114" s="410">
        <v>0</v>
      </c>
      <c r="P114" s="411">
        <v>0</v>
      </c>
      <c r="Q114" s="410">
        <v>0</v>
      </c>
      <c r="R114" s="410">
        <v>0</v>
      </c>
      <c r="S114" s="411">
        <v>0</v>
      </c>
      <c r="T114" s="410">
        <v>2</v>
      </c>
      <c r="U114" s="410">
        <v>12</v>
      </c>
      <c r="V114" s="411">
        <v>100000</v>
      </c>
      <c r="W114" s="414" t="s">
        <v>755</v>
      </c>
      <c r="X114" s="414"/>
      <c r="Y114" s="534" t="s">
        <v>956</v>
      </c>
    </row>
    <row r="115" spans="1:25" ht="48.75" customHeight="1">
      <c r="A115" s="403"/>
      <c r="B115" s="405"/>
      <c r="C115" s="406"/>
      <c r="D115" s="535" t="s">
        <v>804</v>
      </c>
      <c r="E115" s="407"/>
      <c r="F115" s="407"/>
      <c r="G115" s="536">
        <f>SUM(G94:G114)</f>
        <v>10317854.83</v>
      </c>
      <c r="H115" s="536">
        <f>SUM(H94:H114)</f>
        <v>343250</v>
      </c>
      <c r="I115" s="409"/>
      <c r="J115" s="409"/>
      <c r="K115" s="410"/>
      <c r="L115" s="410"/>
      <c r="M115" s="410"/>
      <c r="N115" s="410"/>
      <c r="O115" s="410"/>
      <c r="P115" s="411"/>
      <c r="Q115" s="410"/>
      <c r="R115" s="410"/>
      <c r="S115" s="411"/>
      <c r="T115" s="410"/>
      <c r="U115" s="410"/>
      <c r="V115" s="537">
        <f>SUM(V94:V114)</f>
        <v>10661105</v>
      </c>
      <c r="W115" s="407"/>
      <c r="X115" s="414"/>
      <c r="Y115" s="422"/>
    </row>
    <row r="116" spans="1:25">
      <c r="A116" s="403"/>
      <c r="B116" s="403"/>
      <c r="C116" s="403"/>
      <c r="D116" s="403"/>
      <c r="E116" s="403"/>
      <c r="F116" s="510"/>
      <c r="G116" s="511"/>
      <c r="H116" s="511"/>
      <c r="I116" s="403"/>
      <c r="J116" s="403"/>
      <c r="K116" s="403"/>
      <c r="L116" s="403"/>
      <c r="M116" s="403"/>
      <c r="N116" s="403"/>
      <c r="O116" s="403"/>
      <c r="P116" s="511"/>
      <c r="Q116" s="403"/>
      <c r="R116" s="403"/>
      <c r="S116" s="511"/>
      <c r="T116" s="510"/>
      <c r="U116" s="403"/>
      <c r="V116" s="403"/>
      <c r="W116" s="27"/>
      <c r="X116" s="117"/>
      <c r="Y116" s="467"/>
    </row>
    <row r="117" spans="1:25">
      <c r="A117" s="27"/>
      <c r="B117" s="27"/>
      <c r="C117" s="27"/>
      <c r="D117" s="27"/>
      <c r="E117" s="27"/>
      <c r="F117" s="27"/>
      <c r="G117" s="27"/>
      <c r="H117" s="27"/>
      <c r="I117" s="27"/>
      <c r="J117" s="27"/>
      <c r="K117" s="27"/>
      <c r="L117" s="27"/>
      <c r="M117" s="27"/>
      <c r="N117" s="27"/>
      <c r="O117" s="27"/>
      <c r="P117" s="27"/>
      <c r="Q117" s="27"/>
      <c r="R117" s="27"/>
      <c r="S117" s="538"/>
      <c r="T117" s="27"/>
      <c r="U117" s="27"/>
      <c r="V117" s="27"/>
      <c r="W117" s="27"/>
      <c r="X117" s="117"/>
      <c r="Y117" s="413"/>
    </row>
    <row r="118" spans="1:25" ht="72.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row>
    <row r="119" spans="1:25" ht="143.2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row>
    <row r="120" spans="1: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row>
    <row r="121" spans="1: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row>
    <row r="122" spans="1: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row>
    <row r="123" spans="1: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row>
    <row r="124" spans="1: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row>
    <row r="125" spans="1: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row>
    <row r="126" spans="1: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row>
    <row r="127" spans="1: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row>
    <row r="128" spans="1: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row>
    <row r="129" spans="1: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row>
    <row r="130" spans="1: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row>
    <row r="131" spans="1: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row>
    <row r="132" spans="1: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row>
    <row r="133" spans="1: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row>
    <row r="134" spans="1: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row>
    <row r="135" spans="1: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row>
    <row r="136" spans="1: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row>
    <row r="137" spans="1: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row>
    <row r="138" spans="1: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row>
    <row r="139" spans="1: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row>
    <row r="140" spans="1: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row>
    <row r="141" spans="1: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row>
    <row r="142" spans="1: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row>
    <row r="143" spans="1: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row>
    <row r="144" spans="1: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row>
    <row r="145" spans="1: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row>
    <row r="146" spans="1: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row>
    <row r="147" spans="1: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row>
    <row r="148" spans="1: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row>
    <row r="149" spans="1:25">
      <c r="X149" s="27"/>
      <c r="Y149" s="27"/>
    </row>
    <row r="150" spans="1:25">
      <c r="X150" s="27"/>
      <c r="Y150" s="27"/>
    </row>
  </sheetData>
  <mergeCells count="24">
    <mergeCell ref="A69:V69"/>
    <mergeCell ref="A93:Y93"/>
    <mergeCell ref="N2:P2"/>
    <mergeCell ref="Q2:S2"/>
    <mergeCell ref="T2:V2"/>
    <mergeCell ref="A5:Y5"/>
    <mergeCell ref="B24:Y24"/>
    <mergeCell ref="B25:E25"/>
    <mergeCell ref="A1:A3"/>
    <mergeCell ref="B1:B3"/>
    <mergeCell ref="C1:C3"/>
    <mergeCell ref="D1:D3"/>
    <mergeCell ref="E1:E3"/>
    <mergeCell ref="F1:F3"/>
    <mergeCell ref="G1:J1"/>
    <mergeCell ref="K1:V1"/>
    <mergeCell ref="W1:W3"/>
    <mergeCell ref="X1:X3"/>
    <mergeCell ref="Y1:Y3"/>
    <mergeCell ref="G2:G3"/>
    <mergeCell ref="H2:H3"/>
    <mergeCell ref="I2:I3"/>
    <mergeCell ref="J2:J3"/>
    <mergeCell ref="K2:M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9"/>
  <sheetViews>
    <sheetView topLeftCell="A28" zoomScale="62" zoomScaleNormal="62" workbookViewId="0">
      <selection activeCell="E32" sqref="E32"/>
    </sheetView>
  </sheetViews>
  <sheetFormatPr defaultColWidth="8.85546875" defaultRowHeight="15.75"/>
  <cols>
    <col min="1" max="1" width="12.140625" style="552" customWidth="1"/>
    <col min="2" max="2" width="15.28515625" style="552" customWidth="1"/>
    <col min="3" max="3" width="45.140625" style="552" customWidth="1"/>
    <col min="4" max="4" width="16.5703125" style="552" customWidth="1"/>
    <col min="5" max="5" width="66.28515625" style="552" customWidth="1"/>
    <col min="6" max="6" width="14.140625" style="552" customWidth="1"/>
    <col min="7" max="7" width="22.140625" style="552" customWidth="1"/>
    <col min="8" max="8" width="19.140625" style="552" customWidth="1"/>
    <col min="9" max="12" width="8.85546875" style="552"/>
    <col min="13" max="13" width="19.28515625" style="552" customWidth="1"/>
    <col min="14" max="15" width="8.85546875" style="552"/>
    <col min="16" max="16" width="19.140625" style="552" customWidth="1"/>
    <col min="17" max="18" width="8.85546875" style="552"/>
    <col min="19" max="22" width="13.7109375" style="552" customWidth="1"/>
    <col min="23" max="23" width="13.28515625" style="552" customWidth="1"/>
    <col min="24" max="24" width="18.42578125" style="552" customWidth="1"/>
    <col min="25" max="25" width="8.85546875" style="552"/>
    <col min="26" max="26" width="38.85546875" style="552" customWidth="1"/>
    <col min="27" max="16384" width="8.85546875" style="552"/>
  </cols>
  <sheetData>
    <row r="1" spans="1:26" ht="30" customHeight="1">
      <c r="A1" s="1259" t="s">
        <v>7</v>
      </c>
      <c r="B1" s="1232" t="s">
        <v>0</v>
      </c>
      <c r="C1" s="1233" t="s">
        <v>1</v>
      </c>
      <c r="D1" s="1232" t="s">
        <v>8</v>
      </c>
      <c r="E1" s="1232" t="s">
        <v>2</v>
      </c>
      <c r="F1" s="1232" t="s">
        <v>9</v>
      </c>
      <c r="G1" s="1230" t="s">
        <v>25</v>
      </c>
      <c r="H1" s="1230"/>
      <c r="I1" s="1230"/>
      <c r="J1" s="1230"/>
      <c r="K1" s="1230" t="s">
        <v>10</v>
      </c>
      <c r="L1" s="1230"/>
      <c r="M1" s="1230"/>
      <c r="N1" s="1230"/>
      <c r="O1" s="1230"/>
      <c r="P1" s="1230"/>
      <c r="Q1" s="1230"/>
      <c r="R1" s="1230"/>
      <c r="S1" s="1230"/>
      <c r="T1" s="551"/>
      <c r="U1" s="551"/>
      <c r="V1" s="551"/>
      <c r="W1" s="1231" t="s">
        <v>29</v>
      </c>
      <c r="X1" s="1232" t="s">
        <v>11</v>
      </c>
      <c r="Y1" s="1233" t="s">
        <v>30</v>
      </c>
    </row>
    <row r="2" spans="1:26" ht="15.75" customHeight="1">
      <c r="A2" s="1259"/>
      <c r="B2" s="1232"/>
      <c r="C2" s="1234"/>
      <c r="D2" s="1232"/>
      <c r="E2" s="1232"/>
      <c r="F2" s="1232"/>
      <c r="G2" s="1236" t="s">
        <v>12</v>
      </c>
      <c r="H2" s="1236" t="s">
        <v>13</v>
      </c>
      <c r="I2" s="1236" t="s">
        <v>14</v>
      </c>
      <c r="J2" s="1236" t="s">
        <v>3</v>
      </c>
      <c r="K2" s="1230" t="s">
        <v>26</v>
      </c>
      <c r="L2" s="1230"/>
      <c r="M2" s="1230"/>
      <c r="N2" s="1230" t="s">
        <v>27</v>
      </c>
      <c r="O2" s="1230"/>
      <c r="P2" s="1230"/>
      <c r="Q2" s="1230" t="s">
        <v>28</v>
      </c>
      <c r="R2" s="1230"/>
      <c r="S2" s="1230"/>
      <c r="T2" s="1247" t="s">
        <v>309</v>
      </c>
      <c r="U2" s="1248"/>
      <c r="V2" s="1249"/>
      <c r="W2" s="1231"/>
      <c r="X2" s="1232"/>
      <c r="Y2" s="1234"/>
    </row>
    <row r="3" spans="1:26" ht="57.75">
      <c r="A3" s="1259"/>
      <c r="B3" s="1232"/>
      <c r="C3" s="1235"/>
      <c r="D3" s="1232"/>
      <c r="E3" s="1232"/>
      <c r="F3" s="1232"/>
      <c r="G3" s="1236"/>
      <c r="H3" s="1236"/>
      <c r="I3" s="1236"/>
      <c r="J3" s="1236"/>
      <c r="K3" s="553" t="s">
        <v>4</v>
      </c>
      <c r="L3" s="553" t="s">
        <v>5</v>
      </c>
      <c r="M3" s="553" t="s">
        <v>6</v>
      </c>
      <c r="N3" s="553" t="s">
        <v>4</v>
      </c>
      <c r="O3" s="553" t="s">
        <v>5</v>
      </c>
      <c r="P3" s="553" t="s">
        <v>6</v>
      </c>
      <c r="Q3" s="553" t="s">
        <v>4</v>
      </c>
      <c r="R3" s="553" t="s">
        <v>5</v>
      </c>
      <c r="S3" s="553" t="s">
        <v>6</v>
      </c>
      <c r="T3" s="553" t="s">
        <v>4</v>
      </c>
      <c r="U3" s="553" t="s">
        <v>5</v>
      </c>
      <c r="V3" s="553" t="s">
        <v>6</v>
      </c>
      <c r="W3" s="1231"/>
      <c r="X3" s="1232"/>
      <c r="Y3" s="1235"/>
    </row>
    <row r="4" spans="1:26" ht="18">
      <c r="A4" s="554"/>
      <c r="B4" s="554">
        <v>1</v>
      </c>
      <c r="C4" s="554">
        <v>2</v>
      </c>
      <c r="D4" s="554">
        <v>3</v>
      </c>
      <c r="E4" s="554">
        <v>4</v>
      </c>
      <c r="F4" s="554">
        <v>5</v>
      </c>
      <c r="G4" s="554">
        <v>6.1</v>
      </c>
      <c r="H4" s="554">
        <v>6.2</v>
      </c>
      <c r="I4" s="554">
        <v>6.3</v>
      </c>
      <c r="J4" s="554">
        <v>6.4</v>
      </c>
      <c r="K4" s="555" t="s">
        <v>15</v>
      </c>
      <c r="L4" s="555" t="s">
        <v>16</v>
      </c>
      <c r="M4" s="555" t="s">
        <v>17</v>
      </c>
      <c r="N4" s="555" t="s">
        <v>18</v>
      </c>
      <c r="O4" s="555" t="s">
        <v>19</v>
      </c>
      <c r="P4" s="555" t="s">
        <v>20</v>
      </c>
      <c r="Q4" s="555" t="s">
        <v>21</v>
      </c>
      <c r="R4" s="555" t="s">
        <v>22</v>
      </c>
      <c r="S4" s="555" t="s">
        <v>23</v>
      </c>
      <c r="T4" s="555"/>
      <c r="U4" s="555"/>
      <c r="V4" s="555"/>
      <c r="W4" s="554">
        <v>8</v>
      </c>
      <c r="X4" s="554">
        <v>9</v>
      </c>
      <c r="Y4" s="554">
        <v>10</v>
      </c>
    </row>
    <row r="5" spans="1:26" ht="57" customHeight="1">
      <c r="A5" s="1250" t="s">
        <v>32</v>
      </c>
      <c r="B5" s="1251"/>
      <c r="C5" s="1251"/>
      <c r="D5" s="1251"/>
      <c r="E5" s="1251"/>
      <c r="F5" s="1251"/>
      <c r="G5" s="1251"/>
      <c r="H5" s="1251"/>
      <c r="I5" s="1251"/>
      <c r="J5" s="1251"/>
      <c r="K5" s="1251"/>
      <c r="L5" s="1251"/>
      <c r="M5" s="1251"/>
      <c r="N5" s="1251"/>
      <c r="O5" s="1251"/>
      <c r="P5" s="1251"/>
      <c r="Q5" s="1251"/>
      <c r="R5" s="1251"/>
      <c r="S5" s="1251"/>
      <c r="T5" s="1251"/>
      <c r="U5" s="1251"/>
      <c r="V5" s="1251"/>
      <c r="W5" s="1251"/>
      <c r="X5" s="1251"/>
      <c r="Y5" s="1252"/>
    </row>
    <row r="6" spans="1:26" ht="87.75" customHeight="1">
      <c r="A6" s="556">
        <v>1</v>
      </c>
      <c r="B6" s="349" t="s">
        <v>1123</v>
      </c>
      <c r="C6" s="349" t="s">
        <v>1124</v>
      </c>
      <c r="D6" s="557" t="s">
        <v>1125</v>
      </c>
      <c r="E6" s="558" t="s">
        <v>1126</v>
      </c>
      <c r="F6" s="557" t="s">
        <v>1127</v>
      </c>
      <c r="G6" s="559">
        <v>728930</v>
      </c>
      <c r="H6" s="560">
        <v>0</v>
      </c>
      <c r="I6" s="560">
        <v>0</v>
      </c>
      <c r="J6" s="560">
        <v>0</v>
      </c>
      <c r="K6" s="560">
        <v>23.06</v>
      </c>
      <c r="L6" s="560" t="s">
        <v>1128</v>
      </c>
      <c r="M6" s="561">
        <v>728930</v>
      </c>
      <c r="N6" s="560" t="s">
        <v>1084</v>
      </c>
      <c r="O6" s="560" t="s">
        <v>1129</v>
      </c>
      <c r="P6" s="562"/>
      <c r="Q6" s="560">
        <v>0</v>
      </c>
      <c r="R6" s="560">
        <v>0</v>
      </c>
      <c r="S6" s="560">
        <v>0</v>
      </c>
      <c r="T6" s="560"/>
      <c r="U6" s="560"/>
      <c r="V6" s="560"/>
      <c r="W6" s="563" t="s">
        <v>1130</v>
      </c>
      <c r="X6" s="564"/>
      <c r="Y6" s="564"/>
    </row>
    <row r="7" spans="1:26" ht="126">
      <c r="A7" s="565">
        <v>2</v>
      </c>
      <c r="B7" s="558" t="s">
        <v>1131</v>
      </c>
      <c r="C7" s="566" t="s">
        <v>1132</v>
      </c>
      <c r="D7" s="567" t="s">
        <v>1133</v>
      </c>
      <c r="E7" s="567" t="s">
        <v>1134</v>
      </c>
      <c r="F7" s="567" t="s">
        <v>1133</v>
      </c>
      <c r="G7" s="568">
        <v>198000</v>
      </c>
      <c r="H7" s="569">
        <v>0</v>
      </c>
      <c r="I7" s="569">
        <v>0</v>
      </c>
      <c r="J7" s="569">
        <v>0</v>
      </c>
      <c r="K7" s="569" t="s">
        <v>1135</v>
      </c>
      <c r="L7" s="569" t="s">
        <v>1136</v>
      </c>
      <c r="M7" s="570">
        <v>198000</v>
      </c>
      <c r="N7" s="569">
        <v>0</v>
      </c>
      <c r="O7" s="569">
        <v>0</v>
      </c>
      <c r="P7" s="570">
        <v>0</v>
      </c>
      <c r="Q7" s="569">
        <v>0</v>
      </c>
      <c r="R7" s="569">
        <v>0</v>
      </c>
      <c r="S7" s="569">
        <v>0</v>
      </c>
      <c r="T7" s="569"/>
      <c r="U7" s="569"/>
      <c r="V7" s="569"/>
      <c r="W7" s="571" t="s">
        <v>1130</v>
      </c>
      <c r="X7" s="572"/>
      <c r="Y7" s="572"/>
    </row>
    <row r="8" spans="1:26" ht="126">
      <c r="A8" s="565">
        <v>3</v>
      </c>
      <c r="B8" s="558" t="s">
        <v>1131</v>
      </c>
      <c r="C8" s="566" t="s">
        <v>1132</v>
      </c>
      <c r="D8" s="351" t="s">
        <v>1137</v>
      </c>
      <c r="E8" s="567" t="s">
        <v>1134</v>
      </c>
      <c r="F8" s="567" t="s">
        <v>1138</v>
      </c>
      <c r="G8" s="568">
        <v>264910</v>
      </c>
      <c r="H8" s="569">
        <v>0</v>
      </c>
      <c r="I8" s="569">
        <v>0</v>
      </c>
      <c r="J8" s="569">
        <v>0</v>
      </c>
      <c r="K8" s="569" t="s">
        <v>1139</v>
      </c>
      <c r="L8" s="569" t="s">
        <v>1136</v>
      </c>
      <c r="M8" s="568">
        <v>264910</v>
      </c>
      <c r="N8" s="569">
        <v>0</v>
      </c>
      <c r="O8" s="569">
        <v>0</v>
      </c>
      <c r="P8" s="570">
        <v>0</v>
      </c>
      <c r="Q8" s="569">
        <v>0</v>
      </c>
      <c r="R8" s="569">
        <v>0</v>
      </c>
      <c r="S8" s="569">
        <v>0</v>
      </c>
      <c r="T8" s="569"/>
      <c r="U8" s="569"/>
      <c r="V8" s="569"/>
      <c r="W8" s="571" t="s">
        <v>1130</v>
      </c>
      <c r="X8" s="572"/>
      <c r="Y8" s="572"/>
    </row>
    <row r="9" spans="1:26" ht="110.25">
      <c r="A9" s="565">
        <v>4</v>
      </c>
      <c r="B9" s="567" t="s">
        <v>1140</v>
      </c>
      <c r="C9" s="351" t="s">
        <v>1141</v>
      </c>
      <c r="D9" s="567" t="s">
        <v>1142</v>
      </c>
      <c r="E9" s="567" t="s">
        <v>1143</v>
      </c>
      <c r="F9" s="567" t="s">
        <v>1144</v>
      </c>
      <c r="G9" s="568">
        <v>43722</v>
      </c>
      <c r="H9" s="569">
        <v>0</v>
      </c>
      <c r="I9" s="569">
        <v>0</v>
      </c>
      <c r="J9" s="569">
        <v>0</v>
      </c>
      <c r="K9" s="569" t="s">
        <v>1145</v>
      </c>
      <c r="L9" s="569" t="s">
        <v>1146</v>
      </c>
      <c r="M9" s="568">
        <v>43722</v>
      </c>
      <c r="N9" s="569">
        <v>0</v>
      </c>
      <c r="O9" s="569">
        <v>0</v>
      </c>
      <c r="P9" s="570">
        <v>0</v>
      </c>
      <c r="Q9" s="569">
        <v>0</v>
      </c>
      <c r="R9" s="569">
        <v>0</v>
      </c>
      <c r="S9" s="569">
        <v>0</v>
      </c>
      <c r="T9" s="569"/>
      <c r="U9" s="569"/>
      <c r="V9" s="569"/>
      <c r="W9" s="571" t="s">
        <v>1130</v>
      </c>
      <c r="X9" s="572"/>
      <c r="Y9" s="572"/>
    </row>
    <row r="10" spans="1:26" ht="220.5">
      <c r="A10" s="565">
        <v>5</v>
      </c>
      <c r="B10" s="567" t="s">
        <v>1147</v>
      </c>
      <c r="C10" s="567" t="s">
        <v>1148</v>
      </c>
      <c r="D10" s="567" t="s">
        <v>1149</v>
      </c>
      <c r="E10" s="567" t="s">
        <v>239</v>
      </c>
      <c r="F10" s="567" t="s">
        <v>1150</v>
      </c>
      <c r="G10" s="568">
        <v>601974</v>
      </c>
      <c r="H10" s="569">
        <v>0</v>
      </c>
      <c r="I10" s="569">
        <v>0</v>
      </c>
      <c r="J10" s="569">
        <v>0</v>
      </c>
      <c r="K10" s="569" t="s">
        <v>1135</v>
      </c>
      <c r="L10" s="569" t="s">
        <v>1128</v>
      </c>
      <c r="M10" s="568">
        <v>601974</v>
      </c>
      <c r="N10" s="569">
        <v>0</v>
      </c>
      <c r="O10" s="569">
        <v>0</v>
      </c>
      <c r="P10" s="570">
        <v>0</v>
      </c>
      <c r="Q10" s="569">
        <v>0</v>
      </c>
      <c r="R10" s="569">
        <v>0</v>
      </c>
      <c r="S10" s="569">
        <v>0</v>
      </c>
      <c r="T10" s="569"/>
      <c r="U10" s="569"/>
      <c r="V10" s="569"/>
      <c r="W10" s="571" t="s">
        <v>1130</v>
      </c>
      <c r="X10" s="572"/>
      <c r="Y10" s="572"/>
    </row>
    <row r="11" spans="1:26" ht="126">
      <c r="A11" s="565">
        <v>6</v>
      </c>
      <c r="B11" s="567" t="s">
        <v>1147</v>
      </c>
      <c r="C11" s="573" t="s">
        <v>1151</v>
      </c>
      <c r="D11" s="573" t="s">
        <v>1152</v>
      </c>
      <c r="E11" s="573" t="s">
        <v>1153</v>
      </c>
      <c r="F11" s="573" t="s">
        <v>1154</v>
      </c>
      <c r="G11" s="574">
        <v>100000</v>
      </c>
      <c r="H11" s="575"/>
      <c r="I11" s="576">
        <v>0</v>
      </c>
      <c r="J11" s="576">
        <v>0</v>
      </c>
      <c r="K11" s="576" t="s">
        <v>1155</v>
      </c>
      <c r="L11" s="576" t="s">
        <v>1156</v>
      </c>
      <c r="M11" s="574">
        <v>84000</v>
      </c>
      <c r="N11" s="576">
        <v>0</v>
      </c>
      <c r="O11" s="576">
        <v>0</v>
      </c>
      <c r="P11" s="574">
        <v>0</v>
      </c>
      <c r="Q11" s="576">
        <v>0</v>
      </c>
      <c r="R11" s="576">
        <v>0</v>
      </c>
      <c r="S11" s="574"/>
      <c r="T11" s="574"/>
      <c r="U11" s="574"/>
      <c r="V11" s="574"/>
      <c r="W11" s="577" t="s">
        <v>1130</v>
      </c>
      <c r="X11" s="578" t="s">
        <v>1157</v>
      </c>
      <c r="Y11" s="579"/>
      <c r="Z11" s="552" t="s">
        <v>1158</v>
      </c>
    </row>
    <row r="12" spans="1:26" ht="117.75" customHeight="1">
      <c r="A12" s="580">
        <v>7</v>
      </c>
      <c r="B12" s="332" t="s">
        <v>1123</v>
      </c>
      <c r="C12" s="332" t="s">
        <v>1124</v>
      </c>
      <c r="D12" s="573" t="s">
        <v>1125</v>
      </c>
      <c r="E12" s="581" t="s">
        <v>1126</v>
      </c>
      <c r="F12" s="573" t="s">
        <v>1127</v>
      </c>
      <c r="G12" s="574">
        <f>P12-H12</f>
        <v>491244.05</v>
      </c>
      <c r="H12" s="575">
        <f>P12*0.05</f>
        <v>25854.95</v>
      </c>
      <c r="I12" s="576">
        <v>0</v>
      </c>
      <c r="J12" s="576">
        <v>0</v>
      </c>
      <c r="K12" s="574"/>
      <c r="L12" s="574"/>
      <c r="M12" s="574"/>
      <c r="N12" s="576">
        <v>1.03</v>
      </c>
      <c r="O12" s="576">
        <v>31.06</v>
      </c>
      <c r="P12" s="574">
        <v>517099</v>
      </c>
      <c r="Q12" s="576"/>
      <c r="R12" s="576"/>
      <c r="S12" s="576">
        <v>0</v>
      </c>
      <c r="T12" s="576"/>
      <c r="U12" s="576"/>
      <c r="V12" s="576"/>
      <c r="W12" s="577"/>
      <c r="X12" s="579"/>
      <c r="Y12" s="579"/>
    </row>
    <row r="13" spans="1:26" ht="126">
      <c r="A13" s="580">
        <v>8</v>
      </c>
      <c r="B13" s="573" t="s">
        <v>1159</v>
      </c>
      <c r="C13" s="573" t="s">
        <v>1160</v>
      </c>
      <c r="D13" s="573" t="s">
        <v>1161</v>
      </c>
      <c r="E13" s="573" t="s">
        <v>1162</v>
      </c>
      <c r="F13" s="573" t="s">
        <v>1163</v>
      </c>
      <c r="G13" s="574">
        <f>P13-H13</f>
        <v>926145.5</v>
      </c>
      <c r="H13" s="575">
        <f t="shared" ref="H13:H15" si="0">P13*0.05</f>
        <v>48744.5</v>
      </c>
      <c r="I13" s="576">
        <v>0</v>
      </c>
      <c r="J13" s="576">
        <v>0</v>
      </c>
      <c r="K13" s="576">
        <v>0</v>
      </c>
      <c r="L13" s="576">
        <v>0</v>
      </c>
      <c r="M13" s="574">
        <v>0</v>
      </c>
      <c r="N13" s="576" t="s">
        <v>1084</v>
      </c>
      <c r="O13" s="576" t="s">
        <v>1164</v>
      </c>
      <c r="P13" s="574">
        <v>974890</v>
      </c>
      <c r="Q13" s="576">
        <v>0</v>
      </c>
      <c r="R13" s="576">
        <v>0</v>
      </c>
      <c r="S13" s="576">
        <v>0</v>
      </c>
      <c r="T13" s="576"/>
      <c r="U13" s="576"/>
      <c r="V13" s="576"/>
      <c r="W13" s="577" t="s">
        <v>1130</v>
      </c>
      <c r="X13" s="579"/>
      <c r="Y13" s="579"/>
    </row>
    <row r="14" spans="1:26" ht="138.75" customHeight="1">
      <c r="A14" s="580">
        <v>10</v>
      </c>
      <c r="B14" s="573" t="s">
        <v>1165</v>
      </c>
      <c r="C14" s="573" t="s">
        <v>1166</v>
      </c>
      <c r="D14" s="573" t="s">
        <v>1167</v>
      </c>
      <c r="E14" s="573" t="s">
        <v>1168</v>
      </c>
      <c r="F14" s="573" t="s">
        <v>1169</v>
      </c>
      <c r="G14" s="574">
        <f>P14-H14</f>
        <v>154850</v>
      </c>
      <c r="H14" s="575">
        <f t="shared" si="0"/>
        <v>8150</v>
      </c>
      <c r="I14" s="576">
        <v>0</v>
      </c>
      <c r="J14" s="576">
        <v>0</v>
      </c>
      <c r="K14" s="576">
        <v>0</v>
      </c>
      <c r="L14" s="576">
        <v>0</v>
      </c>
      <c r="M14" s="574">
        <v>0</v>
      </c>
      <c r="N14" s="576" t="s">
        <v>1170</v>
      </c>
      <c r="O14" s="576">
        <v>30.07</v>
      </c>
      <c r="P14" s="574">
        <v>163000</v>
      </c>
      <c r="Q14" s="576">
        <v>0</v>
      </c>
      <c r="R14" s="576">
        <v>0</v>
      </c>
      <c r="S14" s="576">
        <v>0</v>
      </c>
      <c r="T14" s="576"/>
      <c r="U14" s="576"/>
      <c r="V14" s="576"/>
      <c r="W14" s="577" t="s">
        <v>1130</v>
      </c>
      <c r="X14" s="579"/>
      <c r="Y14" s="579"/>
    </row>
    <row r="15" spans="1:26" ht="138.75" customHeight="1">
      <c r="A15" s="582">
        <v>11</v>
      </c>
      <c r="B15" s="573" t="s">
        <v>1171</v>
      </c>
      <c r="C15" s="573" t="s">
        <v>1172</v>
      </c>
      <c r="D15" s="573" t="s">
        <v>1173</v>
      </c>
      <c r="E15" s="573" t="s">
        <v>1174</v>
      </c>
      <c r="F15" s="573" t="s">
        <v>1175</v>
      </c>
      <c r="G15" s="574">
        <f>P15-H15</f>
        <v>189999.05</v>
      </c>
      <c r="H15" s="575">
        <f t="shared" si="0"/>
        <v>9999.9500000000007</v>
      </c>
      <c r="I15" s="576">
        <v>0</v>
      </c>
      <c r="J15" s="576">
        <v>0</v>
      </c>
      <c r="K15" s="576">
        <v>0</v>
      </c>
      <c r="L15" s="576">
        <v>0</v>
      </c>
      <c r="M15" s="574">
        <v>0</v>
      </c>
      <c r="N15" s="576" t="s">
        <v>1176</v>
      </c>
      <c r="O15" s="576" t="s">
        <v>1177</v>
      </c>
      <c r="P15" s="574">
        <v>199999</v>
      </c>
      <c r="Q15" s="576">
        <v>0</v>
      </c>
      <c r="R15" s="576">
        <v>0</v>
      </c>
      <c r="S15" s="576">
        <v>0</v>
      </c>
      <c r="T15" s="576"/>
      <c r="U15" s="576"/>
      <c r="V15" s="576"/>
      <c r="W15" s="577" t="s">
        <v>1130</v>
      </c>
      <c r="X15" s="579"/>
      <c r="Y15" s="579"/>
    </row>
    <row r="16" spans="1:26" ht="199.5" customHeight="1">
      <c r="A16" s="583">
        <v>12</v>
      </c>
      <c r="B16" s="567" t="s">
        <v>1147</v>
      </c>
      <c r="C16" s="567" t="s">
        <v>1148</v>
      </c>
      <c r="D16" s="567" t="s">
        <v>1178</v>
      </c>
      <c r="E16" s="567" t="s">
        <v>239</v>
      </c>
      <c r="F16" s="567" t="s">
        <v>1179</v>
      </c>
      <c r="G16" s="568">
        <v>728480</v>
      </c>
      <c r="H16" s="569">
        <v>71520</v>
      </c>
      <c r="I16" s="569">
        <v>0</v>
      </c>
      <c r="J16" s="569">
        <v>0</v>
      </c>
      <c r="K16" s="569">
        <v>0</v>
      </c>
      <c r="L16" s="569">
        <v>0</v>
      </c>
      <c r="M16" s="570">
        <v>0</v>
      </c>
      <c r="N16" s="569">
        <v>0</v>
      </c>
      <c r="O16" s="569">
        <v>0</v>
      </c>
      <c r="P16" s="570">
        <v>0</v>
      </c>
      <c r="Q16" s="569" t="s">
        <v>1180</v>
      </c>
      <c r="R16" s="569" t="s">
        <v>1181</v>
      </c>
      <c r="S16" s="568">
        <v>800000</v>
      </c>
      <c r="T16" s="568"/>
      <c r="U16" s="568"/>
      <c r="V16" s="568"/>
      <c r="W16" s="571" t="s">
        <v>1130</v>
      </c>
      <c r="X16" s="572"/>
      <c r="Y16" s="572"/>
    </row>
    <row r="17" spans="1:25" ht="199.5" customHeight="1">
      <c r="A17" s="583">
        <v>13</v>
      </c>
      <c r="B17" s="567" t="s">
        <v>1147</v>
      </c>
      <c r="C17" s="567" t="s">
        <v>1151</v>
      </c>
      <c r="D17" s="567" t="s">
        <v>1182</v>
      </c>
      <c r="E17" s="567" t="s">
        <v>1153</v>
      </c>
      <c r="F17" s="567" t="s">
        <v>1150</v>
      </c>
      <c r="G17" s="568">
        <v>455300</v>
      </c>
      <c r="H17" s="569">
        <v>44700</v>
      </c>
      <c r="I17" s="569">
        <v>0</v>
      </c>
      <c r="J17" s="569">
        <v>0</v>
      </c>
      <c r="K17" s="569">
        <v>0</v>
      </c>
      <c r="L17" s="569">
        <v>0</v>
      </c>
      <c r="M17" s="570">
        <v>0</v>
      </c>
      <c r="N17" s="569">
        <v>0</v>
      </c>
      <c r="O17" s="569"/>
      <c r="P17" s="570">
        <v>0</v>
      </c>
      <c r="Q17" s="569" t="s">
        <v>1176</v>
      </c>
      <c r="R17" s="569" t="s">
        <v>1170</v>
      </c>
      <c r="S17" s="568">
        <v>500000</v>
      </c>
      <c r="T17" s="568"/>
      <c r="U17" s="568"/>
      <c r="V17" s="568"/>
      <c r="W17" s="571" t="s">
        <v>1130</v>
      </c>
      <c r="X17" s="572"/>
      <c r="Y17" s="572"/>
    </row>
    <row r="18" spans="1:25" ht="199.5" customHeight="1">
      <c r="A18" s="583">
        <v>14</v>
      </c>
      <c r="B18" s="557" t="s">
        <v>1171</v>
      </c>
      <c r="C18" s="557" t="s">
        <v>1172</v>
      </c>
      <c r="D18" s="584" t="s">
        <v>1183</v>
      </c>
      <c r="E18" s="557" t="s">
        <v>1174</v>
      </c>
      <c r="F18" s="567" t="s">
        <v>1184</v>
      </c>
      <c r="G18" s="568">
        <v>245862</v>
      </c>
      <c r="H18" s="569">
        <v>24138</v>
      </c>
      <c r="I18" s="569">
        <v>0</v>
      </c>
      <c r="J18" s="569">
        <v>0</v>
      </c>
      <c r="K18" s="569">
        <v>0</v>
      </c>
      <c r="L18" s="569">
        <v>0</v>
      </c>
      <c r="M18" s="570">
        <v>0</v>
      </c>
      <c r="N18" s="569">
        <v>0</v>
      </c>
      <c r="O18" s="569"/>
      <c r="P18" s="570"/>
      <c r="Q18" s="569" t="s">
        <v>1176</v>
      </c>
      <c r="R18" s="569" t="s">
        <v>1170</v>
      </c>
      <c r="S18" s="568">
        <v>270000</v>
      </c>
      <c r="T18" s="568"/>
      <c r="U18" s="568"/>
      <c r="V18" s="568"/>
      <c r="W18" s="571" t="s">
        <v>1130</v>
      </c>
      <c r="X18" s="572"/>
      <c r="Y18" s="572"/>
    </row>
    <row r="19" spans="1:25" ht="249" customHeight="1">
      <c r="A19" s="583">
        <v>15</v>
      </c>
      <c r="B19" s="567" t="s">
        <v>1147</v>
      </c>
      <c r="C19" s="567" t="s">
        <v>1151</v>
      </c>
      <c r="D19" s="585" t="s">
        <v>1185</v>
      </c>
      <c r="E19" s="586" t="s">
        <v>1186</v>
      </c>
      <c r="F19" s="567" t="s">
        <v>1187</v>
      </c>
      <c r="G19" s="568">
        <v>321441</v>
      </c>
      <c r="H19" s="569">
        <v>31558</v>
      </c>
      <c r="I19" s="569">
        <v>0</v>
      </c>
      <c r="J19" s="569">
        <v>0</v>
      </c>
      <c r="K19" s="569">
        <v>0</v>
      </c>
      <c r="L19" s="569">
        <v>0</v>
      </c>
      <c r="M19" s="570"/>
      <c r="N19" s="569">
        <v>0</v>
      </c>
      <c r="O19" s="569"/>
      <c r="P19" s="570"/>
      <c r="Q19" s="569" t="s">
        <v>1188</v>
      </c>
      <c r="R19" s="569" t="s">
        <v>1030</v>
      </c>
      <c r="S19" s="568">
        <v>353000</v>
      </c>
      <c r="T19" s="568"/>
      <c r="U19" s="568"/>
      <c r="V19" s="568"/>
      <c r="W19" s="571" t="s">
        <v>1130</v>
      </c>
      <c r="X19" s="572"/>
      <c r="Y19" s="572"/>
    </row>
    <row r="20" spans="1:25" ht="249" customHeight="1">
      <c r="A20" s="583"/>
      <c r="B20" s="557" t="s">
        <v>1171</v>
      </c>
      <c r="C20" s="557" t="s">
        <v>1172</v>
      </c>
      <c r="D20" s="584" t="s">
        <v>1189</v>
      </c>
      <c r="E20" s="557" t="s">
        <v>1174</v>
      </c>
      <c r="F20" s="567" t="s">
        <v>1190</v>
      </c>
      <c r="G20" s="568">
        <v>245862</v>
      </c>
      <c r="H20" s="569">
        <v>24138</v>
      </c>
      <c r="I20" s="569">
        <v>0</v>
      </c>
      <c r="J20" s="569">
        <v>0</v>
      </c>
      <c r="K20" s="569">
        <v>0</v>
      </c>
      <c r="L20" s="569">
        <v>0</v>
      </c>
      <c r="M20" s="570"/>
      <c r="N20" s="569">
        <v>0</v>
      </c>
      <c r="O20" s="569"/>
      <c r="P20" s="570"/>
      <c r="Q20" s="569" t="s">
        <v>1180</v>
      </c>
      <c r="R20" s="569" t="s">
        <v>1191</v>
      </c>
      <c r="S20" s="568">
        <v>270000</v>
      </c>
      <c r="T20" s="568"/>
      <c r="U20" s="568"/>
      <c r="V20" s="568"/>
      <c r="W20" s="571" t="s">
        <v>1130</v>
      </c>
      <c r="X20" s="572"/>
      <c r="Y20" s="572"/>
    </row>
    <row r="21" spans="1:25" ht="249" customHeight="1">
      <c r="A21" s="583"/>
      <c r="B21" s="567" t="s">
        <v>1147</v>
      </c>
      <c r="C21" s="567" t="s">
        <v>1148</v>
      </c>
      <c r="D21" s="567" t="s">
        <v>1192</v>
      </c>
      <c r="E21" s="567" t="s">
        <v>239</v>
      </c>
      <c r="F21" s="567" t="s">
        <v>1193</v>
      </c>
      <c r="G21" s="568" t="s">
        <v>1194</v>
      </c>
      <c r="H21" s="569" t="s">
        <v>1195</v>
      </c>
      <c r="I21" s="569">
        <v>0</v>
      </c>
      <c r="J21" s="569">
        <v>0</v>
      </c>
      <c r="K21" s="569">
        <v>0</v>
      </c>
      <c r="L21" s="569">
        <v>0</v>
      </c>
      <c r="M21" s="570">
        <v>0</v>
      </c>
      <c r="N21" s="569">
        <v>0</v>
      </c>
      <c r="O21" s="569">
        <v>0</v>
      </c>
      <c r="P21" s="570">
        <v>0</v>
      </c>
      <c r="Q21" s="569" t="s">
        <v>1196</v>
      </c>
      <c r="R21" s="569" t="s">
        <v>1047</v>
      </c>
      <c r="S21" s="568" t="s">
        <v>1197</v>
      </c>
      <c r="T21" s="568"/>
      <c r="U21" s="568"/>
      <c r="V21" s="568"/>
      <c r="W21" s="571" t="s">
        <v>1130</v>
      </c>
      <c r="X21" s="572"/>
      <c r="Y21" s="572"/>
    </row>
    <row r="22" spans="1:25" ht="249" customHeight="1">
      <c r="A22" s="583"/>
      <c r="B22" s="567" t="s">
        <v>1147</v>
      </c>
      <c r="C22" s="567" t="s">
        <v>1148</v>
      </c>
      <c r="D22" s="567" t="s">
        <v>1198</v>
      </c>
      <c r="E22" s="567" t="s">
        <v>239</v>
      </c>
      <c r="F22" s="567" t="s">
        <v>1199</v>
      </c>
      <c r="G22" s="568" t="s">
        <v>1200</v>
      </c>
      <c r="H22" s="569" t="s">
        <v>1201</v>
      </c>
      <c r="I22" s="569">
        <v>0</v>
      </c>
      <c r="J22" s="569">
        <v>0</v>
      </c>
      <c r="K22" s="569">
        <v>0</v>
      </c>
      <c r="L22" s="569">
        <v>0</v>
      </c>
      <c r="M22" s="570">
        <v>0</v>
      </c>
      <c r="N22" s="569">
        <v>0</v>
      </c>
      <c r="O22" s="569">
        <v>0</v>
      </c>
      <c r="P22" s="570">
        <v>0</v>
      </c>
      <c r="Q22" s="569" t="s">
        <v>1196</v>
      </c>
      <c r="R22" s="569" t="s">
        <v>1047</v>
      </c>
      <c r="S22" s="568" t="s">
        <v>1202</v>
      </c>
      <c r="T22" s="568"/>
      <c r="U22" s="568"/>
      <c r="V22" s="568"/>
      <c r="W22" s="571" t="s">
        <v>1130</v>
      </c>
      <c r="X22" s="572" t="s">
        <v>1203</v>
      </c>
      <c r="Y22" s="572"/>
    </row>
    <row r="23" spans="1:25" ht="249" customHeight="1">
      <c r="A23" s="583"/>
      <c r="B23" s="567" t="s">
        <v>1204</v>
      </c>
      <c r="C23" s="567" t="s">
        <v>1205</v>
      </c>
      <c r="D23" s="567" t="s">
        <v>1206</v>
      </c>
      <c r="E23" s="567" t="s">
        <v>1207</v>
      </c>
      <c r="F23" s="567" t="s">
        <v>1208</v>
      </c>
      <c r="G23" s="587">
        <v>135000</v>
      </c>
      <c r="H23" s="569">
        <v>7000</v>
      </c>
      <c r="I23" s="569">
        <v>0</v>
      </c>
      <c r="J23" s="569">
        <v>0</v>
      </c>
      <c r="K23" s="569">
        <v>0</v>
      </c>
      <c r="L23" s="569">
        <v>0</v>
      </c>
      <c r="M23" s="588"/>
      <c r="N23" s="569">
        <v>0</v>
      </c>
      <c r="O23" s="569">
        <v>0</v>
      </c>
      <c r="P23" s="589"/>
      <c r="Q23" s="569"/>
      <c r="R23" s="569"/>
      <c r="S23" s="587" t="s">
        <v>1209</v>
      </c>
      <c r="T23" s="587"/>
      <c r="U23" s="587"/>
      <c r="V23" s="587"/>
      <c r="W23" s="571" t="s">
        <v>1130</v>
      </c>
      <c r="X23" s="572"/>
      <c r="Y23" s="572"/>
    </row>
    <row r="24" spans="1:25" ht="249" customHeight="1">
      <c r="A24" s="583"/>
      <c r="B24" s="567" t="s">
        <v>1147</v>
      </c>
      <c r="C24" s="567" t="s">
        <v>1148</v>
      </c>
      <c r="D24" s="567" t="s">
        <v>1198</v>
      </c>
      <c r="E24" s="567" t="s">
        <v>239</v>
      </c>
      <c r="F24" s="567" t="s">
        <v>1208</v>
      </c>
      <c r="G24" s="587" t="s">
        <v>1210</v>
      </c>
      <c r="H24" s="569" t="s">
        <v>1211</v>
      </c>
      <c r="I24" s="569">
        <v>0</v>
      </c>
      <c r="J24" s="569">
        <v>0</v>
      </c>
      <c r="K24" s="569">
        <v>0</v>
      </c>
      <c r="L24" s="569">
        <v>0</v>
      </c>
      <c r="M24" s="588"/>
      <c r="N24" s="569">
        <v>0</v>
      </c>
      <c r="O24" s="569">
        <v>0</v>
      </c>
      <c r="P24" s="589"/>
      <c r="Q24" s="569"/>
      <c r="R24" s="569"/>
      <c r="S24" s="587"/>
      <c r="T24" s="587" t="s">
        <v>47</v>
      </c>
      <c r="U24" s="587" t="s">
        <v>53</v>
      </c>
      <c r="V24" s="587" t="s">
        <v>1212</v>
      </c>
      <c r="W24" s="571" t="s">
        <v>1130</v>
      </c>
      <c r="X24" s="572"/>
      <c r="Y24" s="572"/>
    </row>
    <row r="25" spans="1:25" ht="249" customHeight="1">
      <c r="A25" s="583"/>
      <c r="B25" s="567" t="s">
        <v>1147</v>
      </c>
      <c r="C25" s="567" t="s">
        <v>1148</v>
      </c>
      <c r="D25" s="567" t="s">
        <v>1213</v>
      </c>
      <c r="E25" s="567" t="s">
        <v>239</v>
      </c>
      <c r="F25" s="567" t="s">
        <v>1208</v>
      </c>
      <c r="G25" s="587" t="s">
        <v>1214</v>
      </c>
      <c r="H25" s="569" t="s">
        <v>1215</v>
      </c>
      <c r="I25" s="569">
        <v>0</v>
      </c>
      <c r="J25" s="569">
        <v>0</v>
      </c>
      <c r="K25" s="569">
        <v>0</v>
      </c>
      <c r="L25" s="569">
        <v>0</v>
      </c>
      <c r="M25" s="588"/>
      <c r="N25" s="569">
        <v>0</v>
      </c>
      <c r="O25" s="569">
        <v>0</v>
      </c>
      <c r="P25" s="589"/>
      <c r="Q25" s="569"/>
      <c r="R25" s="569"/>
      <c r="S25" s="587"/>
      <c r="T25" s="587" t="s">
        <v>47</v>
      </c>
      <c r="U25" s="587" t="s">
        <v>53</v>
      </c>
      <c r="V25" s="587" t="s">
        <v>1216</v>
      </c>
      <c r="W25" s="571" t="s">
        <v>1217</v>
      </c>
      <c r="X25" s="572"/>
      <c r="Y25" s="572"/>
    </row>
    <row r="26" spans="1:25" ht="249" customHeight="1">
      <c r="A26" s="583"/>
      <c r="B26" s="567" t="s">
        <v>1147</v>
      </c>
      <c r="C26" s="567" t="s">
        <v>1148</v>
      </c>
      <c r="D26" s="567" t="s">
        <v>1218</v>
      </c>
      <c r="E26" s="567" t="s">
        <v>239</v>
      </c>
      <c r="F26" s="567" t="s">
        <v>1208</v>
      </c>
      <c r="G26" s="587" t="s">
        <v>1219</v>
      </c>
      <c r="H26" s="569" t="s">
        <v>1220</v>
      </c>
      <c r="I26" s="569">
        <v>0</v>
      </c>
      <c r="J26" s="569">
        <v>0</v>
      </c>
      <c r="K26" s="569">
        <v>0</v>
      </c>
      <c r="L26" s="569">
        <v>0</v>
      </c>
      <c r="M26" s="588"/>
      <c r="N26" s="569">
        <v>0</v>
      </c>
      <c r="O26" s="569">
        <v>0</v>
      </c>
      <c r="P26" s="589"/>
      <c r="Q26" s="569"/>
      <c r="R26" s="569"/>
      <c r="S26" s="587"/>
      <c r="T26" s="587" t="s">
        <v>47</v>
      </c>
      <c r="U26" s="587" t="s">
        <v>53</v>
      </c>
      <c r="V26" s="587" t="s">
        <v>1221</v>
      </c>
      <c r="W26" s="571" t="s">
        <v>1217</v>
      </c>
      <c r="X26" s="572"/>
      <c r="Y26" s="572"/>
    </row>
    <row r="27" spans="1:25" ht="249" customHeight="1">
      <c r="A27" s="583"/>
      <c r="B27" s="567" t="s">
        <v>1147</v>
      </c>
      <c r="C27" s="567" t="s">
        <v>1148</v>
      </c>
      <c r="D27" s="567" t="s">
        <v>1222</v>
      </c>
      <c r="E27" s="567" t="s">
        <v>239</v>
      </c>
      <c r="F27" s="567" t="s">
        <v>1208</v>
      </c>
      <c r="G27" s="587" t="s">
        <v>1223</v>
      </c>
      <c r="H27" s="569" t="s">
        <v>1224</v>
      </c>
      <c r="I27" s="569">
        <v>0</v>
      </c>
      <c r="J27" s="569">
        <v>0</v>
      </c>
      <c r="K27" s="569">
        <v>0</v>
      </c>
      <c r="L27" s="569">
        <v>0</v>
      </c>
      <c r="M27" s="588"/>
      <c r="N27" s="569">
        <v>0</v>
      </c>
      <c r="O27" s="569">
        <v>0</v>
      </c>
      <c r="P27" s="589"/>
      <c r="Q27" s="569"/>
      <c r="R27" s="569"/>
      <c r="S27" s="587"/>
      <c r="T27" s="587" t="s">
        <v>47</v>
      </c>
      <c r="U27" s="587" t="s">
        <v>53</v>
      </c>
      <c r="V27" s="587" t="s">
        <v>1225</v>
      </c>
      <c r="W27" s="571" t="s">
        <v>1217</v>
      </c>
      <c r="X27" s="572"/>
      <c r="Y27" s="572"/>
    </row>
    <row r="28" spans="1:25" ht="290.25" customHeight="1">
      <c r="A28" s="583"/>
      <c r="B28" s="567" t="s">
        <v>1147</v>
      </c>
      <c r="C28" s="567" t="s">
        <v>1151</v>
      </c>
      <c r="D28" s="567" t="s">
        <v>1226</v>
      </c>
      <c r="E28" s="586" t="s">
        <v>1186</v>
      </c>
      <c r="F28" s="567" t="s">
        <v>1208</v>
      </c>
      <c r="G28" s="587" t="s">
        <v>1227</v>
      </c>
      <c r="H28" s="569" t="s">
        <v>1228</v>
      </c>
      <c r="I28" s="569">
        <v>0</v>
      </c>
      <c r="J28" s="569">
        <v>0</v>
      </c>
      <c r="K28" s="569">
        <v>0</v>
      </c>
      <c r="L28" s="569">
        <v>0</v>
      </c>
      <c r="M28" s="588"/>
      <c r="N28" s="569">
        <v>0</v>
      </c>
      <c r="O28" s="569">
        <v>0</v>
      </c>
      <c r="P28" s="589"/>
      <c r="Q28" s="569"/>
      <c r="R28" s="569"/>
      <c r="S28" s="587"/>
      <c r="T28" s="587" t="s">
        <v>47</v>
      </c>
      <c r="U28" s="587" t="s">
        <v>53</v>
      </c>
      <c r="V28" s="587" t="s">
        <v>1229</v>
      </c>
      <c r="W28" s="571" t="s">
        <v>1217</v>
      </c>
      <c r="X28" s="572"/>
      <c r="Y28" s="572"/>
    </row>
    <row r="29" spans="1:25" ht="159.75" customHeight="1">
      <c r="A29" s="565"/>
      <c r="B29" s="1253" t="s">
        <v>1230</v>
      </c>
      <c r="C29" s="1254"/>
      <c r="D29" s="1254"/>
      <c r="E29" s="1254"/>
      <c r="F29" s="1255"/>
      <c r="G29" s="590">
        <f>M29</f>
        <v>33916</v>
      </c>
      <c r="H29" s="569"/>
      <c r="I29" s="569"/>
      <c r="J29" s="569"/>
      <c r="K29" s="569"/>
      <c r="L29" s="569"/>
      <c r="M29" s="591">
        <v>33916</v>
      </c>
      <c r="N29" s="569"/>
      <c r="O29" s="569"/>
      <c r="P29" s="589"/>
      <c r="Q29" s="569"/>
      <c r="R29" s="569"/>
      <c r="S29" s="587"/>
      <c r="T29" s="587"/>
      <c r="U29" s="587"/>
      <c r="V29" s="587" t="s">
        <v>1231</v>
      </c>
      <c r="W29" s="571"/>
      <c r="X29" s="572"/>
      <c r="Y29" s="572"/>
    </row>
    <row r="30" spans="1:25" ht="54.75" customHeight="1">
      <c r="A30" s="565"/>
      <c r="B30" s="592" t="s">
        <v>242</v>
      </c>
      <c r="C30" s="1256"/>
      <c r="D30" s="1257"/>
      <c r="E30" s="1257"/>
      <c r="F30" s="1258"/>
      <c r="G30" s="593">
        <v>7419081</v>
      </c>
      <c r="H30" s="594">
        <f>SUM(H6:H29)</f>
        <v>295803.40000000002</v>
      </c>
      <c r="I30" s="595"/>
      <c r="J30" s="595"/>
      <c r="K30" s="595"/>
      <c r="L30" s="596"/>
      <c r="M30" s="597">
        <f>SUM(M6:M29)</f>
        <v>1955452</v>
      </c>
      <c r="N30" s="596"/>
      <c r="O30" s="596"/>
      <c r="P30" s="597">
        <f>SUM(P6:P22)</f>
        <v>1854988</v>
      </c>
      <c r="Q30" s="596"/>
      <c r="R30" s="596"/>
      <c r="S30" s="597">
        <f>SUM(S6:S29)</f>
        <v>2193000</v>
      </c>
      <c r="T30" s="597"/>
      <c r="U30" s="597"/>
      <c r="V30" s="597"/>
      <c r="W30" s="572"/>
      <c r="X30" s="598"/>
      <c r="Y30" s="572"/>
    </row>
    <row r="31" spans="1:25" ht="54.75" customHeight="1">
      <c r="A31" s="565"/>
      <c r="B31" s="1237" t="s">
        <v>1232</v>
      </c>
      <c r="C31" s="1238"/>
      <c r="D31" s="1238"/>
      <c r="E31" s="1238"/>
      <c r="F31" s="1238"/>
      <c r="G31" s="1238"/>
      <c r="H31" s="1238"/>
      <c r="I31" s="1238"/>
      <c r="J31" s="1238"/>
      <c r="K31" s="1238"/>
      <c r="L31" s="1238"/>
      <c r="M31" s="1238"/>
      <c r="N31" s="1238"/>
      <c r="O31" s="1238"/>
      <c r="P31" s="1238"/>
      <c r="Q31" s="1238"/>
      <c r="R31" s="1238"/>
      <c r="S31" s="1238"/>
      <c r="T31" s="1238"/>
      <c r="U31" s="1238"/>
      <c r="V31" s="1238"/>
      <c r="W31" s="1238"/>
      <c r="X31" s="1238"/>
      <c r="Y31" s="1239"/>
    </row>
    <row r="32" spans="1:25" ht="90.75" customHeight="1">
      <c r="A32" s="565"/>
      <c r="B32" s="599" t="s">
        <v>193</v>
      </c>
      <c r="C32" s="600"/>
      <c r="D32" s="600" t="s">
        <v>1233</v>
      </c>
      <c r="E32" s="600"/>
      <c r="F32" s="571" t="s">
        <v>1234</v>
      </c>
      <c r="G32" s="600"/>
      <c r="H32" s="600"/>
      <c r="I32" s="600"/>
      <c r="J32" s="600"/>
      <c r="K32" s="600"/>
      <c r="L32" s="600"/>
      <c r="M32" s="600"/>
      <c r="N32" s="600"/>
      <c r="O32" s="600"/>
      <c r="P32" s="600"/>
      <c r="Q32" s="600"/>
      <c r="R32" s="600"/>
      <c r="S32" s="601" t="s">
        <v>1235</v>
      </c>
      <c r="T32" s="601"/>
      <c r="U32" s="601"/>
      <c r="V32" s="601"/>
      <c r="W32" s="571" t="s">
        <v>1130</v>
      </c>
      <c r="X32" s="600"/>
      <c r="Y32" s="602"/>
    </row>
    <row r="33" spans="1:25" ht="141.75">
      <c r="A33" s="565">
        <v>1</v>
      </c>
      <c r="B33" s="571" t="s">
        <v>1236</v>
      </c>
      <c r="C33" s="351" t="s">
        <v>1237</v>
      </c>
      <c r="D33" s="571" t="s">
        <v>1238</v>
      </c>
      <c r="E33" s="567" t="s">
        <v>1239</v>
      </c>
      <c r="F33" s="571" t="s">
        <v>1234</v>
      </c>
      <c r="G33" s="570">
        <v>13000</v>
      </c>
      <c r="H33" s="569">
        <v>0</v>
      </c>
      <c r="I33" s="569">
        <v>0</v>
      </c>
      <c r="J33" s="569">
        <v>0</v>
      </c>
      <c r="K33" s="569" t="s">
        <v>1240</v>
      </c>
      <c r="L33" s="569">
        <v>30.05</v>
      </c>
      <c r="M33" s="570">
        <v>13000</v>
      </c>
      <c r="N33" s="569">
        <v>0</v>
      </c>
      <c r="O33" s="569">
        <v>0</v>
      </c>
      <c r="P33" s="568"/>
      <c r="Q33" s="569">
        <v>0</v>
      </c>
      <c r="R33" s="569">
        <v>0</v>
      </c>
      <c r="S33" s="568"/>
      <c r="T33" s="568"/>
      <c r="U33" s="568"/>
      <c r="V33" s="568"/>
      <c r="W33" s="571" t="s">
        <v>1130</v>
      </c>
      <c r="X33" s="572"/>
      <c r="Y33" s="572"/>
    </row>
    <row r="34" spans="1:25" ht="150">
      <c r="A34" s="565">
        <v>2</v>
      </c>
      <c r="B34" s="567" t="s">
        <v>1140</v>
      </c>
      <c r="C34" s="571" t="s">
        <v>1241</v>
      </c>
      <c r="D34" s="603" t="s">
        <v>1242</v>
      </c>
      <c r="E34" s="604" t="s">
        <v>1243</v>
      </c>
      <c r="F34" s="571" t="s">
        <v>1234</v>
      </c>
      <c r="G34" s="570">
        <v>10095</v>
      </c>
      <c r="H34" s="569">
        <v>0</v>
      </c>
      <c r="I34" s="569">
        <v>0</v>
      </c>
      <c r="J34" s="569">
        <v>0</v>
      </c>
      <c r="K34" s="569" t="s">
        <v>1244</v>
      </c>
      <c r="L34" s="569" t="s">
        <v>1245</v>
      </c>
      <c r="M34" s="570">
        <v>10095</v>
      </c>
      <c r="N34" s="569">
        <v>0</v>
      </c>
      <c r="O34" s="569">
        <v>0</v>
      </c>
      <c r="P34" s="568"/>
      <c r="Q34" s="569">
        <v>0</v>
      </c>
      <c r="R34" s="569">
        <v>0</v>
      </c>
      <c r="S34" s="568"/>
      <c r="T34" s="568"/>
      <c r="U34" s="568"/>
      <c r="V34" s="568"/>
      <c r="W34" s="571" t="s">
        <v>1130</v>
      </c>
      <c r="X34" s="572"/>
      <c r="Y34" s="572"/>
    </row>
    <row r="35" spans="1:25" ht="105">
      <c r="A35" s="565">
        <v>3</v>
      </c>
      <c r="B35" s="571" t="s">
        <v>1246</v>
      </c>
      <c r="C35" s="571" t="s">
        <v>1247</v>
      </c>
      <c r="D35" s="603" t="s">
        <v>1248</v>
      </c>
      <c r="E35" s="571" t="s">
        <v>1249</v>
      </c>
      <c r="F35" s="571" t="s">
        <v>1234</v>
      </c>
      <c r="G35" s="570">
        <v>9476</v>
      </c>
      <c r="H35" s="569">
        <v>0</v>
      </c>
      <c r="I35" s="569">
        <v>0</v>
      </c>
      <c r="J35" s="569">
        <v>0</v>
      </c>
      <c r="K35" s="569" t="s">
        <v>1250</v>
      </c>
      <c r="L35" s="569" t="s">
        <v>1251</v>
      </c>
      <c r="M35" s="570">
        <v>9476</v>
      </c>
      <c r="N35" s="569">
        <v>0</v>
      </c>
      <c r="O35" s="569">
        <v>0</v>
      </c>
      <c r="P35" s="568"/>
      <c r="Q35" s="569">
        <v>0</v>
      </c>
      <c r="R35" s="569">
        <v>0</v>
      </c>
      <c r="S35" s="568"/>
      <c r="T35" s="568"/>
      <c r="U35" s="568"/>
      <c r="V35" s="568"/>
      <c r="W35" s="571" t="s">
        <v>1130</v>
      </c>
      <c r="X35" s="572"/>
      <c r="Y35" s="572"/>
    </row>
    <row r="36" spans="1:25" ht="126">
      <c r="A36" s="565">
        <v>4</v>
      </c>
      <c r="B36" s="571" t="s">
        <v>1252</v>
      </c>
      <c r="C36" s="351" t="s">
        <v>1253</v>
      </c>
      <c r="D36" s="603" t="s">
        <v>1254</v>
      </c>
      <c r="E36" s="567" t="s">
        <v>239</v>
      </c>
      <c r="F36" s="571" t="s">
        <v>1234</v>
      </c>
      <c r="G36" s="570">
        <v>20497</v>
      </c>
      <c r="H36" s="569">
        <v>0</v>
      </c>
      <c r="I36" s="569">
        <v>0</v>
      </c>
      <c r="J36" s="569">
        <v>0</v>
      </c>
      <c r="K36" s="569" t="s">
        <v>1250</v>
      </c>
      <c r="L36" s="569" t="s">
        <v>1251</v>
      </c>
      <c r="M36" s="570">
        <v>20497</v>
      </c>
      <c r="N36" s="569">
        <v>0</v>
      </c>
      <c r="O36" s="569">
        <v>0</v>
      </c>
      <c r="P36" s="568"/>
      <c r="Q36" s="569">
        <v>0</v>
      </c>
      <c r="R36" s="569">
        <v>0</v>
      </c>
      <c r="S36" s="568"/>
      <c r="T36" s="568"/>
      <c r="U36" s="568"/>
      <c r="V36" s="568"/>
      <c r="W36" s="571" t="s">
        <v>1130</v>
      </c>
      <c r="X36" s="572"/>
      <c r="Y36" s="572"/>
    </row>
    <row r="37" spans="1:25" ht="150">
      <c r="A37" s="565">
        <v>5</v>
      </c>
      <c r="B37" s="567" t="s">
        <v>1255</v>
      </c>
      <c r="C37" s="351" t="s">
        <v>1237</v>
      </c>
      <c r="D37" s="603" t="s">
        <v>1256</v>
      </c>
      <c r="E37" s="351" t="s">
        <v>1257</v>
      </c>
      <c r="F37" s="571" t="s">
        <v>1234</v>
      </c>
      <c r="G37" s="570">
        <v>22224</v>
      </c>
      <c r="H37" s="569">
        <v>0</v>
      </c>
      <c r="I37" s="569">
        <v>0</v>
      </c>
      <c r="J37" s="569">
        <v>0</v>
      </c>
      <c r="K37" s="569" t="s">
        <v>1145</v>
      </c>
      <c r="L37" s="569" t="s">
        <v>1258</v>
      </c>
      <c r="M37" s="570">
        <v>22224</v>
      </c>
      <c r="N37" s="569">
        <v>0</v>
      </c>
      <c r="O37" s="569">
        <v>0</v>
      </c>
      <c r="P37" s="568"/>
      <c r="Q37" s="569">
        <v>0</v>
      </c>
      <c r="R37" s="569">
        <v>0</v>
      </c>
      <c r="S37" s="568"/>
      <c r="T37" s="568"/>
      <c r="U37" s="568"/>
      <c r="V37" s="568"/>
      <c r="W37" s="571" t="s">
        <v>1130</v>
      </c>
      <c r="X37" s="572"/>
      <c r="Y37" s="572"/>
    </row>
    <row r="38" spans="1:25" ht="150">
      <c r="A38" s="565">
        <v>6</v>
      </c>
      <c r="B38" s="567" t="s">
        <v>1140</v>
      </c>
      <c r="C38" s="571" t="s">
        <v>1259</v>
      </c>
      <c r="D38" s="603" t="s">
        <v>1260</v>
      </c>
      <c r="E38" s="604" t="s">
        <v>1243</v>
      </c>
      <c r="F38" s="571" t="s">
        <v>1234</v>
      </c>
      <c r="G38" s="570">
        <v>19500</v>
      </c>
      <c r="H38" s="569">
        <v>0</v>
      </c>
      <c r="I38" s="569">
        <v>0</v>
      </c>
      <c r="J38" s="569">
        <v>0</v>
      </c>
      <c r="K38" s="569" t="s">
        <v>1261</v>
      </c>
      <c r="L38" s="569" t="s">
        <v>1262</v>
      </c>
      <c r="M38" s="570">
        <v>19500</v>
      </c>
      <c r="N38" s="569">
        <v>0</v>
      </c>
      <c r="O38" s="569">
        <v>0</v>
      </c>
      <c r="P38" s="568"/>
      <c r="Q38" s="569">
        <v>0</v>
      </c>
      <c r="R38" s="569">
        <v>0</v>
      </c>
      <c r="S38" s="568"/>
      <c r="T38" s="568"/>
      <c r="U38" s="568"/>
      <c r="V38" s="568"/>
      <c r="W38" s="571" t="s">
        <v>1130</v>
      </c>
      <c r="X38" s="572"/>
      <c r="Y38" s="572"/>
    </row>
    <row r="39" spans="1:25" ht="110.25">
      <c r="A39" s="565">
        <v>7</v>
      </c>
      <c r="B39" s="571" t="s">
        <v>1263</v>
      </c>
      <c r="C39" s="605" t="s">
        <v>1264</v>
      </c>
      <c r="D39" s="603" t="s">
        <v>1265</v>
      </c>
      <c r="E39" s="567" t="s">
        <v>1266</v>
      </c>
      <c r="F39" s="571" t="s">
        <v>1144</v>
      </c>
      <c r="G39" s="570">
        <v>5876</v>
      </c>
      <c r="H39" s="569">
        <v>0</v>
      </c>
      <c r="I39" s="569">
        <v>0</v>
      </c>
      <c r="J39" s="569">
        <v>0</v>
      </c>
      <c r="K39" s="569" t="s">
        <v>1267</v>
      </c>
      <c r="L39" s="569" t="s">
        <v>1268</v>
      </c>
      <c r="M39" s="570">
        <v>5876</v>
      </c>
      <c r="N39" s="569">
        <v>0</v>
      </c>
      <c r="O39" s="569">
        <v>0</v>
      </c>
      <c r="P39" s="568"/>
      <c r="Q39" s="569">
        <v>0</v>
      </c>
      <c r="R39" s="569">
        <v>0</v>
      </c>
      <c r="S39" s="568"/>
      <c r="T39" s="568"/>
      <c r="U39" s="568"/>
      <c r="V39" s="568"/>
      <c r="W39" s="571" t="s">
        <v>1130</v>
      </c>
      <c r="X39" s="572"/>
      <c r="Y39" s="572"/>
    </row>
    <row r="40" spans="1:25" ht="126">
      <c r="A40" s="606">
        <v>8</v>
      </c>
      <c r="B40" s="607" t="s">
        <v>1147</v>
      </c>
      <c r="C40" s="608" t="s">
        <v>1269</v>
      </c>
      <c r="D40" s="605" t="s">
        <v>1270</v>
      </c>
      <c r="E40" s="605" t="s">
        <v>420</v>
      </c>
      <c r="F40" s="605" t="s">
        <v>1271</v>
      </c>
      <c r="G40" s="570">
        <v>449500</v>
      </c>
      <c r="H40" s="609">
        <v>0</v>
      </c>
      <c r="I40" s="609">
        <v>0</v>
      </c>
      <c r="J40" s="609">
        <v>0</v>
      </c>
      <c r="K40" s="609" t="s">
        <v>1176</v>
      </c>
      <c r="L40" s="609" t="s">
        <v>1251</v>
      </c>
      <c r="M40" s="568">
        <v>134500</v>
      </c>
      <c r="N40" s="609">
        <v>0</v>
      </c>
      <c r="O40" s="609">
        <v>0</v>
      </c>
      <c r="P40" s="568">
        <v>150000</v>
      </c>
      <c r="Q40" s="609">
        <v>0</v>
      </c>
      <c r="R40" s="609">
        <v>0</v>
      </c>
      <c r="S40" s="568">
        <v>165000</v>
      </c>
      <c r="T40" s="568"/>
      <c r="U40" s="568"/>
      <c r="V40" s="568"/>
      <c r="W40" s="610" t="s">
        <v>1272</v>
      </c>
      <c r="X40" s="611"/>
      <c r="Y40" s="611"/>
    </row>
    <row r="41" spans="1:25" ht="180">
      <c r="A41" s="606">
        <v>9</v>
      </c>
      <c r="B41" s="610" t="s">
        <v>1255</v>
      </c>
      <c r="C41" s="612" t="s">
        <v>1273</v>
      </c>
      <c r="D41" s="605" t="s">
        <v>1274</v>
      </c>
      <c r="E41" s="608" t="s">
        <v>1257</v>
      </c>
      <c r="F41" s="605" t="s">
        <v>1271</v>
      </c>
      <c r="G41" s="570">
        <v>80000</v>
      </c>
      <c r="H41" s="609" t="s">
        <v>1275</v>
      </c>
      <c r="I41" s="609" t="s">
        <v>1275</v>
      </c>
      <c r="J41" s="609" t="s">
        <v>1275</v>
      </c>
      <c r="K41" s="609" t="s">
        <v>1176</v>
      </c>
      <c r="L41" s="609" t="s">
        <v>1029</v>
      </c>
      <c r="M41" s="568"/>
      <c r="N41" s="609" t="s">
        <v>1275</v>
      </c>
      <c r="O41" s="609" t="s">
        <v>1275</v>
      </c>
      <c r="P41" s="568">
        <v>30000</v>
      </c>
      <c r="Q41" s="609" t="s">
        <v>1275</v>
      </c>
      <c r="R41" s="609" t="s">
        <v>1275</v>
      </c>
      <c r="S41" s="568">
        <v>50000</v>
      </c>
      <c r="T41" s="568"/>
      <c r="U41" s="568"/>
      <c r="V41" s="568"/>
      <c r="W41" s="610" t="s">
        <v>1272</v>
      </c>
      <c r="X41" s="611"/>
      <c r="Y41" s="611"/>
    </row>
    <row r="42" spans="1:25" ht="108">
      <c r="A42" s="606">
        <v>10</v>
      </c>
      <c r="B42" s="610" t="s">
        <v>1140</v>
      </c>
      <c r="C42" s="612" t="s">
        <v>1273</v>
      </c>
      <c r="D42" s="605" t="s">
        <v>1276</v>
      </c>
      <c r="E42" s="605" t="s">
        <v>1277</v>
      </c>
      <c r="F42" s="605" t="s">
        <v>1278</v>
      </c>
      <c r="G42" s="570">
        <f t="shared" ref="G42:G44" si="1">M42+P42+S42</f>
        <v>90000</v>
      </c>
      <c r="H42" s="609" t="s">
        <v>1275</v>
      </c>
      <c r="I42" s="609" t="s">
        <v>1275</v>
      </c>
      <c r="J42" s="609" t="s">
        <v>1275</v>
      </c>
      <c r="K42" s="609" t="s">
        <v>1180</v>
      </c>
      <c r="L42" s="609" t="s">
        <v>1279</v>
      </c>
      <c r="M42" s="568">
        <v>30000</v>
      </c>
      <c r="N42" s="609" t="s">
        <v>1275</v>
      </c>
      <c r="O42" s="609" t="s">
        <v>1275</v>
      </c>
      <c r="P42" s="568">
        <v>30000</v>
      </c>
      <c r="Q42" s="609" t="s">
        <v>1275</v>
      </c>
      <c r="R42" s="609" t="s">
        <v>1275</v>
      </c>
      <c r="S42" s="568">
        <v>30000</v>
      </c>
      <c r="T42" s="568"/>
      <c r="U42" s="568"/>
      <c r="V42" s="568"/>
      <c r="W42" s="610" t="s">
        <v>1272</v>
      </c>
      <c r="X42" s="611"/>
      <c r="Y42" s="611"/>
    </row>
    <row r="43" spans="1:25" ht="126">
      <c r="A43" s="606">
        <v>11</v>
      </c>
      <c r="B43" s="610" t="s">
        <v>1140</v>
      </c>
      <c r="C43" s="610" t="s">
        <v>1280</v>
      </c>
      <c r="D43" s="605" t="s">
        <v>1281</v>
      </c>
      <c r="E43" s="605" t="s">
        <v>1282</v>
      </c>
      <c r="F43" s="605" t="s">
        <v>1283</v>
      </c>
      <c r="G43" s="570">
        <f t="shared" si="1"/>
        <v>2885416</v>
      </c>
      <c r="H43" s="609" t="s">
        <v>1275</v>
      </c>
      <c r="I43" s="609" t="s">
        <v>1275</v>
      </c>
      <c r="J43" s="609" t="s">
        <v>1275</v>
      </c>
      <c r="K43" s="609" t="s">
        <v>1084</v>
      </c>
      <c r="L43" s="609" t="s">
        <v>1284</v>
      </c>
      <c r="M43" s="568">
        <v>900416</v>
      </c>
      <c r="N43" s="609" t="s">
        <v>1275</v>
      </c>
      <c r="O43" s="609" t="s">
        <v>1275</v>
      </c>
      <c r="P43" s="568">
        <v>945000</v>
      </c>
      <c r="Q43" s="609" t="s">
        <v>1275</v>
      </c>
      <c r="R43" s="609" t="s">
        <v>1275</v>
      </c>
      <c r="S43" s="568">
        <v>1040000</v>
      </c>
      <c r="T43" s="568"/>
      <c r="U43" s="568"/>
      <c r="V43" s="568"/>
      <c r="W43" s="610" t="s">
        <v>1272</v>
      </c>
      <c r="X43" s="611"/>
      <c r="Y43" s="611"/>
    </row>
    <row r="44" spans="1:25" ht="162">
      <c r="A44" s="606">
        <v>12</v>
      </c>
      <c r="B44" s="610" t="s">
        <v>1255</v>
      </c>
      <c r="C44" s="613" t="s">
        <v>1285</v>
      </c>
      <c r="D44" s="605" t="s">
        <v>1286</v>
      </c>
      <c r="E44" s="610" t="s">
        <v>1287</v>
      </c>
      <c r="F44" s="605" t="s">
        <v>1288</v>
      </c>
      <c r="G44" s="570">
        <f t="shared" si="1"/>
        <v>30000</v>
      </c>
      <c r="H44" s="609" t="s">
        <v>1275</v>
      </c>
      <c r="I44" s="609" t="s">
        <v>1275</v>
      </c>
      <c r="J44" s="609" t="s">
        <v>1275</v>
      </c>
      <c r="K44" s="609" t="s">
        <v>1289</v>
      </c>
      <c r="L44" s="609" t="s">
        <v>1290</v>
      </c>
      <c r="M44" s="568"/>
      <c r="N44" s="609" t="s">
        <v>1275</v>
      </c>
      <c r="O44" s="609" t="s">
        <v>1275</v>
      </c>
      <c r="P44" s="568">
        <v>10000</v>
      </c>
      <c r="Q44" s="609" t="s">
        <v>1275</v>
      </c>
      <c r="R44" s="609" t="s">
        <v>1275</v>
      </c>
      <c r="S44" s="568">
        <v>20000</v>
      </c>
      <c r="T44" s="568"/>
      <c r="U44" s="568"/>
      <c r="V44" s="568"/>
      <c r="W44" s="610" t="s">
        <v>1272</v>
      </c>
      <c r="X44" s="611"/>
      <c r="Y44" s="611"/>
    </row>
    <row r="45" spans="1:25" ht="110.25">
      <c r="A45" s="606" t="s">
        <v>1291</v>
      </c>
      <c r="B45" s="571" t="s">
        <v>1236</v>
      </c>
      <c r="C45" s="613" t="s">
        <v>1285</v>
      </c>
      <c r="D45" s="605" t="s">
        <v>1292</v>
      </c>
      <c r="E45" s="610" t="s">
        <v>1239</v>
      </c>
      <c r="F45" s="605" t="s">
        <v>1293</v>
      </c>
      <c r="G45" s="570">
        <v>16251</v>
      </c>
      <c r="H45" s="609" t="s">
        <v>1275</v>
      </c>
      <c r="I45" s="609" t="s">
        <v>1275</v>
      </c>
      <c r="J45" s="609" t="s">
        <v>1275</v>
      </c>
      <c r="K45" s="609" t="s">
        <v>1289</v>
      </c>
      <c r="L45" s="609" t="s">
        <v>1290</v>
      </c>
      <c r="M45" s="568">
        <v>16251</v>
      </c>
      <c r="N45" s="609" t="s">
        <v>1275</v>
      </c>
      <c r="O45" s="609" t="s">
        <v>1275</v>
      </c>
      <c r="P45" s="568">
        <v>0</v>
      </c>
      <c r="Q45" s="609" t="s">
        <v>1275</v>
      </c>
      <c r="R45" s="609" t="s">
        <v>1275</v>
      </c>
      <c r="S45" s="568">
        <v>0</v>
      </c>
      <c r="T45" s="568"/>
      <c r="U45" s="568"/>
      <c r="V45" s="568"/>
      <c r="W45" s="610" t="s">
        <v>1272</v>
      </c>
      <c r="X45" s="611"/>
      <c r="Y45" s="611"/>
    </row>
    <row r="46" spans="1:25" ht="108">
      <c r="A46" s="606"/>
      <c r="B46" s="567" t="s">
        <v>1147</v>
      </c>
      <c r="C46" s="567" t="s">
        <v>1151</v>
      </c>
      <c r="D46" s="605" t="s">
        <v>1294</v>
      </c>
      <c r="E46" s="586" t="s">
        <v>1186</v>
      </c>
      <c r="F46" s="605" t="s">
        <v>1293</v>
      </c>
      <c r="G46" s="570">
        <v>38000</v>
      </c>
      <c r="H46" s="609" t="s">
        <v>1275</v>
      </c>
      <c r="I46" s="609" t="s">
        <v>1275</v>
      </c>
      <c r="J46" s="609" t="s">
        <v>1275</v>
      </c>
      <c r="K46" s="609" t="s">
        <v>1275</v>
      </c>
      <c r="L46" s="609" t="s">
        <v>1275</v>
      </c>
      <c r="M46" s="568">
        <v>0</v>
      </c>
      <c r="N46" s="609" t="s">
        <v>1275</v>
      </c>
      <c r="O46" s="609" t="s">
        <v>1275</v>
      </c>
      <c r="P46" s="568">
        <v>0</v>
      </c>
      <c r="Q46" s="609" t="s">
        <v>1295</v>
      </c>
      <c r="R46" s="609" t="s">
        <v>1290</v>
      </c>
      <c r="S46" s="568">
        <v>38000</v>
      </c>
      <c r="T46" s="568"/>
      <c r="U46" s="568"/>
      <c r="V46" s="568"/>
      <c r="W46" s="610" t="s">
        <v>1272</v>
      </c>
      <c r="X46" s="611"/>
      <c r="Y46" s="611"/>
    </row>
    <row r="47" spans="1:25" ht="108">
      <c r="A47" s="606"/>
      <c r="B47" s="607" t="s">
        <v>1147</v>
      </c>
      <c r="C47" s="608" t="s">
        <v>1269</v>
      </c>
      <c r="D47" s="605" t="s">
        <v>1296</v>
      </c>
      <c r="E47" s="605" t="s">
        <v>420</v>
      </c>
      <c r="F47" s="605" t="s">
        <v>1293</v>
      </c>
      <c r="G47" s="570">
        <v>22000</v>
      </c>
      <c r="H47" s="609" t="s">
        <v>1275</v>
      </c>
      <c r="I47" s="609" t="s">
        <v>1275</v>
      </c>
      <c r="J47" s="609" t="s">
        <v>1275</v>
      </c>
      <c r="K47" s="609" t="s">
        <v>1275</v>
      </c>
      <c r="L47" s="609" t="s">
        <v>1275</v>
      </c>
      <c r="M47" s="568">
        <v>0</v>
      </c>
      <c r="N47" s="609" t="s">
        <v>1275</v>
      </c>
      <c r="O47" s="609" t="s">
        <v>1275</v>
      </c>
      <c r="P47" s="568">
        <v>0</v>
      </c>
      <c r="Q47" s="609" t="s">
        <v>1297</v>
      </c>
      <c r="R47" s="609" t="s">
        <v>1298</v>
      </c>
      <c r="S47" s="568">
        <v>22000</v>
      </c>
      <c r="T47" s="568"/>
      <c r="U47" s="568"/>
      <c r="V47" s="568"/>
      <c r="W47" s="610" t="s">
        <v>1272</v>
      </c>
      <c r="X47" s="611"/>
      <c r="Y47" s="611"/>
    </row>
    <row r="48" spans="1:25" ht="90">
      <c r="A48" s="606"/>
      <c r="B48" s="567" t="s">
        <v>1147</v>
      </c>
      <c r="C48" s="614" t="s">
        <v>1151</v>
      </c>
      <c r="D48" s="605" t="s">
        <v>1299</v>
      </c>
      <c r="E48" s="614" t="s">
        <v>1153</v>
      </c>
      <c r="F48" s="605" t="s">
        <v>1293</v>
      </c>
      <c r="G48" s="570">
        <v>20000</v>
      </c>
      <c r="H48" s="609" t="s">
        <v>1275</v>
      </c>
      <c r="I48" s="609" t="s">
        <v>1275</v>
      </c>
      <c r="J48" s="609" t="s">
        <v>1275</v>
      </c>
      <c r="K48" s="609" t="s">
        <v>1275</v>
      </c>
      <c r="L48" s="609" t="s">
        <v>1275</v>
      </c>
      <c r="M48" s="568">
        <v>0</v>
      </c>
      <c r="N48" s="609" t="s">
        <v>1275</v>
      </c>
      <c r="O48" s="609" t="s">
        <v>1275</v>
      </c>
      <c r="P48" s="568">
        <v>0</v>
      </c>
      <c r="Q48" s="609" t="s">
        <v>1289</v>
      </c>
      <c r="R48" s="609" t="s">
        <v>1300</v>
      </c>
      <c r="S48" s="568">
        <v>20000</v>
      </c>
      <c r="T48" s="568"/>
      <c r="U48" s="568"/>
      <c r="V48" s="568"/>
      <c r="W48" s="610" t="s">
        <v>1272</v>
      </c>
      <c r="X48" s="611"/>
      <c r="Y48" s="611"/>
    </row>
    <row r="49" spans="1:25" ht="126">
      <c r="A49" s="606"/>
      <c r="B49" s="567" t="s">
        <v>1255</v>
      </c>
      <c r="C49" s="351" t="s">
        <v>1237</v>
      </c>
      <c r="D49" s="605" t="s">
        <v>1301</v>
      </c>
      <c r="E49" s="351" t="s">
        <v>1257</v>
      </c>
      <c r="F49" s="605" t="s">
        <v>1293</v>
      </c>
      <c r="G49" s="570">
        <v>10000</v>
      </c>
      <c r="H49" s="609" t="s">
        <v>1275</v>
      </c>
      <c r="I49" s="609" t="s">
        <v>1275</v>
      </c>
      <c r="J49" s="609" t="s">
        <v>1275</v>
      </c>
      <c r="K49" s="609" t="s">
        <v>1275</v>
      </c>
      <c r="L49" s="609" t="s">
        <v>1275</v>
      </c>
      <c r="M49" s="568">
        <v>0</v>
      </c>
      <c r="N49" s="609" t="s">
        <v>1275</v>
      </c>
      <c r="O49" s="609" t="s">
        <v>1275</v>
      </c>
      <c r="P49" s="568">
        <v>0</v>
      </c>
      <c r="Q49" s="609" t="s">
        <v>1180</v>
      </c>
      <c r="R49" s="609" t="s">
        <v>1191</v>
      </c>
      <c r="S49" s="568">
        <v>10000</v>
      </c>
      <c r="T49" s="568"/>
      <c r="U49" s="568"/>
      <c r="V49" s="568"/>
      <c r="W49" s="610" t="s">
        <v>1272</v>
      </c>
      <c r="X49" s="611"/>
      <c r="Y49" s="611"/>
    </row>
    <row r="50" spans="1:25" ht="90">
      <c r="A50" s="606"/>
      <c r="B50" s="571"/>
      <c r="C50" s="615"/>
      <c r="D50" s="605" t="s">
        <v>1302</v>
      </c>
      <c r="E50" s="610"/>
      <c r="F50" s="605" t="s">
        <v>1293</v>
      </c>
      <c r="G50" s="570">
        <v>30000</v>
      </c>
      <c r="H50" s="609" t="s">
        <v>1275</v>
      </c>
      <c r="I50" s="609" t="s">
        <v>1275</v>
      </c>
      <c r="J50" s="609" t="s">
        <v>1275</v>
      </c>
      <c r="K50" s="609" t="s">
        <v>1275</v>
      </c>
      <c r="L50" s="609" t="s">
        <v>1275</v>
      </c>
      <c r="M50" s="568">
        <v>0</v>
      </c>
      <c r="N50" s="609" t="s">
        <v>1275</v>
      </c>
      <c r="O50" s="609" t="s">
        <v>1275</v>
      </c>
      <c r="P50" s="568">
        <v>0</v>
      </c>
      <c r="Q50" s="609" t="s">
        <v>1303</v>
      </c>
      <c r="R50" s="609" t="s">
        <v>1176</v>
      </c>
      <c r="S50" s="568">
        <v>30000</v>
      </c>
      <c r="T50" s="568"/>
      <c r="U50" s="568"/>
      <c r="V50" s="568"/>
      <c r="W50" s="610" t="s">
        <v>1272</v>
      </c>
      <c r="X50" s="611"/>
      <c r="Y50" s="611"/>
    </row>
    <row r="51" spans="1:25" ht="126">
      <c r="A51" s="606"/>
      <c r="B51" s="613" t="s">
        <v>1236</v>
      </c>
      <c r="C51" s="613" t="s">
        <v>1285</v>
      </c>
      <c r="D51" s="613" t="s">
        <v>1304</v>
      </c>
      <c r="E51" s="610" t="s">
        <v>1239</v>
      </c>
      <c r="F51" s="613" t="s">
        <v>1234</v>
      </c>
      <c r="G51" s="570">
        <f t="shared" ref="G51" si="2">M51+P51+S51</f>
        <v>59476</v>
      </c>
      <c r="H51" s="609" t="s">
        <v>1275</v>
      </c>
      <c r="I51" s="609" t="s">
        <v>1275</v>
      </c>
      <c r="J51" s="609" t="s">
        <v>1275</v>
      </c>
      <c r="K51" s="609" t="s">
        <v>1305</v>
      </c>
      <c r="L51" s="609" t="s">
        <v>1251</v>
      </c>
      <c r="M51" s="568">
        <v>24476</v>
      </c>
      <c r="N51" s="609" t="s">
        <v>1275</v>
      </c>
      <c r="O51" s="609" t="s">
        <v>1275</v>
      </c>
      <c r="P51" s="568">
        <v>15000</v>
      </c>
      <c r="Q51" s="609" t="s">
        <v>1275</v>
      </c>
      <c r="R51" s="609" t="s">
        <v>1275</v>
      </c>
      <c r="S51" s="568">
        <v>20000</v>
      </c>
      <c r="T51" s="568"/>
      <c r="U51" s="568"/>
      <c r="V51" s="568"/>
      <c r="W51" s="610" t="s">
        <v>1272</v>
      </c>
      <c r="X51" s="611"/>
      <c r="Y51" s="611"/>
    </row>
    <row r="52" spans="1:25" ht="85.5" customHeight="1">
      <c r="A52" s="606">
        <v>14</v>
      </c>
      <c r="B52" s="613"/>
      <c r="C52" s="1240"/>
      <c r="D52" s="1240"/>
      <c r="E52" s="1240"/>
      <c r="F52" s="613"/>
      <c r="G52" s="570"/>
      <c r="H52" s="616"/>
      <c r="I52" s="609"/>
      <c r="J52" s="609"/>
      <c r="K52" s="609"/>
      <c r="L52" s="609"/>
      <c r="M52" s="568"/>
      <c r="N52" s="609"/>
      <c r="O52" s="609"/>
      <c r="P52" s="568"/>
      <c r="Q52" s="609"/>
      <c r="R52" s="609"/>
      <c r="S52" s="568"/>
      <c r="T52" s="568"/>
      <c r="U52" s="568"/>
      <c r="V52" s="568"/>
      <c r="W52" s="610" t="s">
        <v>1272</v>
      </c>
      <c r="X52" s="611"/>
      <c r="Y52" s="611"/>
    </row>
    <row r="53" spans="1:25" ht="47.25" customHeight="1">
      <c r="A53" s="617" t="s">
        <v>564</v>
      </c>
      <c r="B53" s="618" t="s">
        <v>242</v>
      </c>
      <c r="C53" s="619"/>
      <c r="D53" s="620"/>
      <c r="E53" s="620"/>
      <c r="F53" s="621"/>
      <c r="G53" s="622">
        <f>M53+P53+S53</f>
        <v>536630</v>
      </c>
      <c r="H53" s="609"/>
      <c r="I53" s="609"/>
      <c r="J53" s="609"/>
      <c r="K53" s="609"/>
      <c r="L53" s="609"/>
      <c r="M53" s="623">
        <v>136630</v>
      </c>
      <c r="N53" s="570"/>
      <c r="O53" s="570"/>
      <c r="P53" s="623">
        <v>190000</v>
      </c>
      <c r="Q53" s="570"/>
      <c r="R53" s="570"/>
      <c r="S53" s="623">
        <v>210000</v>
      </c>
      <c r="T53" s="623"/>
      <c r="U53" s="623"/>
      <c r="V53" s="623"/>
      <c r="W53" s="613"/>
      <c r="X53" s="611"/>
      <c r="Y53" s="611"/>
    </row>
    <row r="54" spans="1:25" ht="47.25" customHeight="1">
      <c r="A54" s="1241" t="s">
        <v>893</v>
      </c>
      <c r="B54" s="1242"/>
      <c r="C54" s="1242"/>
      <c r="D54" s="1242"/>
      <c r="E54" s="1242"/>
      <c r="F54" s="1242"/>
      <c r="G54" s="1242"/>
      <c r="H54" s="1242"/>
      <c r="I54" s="1242"/>
      <c r="J54" s="1242"/>
      <c r="K54" s="1242"/>
      <c r="L54" s="1242"/>
      <c r="M54" s="1242"/>
      <c r="N54" s="1242"/>
      <c r="O54" s="1242"/>
      <c r="P54" s="1242"/>
      <c r="Q54" s="1242"/>
      <c r="R54" s="1242"/>
      <c r="S54" s="1242"/>
      <c r="T54" s="1242"/>
      <c r="U54" s="1242"/>
      <c r="V54" s="1242"/>
      <c r="W54" s="1242"/>
      <c r="X54" s="1242"/>
      <c r="Y54" s="1243"/>
    </row>
    <row r="55" spans="1:25" ht="126">
      <c r="A55" s="624">
        <v>1</v>
      </c>
      <c r="B55" s="610" t="s">
        <v>1171</v>
      </c>
      <c r="C55" s="625" t="s">
        <v>1124</v>
      </c>
      <c r="D55" s="610" t="s">
        <v>1306</v>
      </c>
      <c r="E55" s="567" t="s">
        <v>1174</v>
      </c>
      <c r="F55" s="610" t="s">
        <v>1307</v>
      </c>
      <c r="G55" s="626">
        <v>123044</v>
      </c>
      <c r="H55" s="627">
        <v>0</v>
      </c>
      <c r="I55" s="627">
        <v>0</v>
      </c>
      <c r="J55" s="627">
        <v>0</v>
      </c>
      <c r="K55" s="627" t="s">
        <v>1308</v>
      </c>
      <c r="L55" s="627">
        <v>31.1</v>
      </c>
      <c r="M55" s="626"/>
      <c r="N55" s="627">
        <v>0</v>
      </c>
      <c r="O55" s="627">
        <v>0</v>
      </c>
      <c r="P55" s="626"/>
      <c r="Q55" s="627">
        <v>0</v>
      </c>
      <c r="R55" s="627">
        <v>0</v>
      </c>
      <c r="S55" s="626"/>
      <c r="T55" s="626"/>
      <c r="U55" s="626"/>
      <c r="V55" s="626"/>
      <c r="W55" s="628" t="s">
        <v>1272</v>
      </c>
      <c r="X55" s="629">
        <v>0</v>
      </c>
      <c r="Y55" s="629">
        <v>0</v>
      </c>
    </row>
    <row r="56" spans="1:25" ht="94.5">
      <c r="A56" s="624">
        <v>2</v>
      </c>
      <c r="B56" s="625" t="s">
        <v>1123</v>
      </c>
      <c r="C56" s="610" t="s">
        <v>1309</v>
      </c>
      <c r="D56" s="610" t="s">
        <v>1310</v>
      </c>
      <c r="E56" s="567" t="s">
        <v>239</v>
      </c>
      <c r="F56" s="610" t="s">
        <v>1307</v>
      </c>
      <c r="G56" s="626">
        <v>97540</v>
      </c>
      <c r="H56" s="627">
        <v>0</v>
      </c>
      <c r="I56" s="627">
        <v>0</v>
      </c>
      <c r="J56" s="627">
        <v>0</v>
      </c>
      <c r="K56" s="627" t="s">
        <v>1311</v>
      </c>
      <c r="L56" s="627">
        <v>31.1</v>
      </c>
      <c r="M56" s="626"/>
      <c r="N56" s="627">
        <v>0</v>
      </c>
      <c r="O56" s="627">
        <v>0</v>
      </c>
      <c r="P56" s="626"/>
      <c r="Q56" s="627">
        <v>0</v>
      </c>
      <c r="R56" s="627">
        <v>0</v>
      </c>
      <c r="S56" s="626"/>
      <c r="T56" s="626"/>
      <c r="U56" s="626"/>
      <c r="V56" s="626"/>
      <c r="W56" s="628" t="s">
        <v>1272</v>
      </c>
      <c r="X56" s="629"/>
      <c r="Y56" s="629"/>
    </row>
    <row r="57" spans="1:25" ht="126">
      <c r="A57" s="624">
        <v>3</v>
      </c>
      <c r="B57" s="610" t="s">
        <v>1159</v>
      </c>
      <c r="C57" s="610" t="s">
        <v>1309</v>
      </c>
      <c r="D57" s="610" t="s">
        <v>1312</v>
      </c>
      <c r="E57" s="567" t="s">
        <v>239</v>
      </c>
      <c r="F57" s="610" t="s">
        <v>1307</v>
      </c>
      <c r="G57" s="626">
        <v>32188</v>
      </c>
      <c r="H57" s="627">
        <v>0</v>
      </c>
      <c r="I57" s="627">
        <v>0</v>
      </c>
      <c r="J57" s="627">
        <v>0</v>
      </c>
      <c r="K57" s="627" t="s">
        <v>1313</v>
      </c>
      <c r="L57" s="627">
        <v>30.11</v>
      </c>
      <c r="M57" s="626"/>
      <c r="N57" s="627">
        <v>0</v>
      </c>
      <c r="O57" s="627">
        <v>0</v>
      </c>
      <c r="P57" s="626"/>
      <c r="Q57" s="627">
        <v>0</v>
      </c>
      <c r="R57" s="627">
        <v>0</v>
      </c>
      <c r="S57" s="626"/>
      <c r="T57" s="626"/>
      <c r="U57" s="626"/>
      <c r="V57" s="626"/>
      <c r="W57" s="628" t="s">
        <v>1272</v>
      </c>
      <c r="X57" s="629"/>
      <c r="Y57" s="629"/>
    </row>
    <row r="58" spans="1:25" ht="78.75">
      <c r="A58" s="624">
        <v>4</v>
      </c>
      <c r="B58" s="613" t="s">
        <v>1252</v>
      </c>
      <c r="C58" s="610" t="s">
        <v>1160</v>
      </c>
      <c r="D58" s="610" t="s">
        <v>1314</v>
      </c>
      <c r="E58" s="567" t="s">
        <v>239</v>
      </c>
      <c r="F58" s="610" t="s">
        <v>1307</v>
      </c>
      <c r="G58" s="626">
        <v>10070</v>
      </c>
      <c r="H58" s="627">
        <v>0</v>
      </c>
      <c r="I58" s="627">
        <v>0</v>
      </c>
      <c r="J58" s="627">
        <v>0</v>
      </c>
      <c r="K58" s="627">
        <v>21.07</v>
      </c>
      <c r="L58" s="627">
        <v>31.1</v>
      </c>
      <c r="M58" s="626"/>
      <c r="N58" s="627">
        <v>0</v>
      </c>
      <c r="O58" s="627">
        <v>0</v>
      </c>
      <c r="P58" s="626"/>
      <c r="Q58" s="627">
        <v>0</v>
      </c>
      <c r="R58" s="627">
        <v>0</v>
      </c>
      <c r="S58" s="626"/>
      <c r="T58" s="626"/>
      <c r="U58" s="626"/>
      <c r="V58" s="626"/>
      <c r="W58" s="628" t="s">
        <v>1272</v>
      </c>
      <c r="X58" s="629"/>
      <c r="Y58" s="629"/>
    </row>
    <row r="59" spans="1:25" ht="126">
      <c r="A59" s="624">
        <v>5</v>
      </c>
      <c r="B59" s="610" t="s">
        <v>1159</v>
      </c>
      <c r="C59" s="610" t="s">
        <v>1315</v>
      </c>
      <c r="D59" s="610" t="s">
        <v>1316</v>
      </c>
      <c r="E59" s="567" t="s">
        <v>1162</v>
      </c>
      <c r="F59" s="610" t="s">
        <v>1307</v>
      </c>
      <c r="G59" s="626">
        <v>52303</v>
      </c>
      <c r="H59" s="627">
        <v>0</v>
      </c>
      <c r="I59" s="627">
        <v>0</v>
      </c>
      <c r="J59" s="627">
        <v>0</v>
      </c>
      <c r="K59" s="627">
        <v>21.07</v>
      </c>
      <c r="L59" s="627">
        <v>31.1</v>
      </c>
      <c r="M59" s="626"/>
      <c r="N59" s="627">
        <v>0</v>
      </c>
      <c r="O59" s="627">
        <v>0</v>
      </c>
      <c r="P59" s="626"/>
      <c r="Q59" s="627">
        <v>0</v>
      </c>
      <c r="R59" s="627">
        <v>0</v>
      </c>
      <c r="S59" s="626"/>
      <c r="T59" s="626"/>
      <c r="U59" s="626"/>
      <c r="V59" s="626"/>
      <c r="W59" s="628" t="s">
        <v>1272</v>
      </c>
      <c r="X59" s="629"/>
      <c r="Y59" s="629"/>
    </row>
    <row r="60" spans="1:25" ht="78.75">
      <c r="A60" s="624">
        <v>6</v>
      </c>
      <c r="B60" s="610" t="s">
        <v>1317</v>
      </c>
      <c r="C60" s="610" t="s">
        <v>1318</v>
      </c>
      <c r="D60" s="610" t="s">
        <v>1319</v>
      </c>
      <c r="E60" s="567" t="s">
        <v>1320</v>
      </c>
      <c r="F60" s="610" t="s">
        <v>1307</v>
      </c>
      <c r="G60" s="626">
        <v>19471</v>
      </c>
      <c r="H60" s="627">
        <v>0</v>
      </c>
      <c r="I60" s="627">
        <v>0</v>
      </c>
      <c r="J60" s="627">
        <v>0</v>
      </c>
      <c r="K60" s="627">
        <v>21.07</v>
      </c>
      <c r="L60" s="627">
        <v>10.09</v>
      </c>
      <c r="M60" s="626"/>
      <c r="N60" s="627">
        <v>0</v>
      </c>
      <c r="O60" s="627">
        <v>0</v>
      </c>
      <c r="P60" s="626"/>
      <c r="Q60" s="627">
        <v>0</v>
      </c>
      <c r="R60" s="627">
        <v>0</v>
      </c>
      <c r="S60" s="626"/>
      <c r="T60" s="626"/>
      <c r="U60" s="626"/>
      <c r="V60" s="626"/>
      <c r="W60" s="628" t="s">
        <v>1272</v>
      </c>
      <c r="X60" s="629"/>
      <c r="Y60" s="629"/>
    </row>
    <row r="61" spans="1:25" ht="78.75">
      <c r="A61" s="624">
        <v>7</v>
      </c>
      <c r="B61" s="613" t="s">
        <v>1252</v>
      </c>
      <c r="C61" s="613" t="s">
        <v>1247</v>
      </c>
      <c r="D61" s="610" t="s">
        <v>1321</v>
      </c>
      <c r="E61" s="567" t="s">
        <v>239</v>
      </c>
      <c r="F61" s="610" t="s">
        <v>1307</v>
      </c>
      <c r="G61" s="626">
        <v>35913</v>
      </c>
      <c r="H61" s="627">
        <v>0</v>
      </c>
      <c r="I61" s="627">
        <v>0</v>
      </c>
      <c r="J61" s="627">
        <v>0</v>
      </c>
      <c r="K61" s="627">
        <v>21.07</v>
      </c>
      <c r="L61" s="627" t="s">
        <v>1156</v>
      </c>
      <c r="M61" s="626"/>
      <c r="N61" s="627">
        <v>0</v>
      </c>
      <c r="O61" s="627">
        <v>0</v>
      </c>
      <c r="P61" s="626"/>
      <c r="Q61" s="627">
        <v>0</v>
      </c>
      <c r="R61" s="627">
        <v>0</v>
      </c>
      <c r="S61" s="626"/>
      <c r="T61" s="626"/>
      <c r="U61" s="626"/>
      <c r="V61" s="626"/>
      <c r="W61" s="628" t="s">
        <v>1272</v>
      </c>
      <c r="X61" s="629"/>
      <c r="Y61" s="629"/>
    </row>
    <row r="62" spans="1:25" ht="78.75">
      <c r="A62" s="624">
        <v>8</v>
      </c>
      <c r="B62" s="613" t="s">
        <v>1252</v>
      </c>
      <c r="C62" s="610" t="s">
        <v>1322</v>
      </c>
      <c r="D62" s="610" t="s">
        <v>1323</v>
      </c>
      <c r="E62" s="567" t="s">
        <v>239</v>
      </c>
      <c r="F62" s="610" t="s">
        <v>1307</v>
      </c>
      <c r="G62" s="626">
        <v>37070</v>
      </c>
      <c r="H62" s="627">
        <v>0</v>
      </c>
      <c r="I62" s="627">
        <v>0</v>
      </c>
      <c r="J62" s="627">
        <v>0</v>
      </c>
      <c r="K62" s="627">
        <v>17.07</v>
      </c>
      <c r="L62" s="627" t="s">
        <v>1030</v>
      </c>
      <c r="M62" s="626"/>
      <c r="N62" s="627">
        <v>0</v>
      </c>
      <c r="O62" s="627">
        <v>0</v>
      </c>
      <c r="P62" s="626"/>
      <c r="Q62" s="627">
        <v>0</v>
      </c>
      <c r="R62" s="627">
        <v>0</v>
      </c>
      <c r="S62" s="626"/>
      <c r="T62" s="626"/>
      <c r="U62" s="626"/>
      <c r="V62" s="626"/>
      <c r="W62" s="628" t="s">
        <v>1272</v>
      </c>
      <c r="X62" s="629"/>
      <c r="Y62" s="629"/>
    </row>
    <row r="63" spans="1:25" ht="126">
      <c r="A63" s="630">
        <v>9</v>
      </c>
      <c r="B63" s="610" t="s">
        <v>1255</v>
      </c>
      <c r="C63" s="567" t="s">
        <v>1324</v>
      </c>
      <c r="D63" s="610" t="s">
        <v>1325</v>
      </c>
      <c r="E63" s="567" t="s">
        <v>1320</v>
      </c>
      <c r="F63" s="610" t="s">
        <v>1307</v>
      </c>
      <c r="G63" s="631">
        <v>41784</v>
      </c>
      <c r="H63" s="627">
        <v>0</v>
      </c>
      <c r="I63" s="627">
        <v>0</v>
      </c>
      <c r="J63" s="627">
        <v>0</v>
      </c>
      <c r="K63" s="628" t="s">
        <v>1326</v>
      </c>
      <c r="L63" s="628" t="s">
        <v>1030</v>
      </c>
      <c r="M63" s="631"/>
      <c r="N63" s="627">
        <v>0</v>
      </c>
      <c r="O63" s="627">
        <v>0</v>
      </c>
      <c r="P63" s="631"/>
      <c r="Q63" s="627">
        <v>0</v>
      </c>
      <c r="R63" s="627">
        <v>0</v>
      </c>
      <c r="S63" s="631"/>
      <c r="T63" s="631"/>
      <c r="U63" s="631"/>
      <c r="V63" s="631"/>
      <c r="W63" s="628" t="s">
        <v>1272</v>
      </c>
      <c r="X63" s="632"/>
      <c r="Y63" s="632"/>
    </row>
    <row r="64" spans="1:25" ht="78.75">
      <c r="A64" s="633">
        <v>10</v>
      </c>
      <c r="B64" s="571" t="s">
        <v>1252</v>
      </c>
      <c r="C64" s="351" t="s">
        <v>1237</v>
      </c>
      <c r="D64" s="567" t="s">
        <v>1327</v>
      </c>
      <c r="E64" s="567" t="s">
        <v>239</v>
      </c>
      <c r="F64" s="567" t="s">
        <v>1307</v>
      </c>
      <c r="G64" s="631">
        <v>8050</v>
      </c>
      <c r="H64" s="634">
        <v>0</v>
      </c>
      <c r="I64" s="634">
        <v>0</v>
      </c>
      <c r="J64" s="634">
        <v>0</v>
      </c>
      <c r="K64" s="635" t="s">
        <v>1328</v>
      </c>
      <c r="L64" s="635" t="s">
        <v>1037</v>
      </c>
      <c r="M64" s="631"/>
      <c r="N64" s="634">
        <v>0</v>
      </c>
      <c r="O64" s="634">
        <v>0</v>
      </c>
      <c r="P64" s="631"/>
      <c r="Q64" s="634">
        <v>0</v>
      </c>
      <c r="R64" s="634">
        <v>0</v>
      </c>
      <c r="S64" s="631"/>
      <c r="T64" s="631"/>
      <c r="U64" s="631"/>
      <c r="V64" s="631"/>
      <c r="W64" s="635" t="s">
        <v>1272</v>
      </c>
      <c r="X64" s="636"/>
      <c r="Y64" s="636"/>
    </row>
    <row r="65" spans="1:25" ht="94.5">
      <c r="A65" s="633">
        <v>11</v>
      </c>
      <c r="B65" s="567" t="s">
        <v>1140</v>
      </c>
      <c r="C65" s="567" t="s">
        <v>1329</v>
      </c>
      <c r="D65" s="567" t="s">
        <v>1330</v>
      </c>
      <c r="E65" s="567" t="s">
        <v>239</v>
      </c>
      <c r="F65" s="567" t="s">
        <v>1307</v>
      </c>
      <c r="G65" s="631">
        <v>28450</v>
      </c>
      <c r="H65" s="634">
        <v>0</v>
      </c>
      <c r="I65" s="634">
        <v>0</v>
      </c>
      <c r="J65" s="634">
        <v>0</v>
      </c>
      <c r="K65" s="635" t="s">
        <v>1328</v>
      </c>
      <c r="L65" s="635" t="s">
        <v>1037</v>
      </c>
      <c r="M65" s="631"/>
      <c r="N65" s="634">
        <v>0</v>
      </c>
      <c r="O65" s="634">
        <v>0</v>
      </c>
      <c r="P65" s="631"/>
      <c r="Q65" s="634">
        <v>0</v>
      </c>
      <c r="R65" s="634">
        <v>0</v>
      </c>
      <c r="S65" s="631"/>
      <c r="T65" s="631"/>
      <c r="U65" s="631"/>
      <c r="V65" s="631"/>
      <c r="W65" s="635" t="s">
        <v>1272</v>
      </c>
      <c r="X65" s="636"/>
      <c r="Y65" s="636"/>
    </row>
    <row r="66" spans="1:25" ht="94.5">
      <c r="A66" s="633">
        <v>12</v>
      </c>
      <c r="B66" s="567" t="s">
        <v>1171</v>
      </c>
      <c r="C66" s="567" t="s">
        <v>1151</v>
      </c>
      <c r="D66" s="567" t="s">
        <v>1331</v>
      </c>
      <c r="E66" s="567" t="s">
        <v>1332</v>
      </c>
      <c r="F66" s="567" t="s">
        <v>1307</v>
      </c>
      <c r="G66" s="631">
        <v>12400</v>
      </c>
      <c r="H66" s="634">
        <v>0</v>
      </c>
      <c r="I66" s="634">
        <v>0</v>
      </c>
      <c r="J66" s="634">
        <v>0</v>
      </c>
      <c r="K66" s="635" t="s">
        <v>1328</v>
      </c>
      <c r="L66" s="635" t="s">
        <v>1030</v>
      </c>
      <c r="M66" s="631"/>
      <c r="N66" s="634">
        <v>0</v>
      </c>
      <c r="O66" s="634">
        <v>0</v>
      </c>
      <c r="P66" s="631"/>
      <c r="Q66" s="634">
        <v>0</v>
      </c>
      <c r="R66" s="634">
        <v>0</v>
      </c>
      <c r="S66" s="631"/>
      <c r="T66" s="631"/>
      <c r="U66" s="631"/>
      <c r="V66" s="631"/>
      <c r="W66" s="635" t="s">
        <v>1272</v>
      </c>
      <c r="X66" s="636"/>
      <c r="Y66" s="636"/>
    </row>
    <row r="67" spans="1:25" ht="78.75">
      <c r="A67" s="633">
        <v>13</v>
      </c>
      <c r="B67" s="567" t="s">
        <v>1147</v>
      </c>
      <c r="C67" s="567" t="s">
        <v>1322</v>
      </c>
      <c r="D67" s="567" t="s">
        <v>1333</v>
      </c>
      <c r="E67" s="567" t="s">
        <v>239</v>
      </c>
      <c r="F67" s="567" t="s">
        <v>1307</v>
      </c>
      <c r="G67" s="631">
        <v>2500</v>
      </c>
      <c r="H67" s="634">
        <v>0</v>
      </c>
      <c r="I67" s="634">
        <v>0</v>
      </c>
      <c r="J67" s="634">
        <v>0</v>
      </c>
      <c r="K67" s="635" t="s">
        <v>1328</v>
      </c>
      <c r="L67" s="635" t="s">
        <v>1030</v>
      </c>
      <c r="M67" s="631"/>
      <c r="N67" s="634">
        <v>0</v>
      </c>
      <c r="O67" s="634">
        <v>0</v>
      </c>
      <c r="P67" s="631"/>
      <c r="Q67" s="634">
        <v>0</v>
      </c>
      <c r="R67" s="634">
        <v>0</v>
      </c>
      <c r="S67" s="631"/>
      <c r="T67" s="631"/>
      <c r="U67" s="631"/>
      <c r="V67" s="631"/>
      <c r="W67" s="635" t="s">
        <v>1272</v>
      </c>
      <c r="X67" s="636"/>
      <c r="Y67" s="636"/>
    </row>
    <row r="68" spans="1:25" ht="126">
      <c r="A68" s="633">
        <v>14</v>
      </c>
      <c r="B68" s="567" t="s">
        <v>1255</v>
      </c>
      <c r="C68" s="567" t="s">
        <v>1315</v>
      </c>
      <c r="D68" s="567" t="s">
        <v>1334</v>
      </c>
      <c r="E68" s="567" t="s">
        <v>1320</v>
      </c>
      <c r="F68" s="567" t="s">
        <v>1307</v>
      </c>
      <c r="G68" s="631">
        <v>13160</v>
      </c>
      <c r="H68" s="634">
        <v>0</v>
      </c>
      <c r="I68" s="634">
        <v>0</v>
      </c>
      <c r="J68" s="634">
        <v>0</v>
      </c>
      <c r="K68" s="635" t="s">
        <v>1328</v>
      </c>
      <c r="L68" s="635" t="s">
        <v>1030</v>
      </c>
      <c r="M68" s="631"/>
      <c r="N68" s="634">
        <v>0</v>
      </c>
      <c r="O68" s="634">
        <v>0</v>
      </c>
      <c r="P68" s="631"/>
      <c r="Q68" s="634">
        <v>0</v>
      </c>
      <c r="R68" s="634">
        <v>0</v>
      </c>
      <c r="S68" s="631"/>
      <c r="T68" s="631"/>
      <c r="U68" s="631"/>
      <c r="V68" s="631"/>
      <c r="W68" s="635" t="s">
        <v>1272</v>
      </c>
      <c r="X68" s="636"/>
      <c r="Y68" s="636"/>
    </row>
    <row r="69" spans="1:25" ht="78.75">
      <c r="A69" s="633">
        <v>15</v>
      </c>
      <c r="B69" s="567" t="s">
        <v>1317</v>
      </c>
      <c r="C69" s="571" t="s">
        <v>1285</v>
      </c>
      <c r="D69" s="567" t="s">
        <v>1335</v>
      </c>
      <c r="E69" s="567" t="s">
        <v>1320</v>
      </c>
      <c r="F69" s="567" t="s">
        <v>1307</v>
      </c>
      <c r="G69" s="631">
        <v>57199</v>
      </c>
      <c r="H69" s="634">
        <v>0</v>
      </c>
      <c r="I69" s="634">
        <v>0</v>
      </c>
      <c r="J69" s="634">
        <v>0</v>
      </c>
      <c r="K69" s="634">
        <v>17.07</v>
      </c>
      <c r="L69" s="635" t="s">
        <v>1030</v>
      </c>
      <c r="M69" s="631"/>
      <c r="N69" s="634">
        <v>0</v>
      </c>
      <c r="O69" s="634">
        <v>0</v>
      </c>
      <c r="P69" s="631"/>
      <c r="Q69" s="634">
        <v>0</v>
      </c>
      <c r="R69" s="634">
        <v>0</v>
      </c>
      <c r="S69" s="631"/>
      <c r="T69" s="631"/>
      <c r="U69" s="631"/>
      <c r="V69" s="631"/>
      <c r="W69" s="635" t="s">
        <v>1272</v>
      </c>
      <c r="X69" s="636"/>
      <c r="Y69" s="636"/>
    </row>
    <row r="70" spans="1:25" ht="110.25">
      <c r="A70" s="633">
        <v>16</v>
      </c>
      <c r="B70" s="571" t="s">
        <v>1236</v>
      </c>
      <c r="C70" s="567" t="s">
        <v>1322</v>
      </c>
      <c r="D70" s="567" t="s">
        <v>1336</v>
      </c>
      <c r="E70" s="567" t="s">
        <v>239</v>
      </c>
      <c r="F70" s="567" t="s">
        <v>1307</v>
      </c>
      <c r="G70" s="631">
        <v>52276</v>
      </c>
      <c r="H70" s="634">
        <v>0</v>
      </c>
      <c r="I70" s="634">
        <v>0</v>
      </c>
      <c r="J70" s="634">
        <v>0</v>
      </c>
      <c r="K70" s="634">
        <v>17.07</v>
      </c>
      <c r="L70" s="635" t="s">
        <v>1030</v>
      </c>
      <c r="M70" s="631"/>
      <c r="N70" s="634">
        <v>0</v>
      </c>
      <c r="O70" s="634">
        <v>0</v>
      </c>
      <c r="P70" s="631"/>
      <c r="Q70" s="634">
        <v>0</v>
      </c>
      <c r="R70" s="634">
        <v>0</v>
      </c>
      <c r="S70" s="631"/>
      <c r="T70" s="631"/>
      <c r="U70" s="631"/>
      <c r="V70" s="631"/>
      <c r="W70" s="635" t="s">
        <v>1272</v>
      </c>
      <c r="X70" s="636"/>
      <c r="Y70" s="636"/>
    </row>
    <row r="71" spans="1:25" ht="126">
      <c r="A71" s="633">
        <v>17</v>
      </c>
      <c r="B71" s="567" t="s">
        <v>1255</v>
      </c>
      <c r="C71" s="567" t="s">
        <v>1337</v>
      </c>
      <c r="D71" s="567" t="s">
        <v>1338</v>
      </c>
      <c r="E71" s="567" t="s">
        <v>1320</v>
      </c>
      <c r="F71" s="567" t="s">
        <v>1307</v>
      </c>
      <c r="G71" s="631">
        <v>16400</v>
      </c>
      <c r="H71" s="634">
        <v>0</v>
      </c>
      <c r="I71" s="634">
        <v>0</v>
      </c>
      <c r="J71" s="634">
        <v>0</v>
      </c>
      <c r="K71" s="634">
        <v>17.07</v>
      </c>
      <c r="L71" s="635" t="s">
        <v>1030</v>
      </c>
      <c r="M71" s="631"/>
      <c r="N71" s="634">
        <v>0</v>
      </c>
      <c r="O71" s="634">
        <v>0</v>
      </c>
      <c r="P71" s="631"/>
      <c r="Q71" s="634">
        <v>0</v>
      </c>
      <c r="R71" s="634">
        <v>0</v>
      </c>
      <c r="S71" s="631"/>
      <c r="T71" s="631"/>
      <c r="U71" s="631"/>
      <c r="V71" s="631"/>
      <c r="W71" s="635" t="s">
        <v>1272</v>
      </c>
      <c r="X71" s="636"/>
      <c r="Y71" s="636"/>
    </row>
    <row r="72" spans="1:25" ht="110.25">
      <c r="A72" s="633">
        <v>18</v>
      </c>
      <c r="B72" s="567" t="s">
        <v>1339</v>
      </c>
      <c r="C72" s="567" t="s">
        <v>1322</v>
      </c>
      <c r="D72" s="567" t="s">
        <v>1340</v>
      </c>
      <c r="E72" s="567" t="s">
        <v>1320</v>
      </c>
      <c r="F72" s="567" t="s">
        <v>1307</v>
      </c>
      <c r="G72" s="631">
        <v>1200</v>
      </c>
      <c r="H72" s="634">
        <v>0</v>
      </c>
      <c r="I72" s="634">
        <v>0</v>
      </c>
      <c r="J72" s="634">
        <v>0</v>
      </c>
      <c r="K72" s="635" t="s">
        <v>1328</v>
      </c>
      <c r="L72" s="635" t="s">
        <v>1030</v>
      </c>
      <c r="M72" s="631"/>
      <c r="N72" s="634">
        <v>0</v>
      </c>
      <c r="O72" s="634">
        <v>0</v>
      </c>
      <c r="P72" s="631"/>
      <c r="Q72" s="634">
        <v>0</v>
      </c>
      <c r="R72" s="634">
        <v>0</v>
      </c>
      <c r="S72" s="631"/>
      <c r="T72" s="631"/>
      <c r="U72" s="631"/>
      <c r="V72" s="631"/>
      <c r="W72" s="635" t="s">
        <v>1272</v>
      </c>
      <c r="X72" s="636"/>
      <c r="Y72" s="636"/>
    </row>
    <row r="73" spans="1:25" ht="126">
      <c r="A73" s="633">
        <v>19</v>
      </c>
      <c r="B73" s="567" t="s">
        <v>1255</v>
      </c>
      <c r="C73" s="637"/>
      <c r="D73" s="567" t="s">
        <v>1341</v>
      </c>
      <c r="E73" s="567" t="s">
        <v>1320</v>
      </c>
      <c r="F73" s="567" t="s">
        <v>1307</v>
      </c>
      <c r="G73" s="631">
        <v>2500</v>
      </c>
      <c r="H73" s="634">
        <v>0</v>
      </c>
      <c r="I73" s="634">
        <v>0</v>
      </c>
      <c r="J73" s="634">
        <v>0</v>
      </c>
      <c r="K73" s="635" t="s">
        <v>1328</v>
      </c>
      <c r="L73" s="635" t="s">
        <v>1030</v>
      </c>
      <c r="M73" s="631"/>
      <c r="N73" s="634">
        <v>0</v>
      </c>
      <c r="O73" s="634">
        <v>0</v>
      </c>
      <c r="P73" s="631"/>
      <c r="Q73" s="634">
        <v>0</v>
      </c>
      <c r="R73" s="634">
        <v>0</v>
      </c>
      <c r="S73" s="631"/>
      <c r="T73" s="631"/>
      <c r="U73" s="631"/>
      <c r="V73" s="631"/>
      <c r="W73" s="635" t="s">
        <v>1272</v>
      </c>
      <c r="X73" s="636"/>
      <c r="Y73" s="636"/>
    </row>
    <row r="74" spans="1:25" ht="51.75" customHeight="1">
      <c r="A74" s="585">
        <v>20</v>
      </c>
      <c r="B74" s="638" t="s">
        <v>242</v>
      </c>
      <c r="C74" s="637"/>
      <c r="D74" s="637"/>
      <c r="E74" s="637"/>
      <c r="F74" s="639"/>
      <c r="G74" s="640" t="s">
        <v>1342</v>
      </c>
      <c r="H74" s="641"/>
      <c r="I74" s="641"/>
      <c r="J74" s="641"/>
      <c r="K74" s="641"/>
      <c r="L74" s="641"/>
      <c r="M74" s="642"/>
      <c r="N74" s="595"/>
      <c r="O74" s="595"/>
      <c r="P74" s="642"/>
      <c r="Q74" s="595"/>
      <c r="R74" s="595"/>
      <c r="S74" s="642"/>
      <c r="T74" s="642"/>
      <c r="U74" s="642"/>
      <c r="V74" s="642"/>
      <c r="W74" s="635"/>
      <c r="X74" s="636"/>
      <c r="Y74" s="636"/>
    </row>
    <row r="75" spans="1:25" ht="51.75" customHeight="1">
      <c r="A75" s="1244" t="s">
        <v>258</v>
      </c>
      <c r="B75" s="1245"/>
      <c r="C75" s="1245"/>
      <c r="D75" s="1245"/>
      <c r="E75" s="1245"/>
      <c r="F75" s="1245"/>
      <c r="G75" s="1245"/>
      <c r="H75" s="1245"/>
      <c r="I75" s="1245"/>
      <c r="J75" s="1245"/>
      <c r="K75" s="1245"/>
      <c r="L75" s="1245"/>
      <c r="M75" s="1245"/>
      <c r="N75" s="1245"/>
      <c r="O75" s="1245"/>
      <c r="P75" s="1245"/>
      <c r="Q75" s="1245"/>
      <c r="R75" s="1245"/>
      <c r="S75" s="1245"/>
      <c r="T75" s="1245"/>
      <c r="U75" s="1245"/>
      <c r="V75" s="1245"/>
      <c r="W75" s="1245"/>
      <c r="X75" s="1245"/>
      <c r="Y75" s="1246"/>
    </row>
    <row r="76" spans="1:25" ht="160.5" customHeight="1">
      <c r="A76" s="643">
        <v>1</v>
      </c>
      <c r="B76" s="567" t="s">
        <v>1147</v>
      </c>
      <c r="C76" s="567" t="s">
        <v>1148</v>
      </c>
      <c r="D76" s="567" t="s">
        <v>1343</v>
      </c>
      <c r="E76" s="567" t="s">
        <v>239</v>
      </c>
      <c r="F76" s="567" t="s">
        <v>1208</v>
      </c>
      <c r="G76" s="587" t="s">
        <v>1344</v>
      </c>
      <c r="H76" s="569" t="s">
        <v>1345</v>
      </c>
      <c r="I76" s="569">
        <v>0</v>
      </c>
      <c r="J76" s="569">
        <v>0</v>
      </c>
      <c r="K76" s="569">
        <v>0</v>
      </c>
      <c r="L76" s="569">
        <v>0</v>
      </c>
      <c r="M76" s="588"/>
      <c r="N76" s="569">
        <v>0</v>
      </c>
      <c r="O76" s="569">
        <v>0</v>
      </c>
      <c r="P76" s="589"/>
      <c r="Q76" s="569"/>
      <c r="R76" s="569"/>
      <c r="S76" s="587"/>
      <c r="T76" s="587" t="s">
        <v>47</v>
      </c>
      <c r="U76" s="587" t="s">
        <v>53</v>
      </c>
      <c r="V76" s="587" t="s">
        <v>1346</v>
      </c>
      <c r="W76" s="571" t="s">
        <v>1217</v>
      </c>
      <c r="X76" s="572"/>
      <c r="Y76" s="572"/>
    </row>
    <row r="77" spans="1:25" ht="132" customHeight="1">
      <c r="A77" s="643">
        <v>2</v>
      </c>
      <c r="B77" s="567" t="s">
        <v>1147</v>
      </c>
      <c r="C77" s="557" t="s">
        <v>1151</v>
      </c>
      <c r="D77" s="557" t="s">
        <v>1152</v>
      </c>
      <c r="E77" s="557" t="s">
        <v>1153</v>
      </c>
      <c r="F77" s="557" t="s">
        <v>1154</v>
      </c>
      <c r="G77" s="587" t="s">
        <v>1227</v>
      </c>
      <c r="H77" s="569" t="s">
        <v>1228</v>
      </c>
      <c r="I77" s="569">
        <v>0</v>
      </c>
      <c r="J77" s="569">
        <v>0</v>
      </c>
      <c r="K77" s="569">
        <v>0</v>
      </c>
      <c r="L77" s="569">
        <v>0</v>
      </c>
      <c r="M77" s="588"/>
      <c r="N77" s="569">
        <v>0</v>
      </c>
      <c r="O77" s="569">
        <v>0</v>
      </c>
      <c r="P77" s="589"/>
      <c r="Q77" s="569"/>
      <c r="R77" s="569"/>
      <c r="S77" s="587"/>
      <c r="T77" s="587" t="s">
        <v>47</v>
      </c>
      <c r="U77" s="587" t="s">
        <v>53</v>
      </c>
      <c r="V77" s="587" t="s">
        <v>1229</v>
      </c>
      <c r="W77" s="571" t="s">
        <v>1217</v>
      </c>
      <c r="X77" s="572"/>
      <c r="Y77" s="564"/>
    </row>
    <row r="78" spans="1:25" ht="116.25" customHeight="1">
      <c r="A78" s="636">
        <v>3</v>
      </c>
      <c r="B78" s="567" t="s">
        <v>1147</v>
      </c>
      <c r="C78" s="567" t="s">
        <v>1148</v>
      </c>
      <c r="D78" s="557" t="s">
        <v>1347</v>
      </c>
      <c r="E78" s="567" t="s">
        <v>239</v>
      </c>
      <c r="F78" s="567" t="s">
        <v>1208</v>
      </c>
      <c r="G78" s="587" t="s">
        <v>1348</v>
      </c>
      <c r="H78" s="569" t="s">
        <v>1349</v>
      </c>
      <c r="I78" s="569">
        <v>0</v>
      </c>
      <c r="J78" s="569">
        <v>0</v>
      </c>
      <c r="K78" s="569">
        <v>0</v>
      </c>
      <c r="L78" s="569">
        <v>0</v>
      </c>
      <c r="M78" s="588"/>
      <c r="N78" s="569">
        <v>0</v>
      </c>
      <c r="O78" s="569">
        <v>0</v>
      </c>
      <c r="P78" s="589"/>
      <c r="Q78" s="569"/>
      <c r="R78" s="569"/>
      <c r="S78" s="587"/>
      <c r="T78" s="587" t="s">
        <v>47</v>
      </c>
      <c r="U78" s="587" t="s">
        <v>53</v>
      </c>
      <c r="V78" s="587" t="s">
        <v>1350</v>
      </c>
      <c r="W78" s="571" t="s">
        <v>1217</v>
      </c>
      <c r="X78" s="572"/>
    </row>
    <row r="79" spans="1:25" ht="220.5">
      <c r="A79" s="636">
        <v>4</v>
      </c>
      <c r="B79" s="567" t="s">
        <v>1147</v>
      </c>
      <c r="C79" s="567" t="s">
        <v>1148</v>
      </c>
      <c r="D79" s="567" t="s">
        <v>1351</v>
      </c>
      <c r="E79" s="567" t="s">
        <v>239</v>
      </c>
      <c r="F79" s="567" t="s">
        <v>1208</v>
      </c>
      <c r="G79" s="587" t="s">
        <v>1229</v>
      </c>
      <c r="H79" s="569" t="s">
        <v>1352</v>
      </c>
      <c r="I79" s="569">
        <v>0</v>
      </c>
      <c r="J79" s="569">
        <v>0</v>
      </c>
      <c r="K79" s="569">
        <v>0</v>
      </c>
      <c r="L79" s="569">
        <v>0</v>
      </c>
      <c r="M79" s="588"/>
      <c r="N79" s="569">
        <v>0</v>
      </c>
      <c r="O79" s="569">
        <v>0</v>
      </c>
      <c r="P79" s="589"/>
      <c r="Q79" s="569"/>
      <c r="R79" s="569"/>
      <c r="S79" s="587"/>
      <c r="T79" s="587" t="s">
        <v>47</v>
      </c>
      <c r="U79" s="587" t="s">
        <v>53</v>
      </c>
      <c r="V79" s="587" t="s">
        <v>1353</v>
      </c>
      <c r="W79" s="571" t="s">
        <v>1217</v>
      </c>
      <c r="X79" s="572"/>
    </row>
  </sheetData>
  <mergeCells count="26">
    <mergeCell ref="B31:Y31"/>
    <mergeCell ref="C52:E52"/>
    <mergeCell ref="A54:Y54"/>
    <mergeCell ref="A75:Y75"/>
    <mergeCell ref="N2:P2"/>
    <mergeCell ref="Q2:S2"/>
    <mergeCell ref="T2:V2"/>
    <mergeCell ref="A5:Y5"/>
    <mergeCell ref="B29:F29"/>
    <mergeCell ref="C30:F30"/>
    <mergeCell ref="A1:A3"/>
    <mergeCell ref="B1:B3"/>
    <mergeCell ref="C1:C3"/>
    <mergeCell ref="D1:D3"/>
    <mergeCell ref="E1:E3"/>
    <mergeCell ref="F1:F3"/>
    <mergeCell ref="G1:J1"/>
    <mergeCell ref="K1:S1"/>
    <mergeCell ref="W1:W3"/>
    <mergeCell ref="X1:X3"/>
    <mergeCell ref="Y1:Y3"/>
    <mergeCell ref="G2:G3"/>
    <mergeCell ref="H2:H3"/>
    <mergeCell ref="I2:I3"/>
    <mergeCell ref="J2:J3"/>
    <mergeCell ref="K2:M2"/>
  </mergeCells>
  <pageMargins left="0.7" right="0.7" top="0.75" bottom="0.75" header="0.3" footer="0.3"/>
  <pageSetup orientation="portrait" verticalDpi="4294967294"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0"/>
  <sheetViews>
    <sheetView view="pageBreakPreview" topLeftCell="D1" zoomScaleNormal="120" zoomScaleSheetLayoutView="100" workbookViewId="0">
      <pane ySplit="2055" activePane="bottomLeft"/>
      <selection activeCell="D1" sqref="D1"/>
      <selection pane="bottomLeft" activeCell="F4" sqref="F4:F7"/>
    </sheetView>
  </sheetViews>
  <sheetFormatPr defaultRowHeight="15"/>
  <cols>
    <col min="1" max="1" width="4" style="644" customWidth="1"/>
    <col min="2" max="2" width="34.85546875" style="644" customWidth="1"/>
    <col min="3" max="3" width="50.5703125" style="644" customWidth="1"/>
    <col min="4" max="4" width="35.42578125" customWidth="1"/>
    <col min="5" max="5" width="28.42578125" customWidth="1"/>
    <col min="6" max="6" width="28" customWidth="1"/>
    <col min="7" max="7" width="12" customWidth="1"/>
    <col min="8" max="9" width="12.28515625" customWidth="1"/>
    <col min="10" max="10" width="7.42578125" customWidth="1"/>
    <col min="11" max="11" width="5.7109375" customWidth="1"/>
    <col min="12" max="12" width="6.140625" customWidth="1"/>
    <col min="13" max="13" width="16" style="646" customWidth="1"/>
    <col min="14" max="14" width="6" customWidth="1"/>
    <col min="15" max="15" width="7" customWidth="1"/>
    <col min="16" max="16" width="16.28515625" style="646" customWidth="1"/>
    <col min="17" max="17" width="9.7109375" customWidth="1"/>
    <col min="18" max="18" width="7.140625" customWidth="1"/>
    <col min="19" max="19" width="19.140625" style="646" customWidth="1"/>
    <col min="20" max="20" width="17.42578125" customWidth="1"/>
    <col min="21" max="21" width="7.28515625" customWidth="1"/>
    <col min="22" max="22" width="13.28515625" customWidth="1"/>
    <col min="257" max="257" width="4" customWidth="1"/>
    <col min="258" max="258" width="34.85546875" customWidth="1"/>
    <col min="259" max="259" width="50.5703125" customWidth="1"/>
    <col min="260" max="260" width="35.42578125" customWidth="1"/>
    <col min="261" max="261" width="28.42578125" customWidth="1"/>
    <col min="262" max="262" width="28" customWidth="1"/>
    <col min="263" max="263" width="12" customWidth="1"/>
    <col min="264" max="265" width="12.28515625" customWidth="1"/>
    <col min="266" max="266" width="7.42578125" customWidth="1"/>
    <col min="267" max="267" width="5.7109375" customWidth="1"/>
    <col min="268" max="268" width="6.140625" customWidth="1"/>
    <col min="269" max="269" width="16" customWidth="1"/>
    <col min="270" max="270" width="6" customWidth="1"/>
    <col min="271" max="271" width="7" customWidth="1"/>
    <col min="272" max="272" width="16.28515625" customWidth="1"/>
    <col min="273" max="273" width="9.7109375" customWidth="1"/>
    <col min="274" max="274" width="7.140625" customWidth="1"/>
    <col min="275" max="275" width="19.140625" customWidth="1"/>
    <col min="276" max="276" width="17.42578125" customWidth="1"/>
    <col min="277" max="277" width="7.28515625" customWidth="1"/>
    <col min="278" max="278" width="13.28515625" customWidth="1"/>
    <col min="513" max="513" width="4" customWidth="1"/>
    <col min="514" max="514" width="34.85546875" customWidth="1"/>
    <col min="515" max="515" width="50.5703125" customWidth="1"/>
    <col min="516" max="516" width="35.42578125" customWidth="1"/>
    <col min="517" max="517" width="28.42578125" customWidth="1"/>
    <col min="518" max="518" width="28" customWidth="1"/>
    <col min="519" max="519" width="12" customWidth="1"/>
    <col min="520" max="521" width="12.28515625" customWidth="1"/>
    <col min="522" max="522" width="7.42578125" customWidth="1"/>
    <col min="523" max="523" width="5.7109375" customWidth="1"/>
    <col min="524" max="524" width="6.140625" customWidth="1"/>
    <col min="525" max="525" width="16" customWidth="1"/>
    <col min="526" max="526" width="6" customWidth="1"/>
    <col min="527" max="527" width="7" customWidth="1"/>
    <col min="528" max="528" width="16.28515625" customWidth="1"/>
    <col min="529" max="529" width="9.7109375" customWidth="1"/>
    <col min="530" max="530" width="7.140625" customWidth="1"/>
    <col min="531" max="531" width="19.140625" customWidth="1"/>
    <col min="532" max="532" width="17.42578125" customWidth="1"/>
    <col min="533" max="533" width="7.28515625" customWidth="1"/>
    <col min="534" max="534" width="13.28515625" customWidth="1"/>
    <col min="769" max="769" width="4" customWidth="1"/>
    <col min="770" max="770" width="34.85546875" customWidth="1"/>
    <col min="771" max="771" width="50.5703125" customWidth="1"/>
    <col min="772" max="772" width="35.42578125" customWidth="1"/>
    <col min="773" max="773" width="28.42578125" customWidth="1"/>
    <col min="774" max="774" width="28" customWidth="1"/>
    <col min="775" max="775" width="12" customWidth="1"/>
    <col min="776" max="777" width="12.28515625" customWidth="1"/>
    <col min="778" max="778" width="7.42578125" customWidth="1"/>
    <col min="779" max="779" width="5.7109375" customWidth="1"/>
    <col min="780" max="780" width="6.140625" customWidth="1"/>
    <col min="781" max="781" width="16" customWidth="1"/>
    <col min="782" max="782" width="6" customWidth="1"/>
    <col min="783" max="783" width="7" customWidth="1"/>
    <col min="784" max="784" width="16.28515625" customWidth="1"/>
    <col min="785" max="785" width="9.7109375" customWidth="1"/>
    <col min="786" max="786" width="7.140625" customWidth="1"/>
    <col min="787" max="787" width="19.140625" customWidth="1"/>
    <col min="788" max="788" width="17.42578125" customWidth="1"/>
    <col min="789" max="789" width="7.28515625" customWidth="1"/>
    <col min="790" max="790" width="13.28515625" customWidth="1"/>
    <col min="1025" max="1025" width="4" customWidth="1"/>
    <col min="1026" max="1026" width="34.85546875" customWidth="1"/>
    <col min="1027" max="1027" width="50.5703125" customWidth="1"/>
    <col min="1028" max="1028" width="35.42578125" customWidth="1"/>
    <col min="1029" max="1029" width="28.42578125" customWidth="1"/>
    <col min="1030" max="1030" width="28" customWidth="1"/>
    <col min="1031" max="1031" width="12" customWidth="1"/>
    <col min="1032" max="1033" width="12.28515625" customWidth="1"/>
    <col min="1034" max="1034" width="7.42578125" customWidth="1"/>
    <col min="1035" max="1035" width="5.7109375" customWidth="1"/>
    <col min="1036" max="1036" width="6.140625" customWidth="1"/>
    <col min="1037" max="1037" width="16" customWidth="1"/>
    <col min="1038" max="1038" width="6" customWidth="1"/>
    <col min="1039" max="1039" width="7" customWidth="1"/>
    <col min="1040" max="1040" width="16.28515625" customWidth="1"/>
    <col min="1041" max="1041" width="9.7109375" customWidth="1"/>
    <col min="1042" max="1042" width="7.140625" customWidth="1"/>
    <col min="1043" max="1043" width="19.140625" customWidth="1"/>
    <col min="1044" max="1044" width="17.42578125" customWidth="1"/>
    <col min="1045" max="1045" width="7.28515625" customWidth="1"/>
    <col min="1046" max="1046" width="13.28515625" customWidth="1"/>
    <col min="1281" max="1281" width="4" customWidth="1"/>
    <col min="1282" max="1282" width="34.85546875" customWidth="1"/>
    <col min="1283" max="1283" width="50.5703125" customWidth="1"/>
    <col min="1284" max="1284" width="35.42578125" customWidth="1"/>
    <col min="1285" max="1285" width="28.42578125" customWidth="1"/>
    <col min="1286" max="1286" width="28" customWidth="1"/>
    <col min="1287" max="1287" width="12" customWidth="1"/>
    <col min="1288" max="1289" width="12.28515625" customWidth="1"/>
    <col min="1290" max="1290" width="7.42578125" customWidth="1"/>
    <col min="1291" max="1291" width="5.7109375" customWidth="1"/>
    <col min="1292" max="1292" width="6.140625" customWidth="1"/>
    <col min="1293" max="1293" width="16" customWidth="1"/>
    <col min="1294" max="1294" width="6" customWidth="1"/>
    <col min="1295" max="1295" width="7" customWidth="1"/>
    <col min="1296" max="1296" width="16.28515625" customWidth="1"/>
    <col min="1297" max="1297" width="9.7109375" customWidth="1"/>
    <col min="1298" max="1298" width="7.140625" customWidth="1"/>
    <col min="1299" max="1299" width="19.140625" customWidth="1"/>
    <col min="1300" max="1300" width="17.42578125" customWidth="1"/>
    <col min="1301" max="1301" width="7.28515625" customWidth="1"/>
    <col min="1302" max="1302" width="13.28515625" customWidth="1"/>
    <col min="1537" max="1537" width="4" customWidth="1"/>
    <col min="1538" max="1538" width="34.85546875" customWidth="1"/>
    <col min="1539" max="1539" width="50.5703125" customWidth="1"/>
    <col min="1540" max="1540" width="35.42578125" customWidth="1"/>
    <col min="1541" max="1541" width="28.42578125" customWidth="1"/>
    <col min="1542" max="1542" width="28" customWidth="1"/>
    <col min="1543" max="1543" width="12" customWidth="1"/>
    <col min="1544" max="1545" width="12.28515625" customWidth="1"/>
    <col min="1546" max="1546" width="7.42578125" customWidth="1"/>
    <col min="1547" max="1547" width="5.7109375" customWidth="1"/>
    <col min="1548" max="1548" width="6.140625" customWidth="1"/>
    <col min="1549" max="1549" width="16" customWidth="1"/>
    <col min="1550" max="1550" width="6" customWidth="1"/>
    <col min="1551" max="1551" width="7" customWidth="1"/>
    <col min="1552" max="1552" width="16.28515625" customWidth="1"/>
    <col min="1553" max="1553" width="9.7109375" customWidth="1"/>
    <col min="1554" max="1554" width="7.140625" customWidth="1"/>
    <col min="1555" max="1555" width="19.140625" customWidth="1"/>
    <col min="1556" max="1556" width="17.42578125" customWidth="1"/>
    <col min="1557" max="1557" width="7.28515625" customWidth="1"/>
    <col min="1558" max="1558" width="13.28515625" customWidth="1"/>
    <col min="1793" max="1793" width="4" customWidth="1"/>
    <col min="1794" max="1794" width="34.85546875" customWidth="1"/>
    <col min="1795" max="1795" width="50.5703125" customWidth="1"/>
    <col min="1796" max="1796" width="35.42578125" customWidth="1"/>
    <col min="1797" max="1797" width="28.42578125" customWidth="1"/>
    <col min="1798" max="1798" width="28" customWidth="1"/>
    <col min="1799" max="1799" width="12" customWidth="1"/>
    <col min="1800" max="1801" width="12.28515625" customWidth="1"/>
    <col min="1802" max="1802" width="7.42578125" customWidth="1"/>
    <col min="1803" max="1803" width="5.7109375" customWidth="1"/>
    <col min="1804" max="1804" width="6.140625" customWidth="1"/>
    <col min="1805" max="1805" width="16" customWidth="1"/>
    <col min="1806" max="1806" width="6" customWidth="1"/>
    <col min="1807" max="1807" width="7" customWidth="1"/>
    <col min="1808" max="1808" width="16.28515625" customWidth="1"/>
    <col min="1809" max="1809" width="9.7109375" customWidth="1"/>
    <col min="1810" max="1810" width="7.140625" customWidth="1"/>
    <col min="1811" max="1811" width="19.140625" customWidth="1"/>
    <col min="1812" max="1812" width="17.42578125" customWidth="1"/>
    <col min="1813" max="1813" width="7.28515625" customWidth="1"/>
    <col min="1814" max="1814" width="13.28515625" customWidth="1"/>
    <col min="2049" max="2049" width="4" customWidth="1"/>
    <col min="2050" max="2050" width="34.85546875" customWidth="1"/>
    <col min="2051" max="2051" width="50.5703125" customWidth="1"/>
    <col min="2052" max="2052" width="35.42578125" customWidth="1"/>
    <col min="2053" max="2053" width="28.42578125" customWidth="1"/>
    <col min="2054" max="2054" width="28" customWidth="1"/>
    <col min="2055" max="2055" width="12" customWidth="1"/>
    <col min="2056" max="2057" width="12.28515625" customWidth="1"/>
    <col min="2058" max="2058" width="7.42578125" customWidth="1"/>
    <col min="2059" max="2059" width="5.7109375" customWidth="1"/>
    <col min="2060" max="2060" width="6.140625" customWidth="1"/>
    <col min="2061" max="2061" width="16" customWidth="1"/>
    <col min="2062" max="2062" width="6" customWidth="1"/>
    <col min="2063" max="2063" width="7" customWidth="1"/>
    <col min="2064" max="2064" width="16.28515625" customWidth="1"/>
    <col min="2065" max="2065" width="9.7109375" customWidth="1"/>
    <col min="2066" max="2066" width="7.140625" customWidth="1"/>
    <col min="2067" max="2067" width="19.140625" customWidth="1"/>
    <col min="2068" max="2068" width="17.42578125" customWidth="1"/>
    <col min="2069" max="2069" width="7.28515625" customWidth="1"/>
    <col min="2070" max="2070" width="13.28515625" customWidth="1"/>
    <col min="2305" max="2305" width="4" customWidth="1"/>
    <col min="2306" max="2306" width="34.85546875" customWidth="1"/>
    <col min="2307" max="2307" width="50.5703125" customWidth="1"/>
    <col min="2308" max="2308" width="35.42578125" customWidth="1"/>
    <col min="2309" max="2309" width="28.42578125" customWidth="1"/>
    <col min="2310" max="2310" width="28" customWidth="1"/>
    <col min="2311" max="2311" width="12" customWidth="1"/>
    <col min="2312" max="2313" width="12.28515625" customWidth="1"/>
    <col min="2314" max="2314" width="7.42578125" customWidth="1"/>
    <col min="2315" max="2315" width="5.7109375" customWidth="1"/>
    <col min="2316" max="2316" width="6.140625" customWidth="1"/>
    <col min="2317" max="2317" width="16" customWidth="1"/>
    <col min="2318" max="2318" width="6" customWidth="1"/>
    <col min="2319" max="2319" width="7" customWidth="1"/>
    <col min="2320" max="2320" width="16.28515625" customWidth="1"/>
    <col min="2321" max="2321" width="9.7109375" customWidth="1"/>
    <col min="2322" max="2322" width="7.140625" customWidth="1"/>
    <col min="2323" max="2323" width="19.140625" customWidth="1"/>
    <col min="2324" max="2324" width="17.42578125" customWidth="1"/>
    <col min="2325" max="2325" width="7.28515625" customWidth="1"/>
    <col min="2326" max="2326" width="13.28515625" customWidth="1"/>
    <col min="2561" max="2561" width="4" customWidth="1"/>
    <col min="2562" max="2562" width="34.85546875" customWidth="1"/>
    <col min="2563" max="2563" width="50.5703125" customWidth="1"/>
    <col min="2564" max="2564" width="35.42578125" customWidth="1"/>
    <col min="2565" max="2565" width="28.42578125" customWidth="1"/>
    <col min="2566" max="2566" width="28" customWidth="1"/>
    <col min="2567" max="2567" width="12" customWidth="1"/>
    <col min="2568" max="2569" width="12.28515625" customWidth="1"/>
    <col min="2570" max="2570" width="7.42578125" customWidth="1"/>
    <col min="2571" max="2571" width="5.7109375" customWidth="1"/>
    <col min="2572" max="2572" width="6.140625" customWidth="1"/>
    <col min="2573" max="2573" width="16" customWidth="1"/>
    <col min="2574" max="2574" width="6" customWidth="1"/>
    <col min="2575" max="2575" width="7" customWidth="1"/>
    <col min="2576" max="2576" width="16.28515625" customWidth="1"/>
    <col min="2577" max="2577" width="9.7109375" customWidth="1"/>
    <col min="2578" max="2578" width="7.140625" customWidth="1"/>
    <col min="2579" max="2579" width="19.140625" customWidth="1"/>
    <col min="2580" max="2580" width="17.42578125" customWidth="1"/>
    <col min="2581" max="2581" width="7.28515625" customWidth="1"/>
    <col min="2582" max="2582" width="13.28515625" customWidth="1"/>
    <col min="2817" max="2817" width="4" customWidth="1"/>
    <col min="2818" max="2818" width="34.85546875" customWidth="1"/>
    <col min="2819" max="2819" width="50.5703125" customWidth="1"/>
    <col min="2820" max="2820" width="35.42578125" customWidth="1"/>
    <col min="2821" max="2821" width="28.42578125" customWidth="1"/>
    <col min="2822" max="2822" width="28" customWidth="1"/>
    <col min="2823" max="2823" width="12" customWidth="1"/>
    <col min="2824" max="2825" width="12.28515625" customWidth="1"/>
    <col min="2826" max="2826" width="7.42578125" customWidth="1"/>
    <col min="2827" max="2827" width="5.7109375" customWidth="1"/>
    <col min="2828" max="2828" width="6.140625" customWidth="1"/>
    <col min="2829" max="2829" width="16" customWidth="1"/>
    <col min="2830" max="2830" width="6" customWidth="1"/>
    <col min="2831" max="2831" width="7" customWidth="1"/>
    <col min="2832" max="2832" width="16.28515625" customWidth="1"/>
    <col min="2833" max="2833" width="9.7109375" customWidth="1"/>
    <col min="2834" max="2834" width="7.140625" customWidth="1"/>
    <col min="2835" max="2835" width="19.140625" customWidth="1"/>
    <col min="2836" max="2836" width="17.42578125" customWidth="1"/>
    <col min="2837" max="2837" width="7.28515625" customWidth="1"/>
    <col min="2838" max="2838" width="13.28515625" customWidth="1"/>
    <col min="3073" max="3073" width="4" customWidth="1"/>
    <col min="3074" max="3074" width="34.85546875" customWidth="1"/>
    <col min="3075" max="3075" width="50.5703125" customWidth="1"/>
    <col min="3076" max="3076" width="35.42578125" customWidth="1"/>
    <col min="3077" max="3077" width="28.42578125" customWidth="1"/>
    <col min="3078" max="3078" width="28" customWidth="1"/>
    <col min="3079" max="3079" width="12" customWidth="1"/>
    <col min="3080" max="3081" width="12.28515625" customWidth="1"/>
    <col min="3082" max="3082" width="7.42578125" customWidth="1"/>
    <col min="3083" max="3083" width="5.7109375" customWidth="1"/>
    <col min="3084" max="3084" width="6.140625" customWidth="1"/>
    <col min="3085" max="3085" width="16" customWidth="1"/>
    <col min="3086" max="3086" width="6" customWidth="1"/>
    <col min="3087" max="3087" width="7" customWidth="1"/>
    <col min="3088" max="3088" width="16.28515625" customWidth="1"/>
    <col min="3089" max="3089" width="9.7109375" customWidth="1"/>
    <col min="3090" max="3090" width="7.140625" customWidth="1"/>
    <col min="3091" max="3091" width="19.140625" customWidth="1"/>
    <col min="3092" max="3092" width="17.42578125" customWidth="1"/>
    <col min="3093" max="3093" width="7.28515625" customWidth="1"/>
    <col min="3094" max="3094" width="13.28515625" customWidth="1"/>
    <col min="3329" max="3329" width="4" customWidth="1"/>
    <col min="3330" max="3330" width="34.85546875" customWidth="1"/>
    <col min="3331" max="3331" width="50.5703125" customWidth="1"/>
    <col min="3332" max="3332" width="35.42578125" customWidth="1"/>
    <col min="3333" max="3333" width="28.42578125" customWidth="1"/>
    <col min="3334" max="3334" width="28" customWidth="1"/>
    <col min="3335" max="3335" width="12" customWidth="1"/>
    <col min="3336" max="3337" width="12.28515625" customWidth="1"/>
    <col min="3338" max="3338" width="7.42578125" customWidth="1"/>
    <col min="3339" max="3339" width="5.7109375" customWidth="1"/>
    <col min="3340" max="3340" width="6.140625" customWidth="1"/>
    <col min="3341" max="3341" width="16" customWidth="1"/>
    <col min="3342" max="3342" width="6" customWidth="1"/>
    <col min="3343" max="3343" width="7" customWidth="1"/>
    <col min="3344" max="3344" width="16.28515625" customWidth="1"/>
    <col min="3345" max="3345" width="9.7109375" customWidth="1"/>
    <col min="3346" max="3346" width="7.140625" customWidth="1"/>
    <col min="3347" max="3347" width="19.140625" customWidth="1"/>
    <col min="3348" max="3348" width="17.42578125" customWidth="1"/>
    <col min="3349" max="3349" width="7.28515625" customWidth="1"/>
    <col min="3350" max="3350" width="13.28515625" customWidth="1"/>
    <col min="3585" max="3585" width="4" customWidth="1"/>
    <col min="3586" max="3586" width="34.85546875" customWidth="1"/>
    <col min="3587" max="3587" width="50.5703125" customWidth="1"/>
    <col min="3588" max="3588" width="35.42578125" customWidth="1"/>
    <col min="3589" max="3589" width="28.42578125" customWidth="1"/>
    <col min="3590" max="3590" width="28" customWidth="1"/>
    <col min="3591" max="3591" width="12" customWidth="1"/>
    <col min="3592" max="3593" width="12.28515625" customWidth="1"/>
    <col min="3594" max="3594" width="7.42578125" customWidth="1"/>
    <col min="3595" max="3595" width="5.7109375" customWidth="1"/>
    <col min="3596" max="3596" width="6.140625" customWidth="1"/>
    <col min="3597" max="3597" width="16" customWidth="1"/>
    <col min="3598" max="3598" width="6" customWidth="1"/>
    <col min="3599" max="3599" width="7" customWidth="1"/>
    <col min="3600" max="3600" width="16.28515625" customWidth="1"/>
    <col min="3601" max="3601" width="9.7109375" customWidth="1"/>
    <col min="3602" max="3602" width="7.140625" customWidth="1"/>
    <col min="3603" max="3603" width="19.140625" customWidth="1"/>
    <col min="3604" max="3604" width="17.42578125" customWidth="1"/>
    <col min="3605" max="3605" width="7.28515625" customWidth="1"/>
    <col min="3606" max="3606" width="13.28515625" customWidth="1"/>
    <col min="3841" max="3841" width="4" customWidth="1"/>
    <col min="3842" max="3842" width="34.85546875" customWidth="1"/>
    <col min="3843" max="3843" width="50.5703125" customWidth="1"/>
    <col min="3844" max="3844" width="35.42578125" customWidth="1"/>
    <col min="3845" max="3845" width="28.42578125" customWidth="1"/>
    <col min="3846" max="3846" width="28" customWidth="1"/>
    <col min="3847" max="3847" width="12" customWidth="1"/>
    <col min="3848" max="3849" width="12.28515625" customWidth="1"/>
    <col min="3850" max="3850" width="7.42578125" customWidth="1"/>
    <col min="3851" max="3851" width="5.7109375" customWidth="1"/>
    <col min="3852" max="3852" width="6.140625" customWidth="1"/>
    <col min="3853" max="3853" width="16" customWidth="1"/>
    <col min="3854" max="3854" width="6" customWidth="1"/>
    <col min="3855" max="3855" width="7" customWidth="1"/>
    <col min="3856" max="3856" width="16.28515625" customWidth="1"/>
    <col min="3857" max="3857" width="9.7109375" customWidth="1"/>
    <col min="3858" max="3858" width="7.140625" customWidth="1"/>
    <col min="3859" max="3859" width="19.140625" customWidth="1"/>
    <col min="3860" max="3860" width="17.42578125" customWidth="1"/>
    <col min="3861" max="3861" width="7.28515625" customWidth="1"/>
    <col min="3862" max="3862" width="13.28515625" customWidth="1"/>
    <col min="4097" max="4097" width="4" customWidth="1"/>
    <col min="4098" max="4098" width="34.85546875" customWidth="1"/>
    <col min="4099" max="4099" width="50.5703125" customWidth="1"/>
    <col min="4100" max="4100" width="35.42578125" customWidth="1"/>
    <col min="4101" max="4101" width="28.42578125" customWidth="1"/>
    <col min="4102" max="4102" width="28" customWidth="1"/>
    <col min="4103" max="4103" width="12" customWidth="1"/>
    <col min="4104" max="4105" width="12.28515625" customWidth="1"/>
    <col min="4106" max="4106" width="7.42578125" customWidth="1"/>
    <col min="4107" max="4107" width="5.7109375" customWidth="1"/>
    <col min="4108" max="4108" width="6.140625" customWidth="1"/>
    <col min="4109" max="4109" width="16" customWidth="1"/>
    <col min="4110" max="4110" width="6" customWidth="1"/>
    <col min="4111" max="4111" width="7" customWidth="1"/>
    <col min="4112" max="4112" width="16.28515625" customWidth="1"/>
    <col min="4113" max="4113" width="9.7109375" customWidth="1"/>
    <col min="4114" max="4114" width="7.140625" customWidth="1"/>
    <col min="4115" max="4115" width="19.140625" customWidth="1"/>
    <col min="4116" max="4116" width="17.42578125" customWidth="1"/>
    <col min="4117" max="4117" width="7.28515625" customWidth="1"/>
    <col min="4118" max="4118" width="13.28515625" customWidth="1"/>
    <col min="4353" max="4353" width="4" customWidth="1"/>
    <col min="4354" max="4354" width="34.85546875" customWidth="1"/>
    <col min="4355" max="4355" width="50.5703125" customWidth="1"/>
    <col min="4356" max="4356" width="35.42578125" customWidth="1"/>
    <col min="4357" max="4357" width="28.42578125" customWidth="1"/>
    <col min="4358" max="4358" width="28" customWidth="1"/>
    <col min="4359" max="4359" width="12" customWidth="1"/>
    <col min="4360" max="4361" width="12.28515625" customWidth="1"/>
    <col min="4362" max="4362" width="7.42578125" customWidth="1"/>
    <col min="4363" max="4363" width="5.7109375" customWidth="1"/>
    <col min="4364" max="4364" width="6.140625" customWidth="1"/>
    <col min="4365" max="4365" width="16" customWidth="1"/>
    <col min="4366" max="4366" width="6" customWidth="1"/>
    <col min="4367" max="4367" width="7" customWidth="1"/>
    <col min="4368" max="4368" width="16.28515625" customWidth="1"/>
    <col min="4369" max="4369" width="9.7109375" customWidth="1"/>
    <col min="4370" max="4370" width="7.140625" customWidth="1"/>
    <col min="4371" max="4371" width="19.140625" customWidth="1"/>
    <col min="4372" max="4372" width="17.42578125" customWidth="1"/>
    <col min="4373" max="4373" width="7.28515625" customWidth="1"/>
    <col min="4374" max="4374" width="13.28515625" customWidth="1"/>
    <col min="4609" max="4609" width="4" customWidth="1"/>
    <col min="4610" max="4610" width="34.85546875" customWidth="1"/>
    <col min="4611" max="4611" width="50.5703125" customWidth="1"/>
    <col min="4612" max="4612" width="35.42578125" customWidth="1"/>
    <col min="4613" max="4613" width="28.42578125" customWidth="1"/>
    <col min="4614" max="4614" width="28" customWidth="1"/>
    <col min="4615" max="4615" width="12" customWidth="1"/>
    <col min="4616" max="4617" width="12.28515625" customWidth="1"/>
    <col min="4618" max="4618" width="7.42578125" customWidth="1"/>
    <col min="4619" max="4619" width="5.7109375" customWidth="1"/>
    <col min="4620" max="4620" width="6.140625" customWidth="1"/>
    <col min="4621" max="4621" width="16" customWidth="1"/>
    <col min="4622" max="4622" width="6" customWidth="1"/>
    <col min="4623" max="4623" width="7" customWidth="1"/>
    <col min="4624" max="4624" width="16.28515625" customWidth="1"/>
    <col min="4625" max="4625" width="9.7109375" customWidth="1"/>
    <col min="4626" max="4626" width="7.140625" customWidth="1"/>
    <col min="4627" max="4627" width="19.140625" customWidth="1"/>
    <col min="4628" max="4628" width="17.42578125" customWidth="1"/>
    <col min="4629" max="4629" width="7.28515625" customWidth="1"/>
    <col min="4630" max="4630" width="13.28515625" customWidth="1"/>
    <col min="4865" max="4865" width="4" customWidth="1"/>
    <col min="4866" max="4866" width="34.85546875" customWidth="1"/>
    <col min="4867" max="4867" width="50.5703125" customWidth="1"/>
    <col min="4868" max="4868" width="35.42578125" customWidth="1"/>
    <col min="4869" max="4869" width="28.42578125" customWidth="1"/>
    <col min="4870" max="4870" width="28" customWidth="1"/>
    <col min="4871" max="4871" width="12" customWidth="1"/>
    <col min="4872" max="4873" width="12.28515625" customWidth="1"/>
    <col min="4874" max="4874" width="7.42578125" customWidth="1"/>
    <col min="4875" max="4875" width="5.7109375" customWidth="1"/>
    <col min="4876" max="4876" width="6.140625" customWidth="1"/>
    <col min="4877" max="4877" width="16" customWidth="1"/>
    <col min="4878" max="4878" width="6" customWidth="1"/>
    <col min="4879" max="4879" width="7" customWidth="1"/>
    <col min="4880" max="4880" width="16.28515625" customWidth="1"/>
    <col min="4881" max="4881" width="9.7109375" customWidth="1"/>
    <col min="4882" max="4882" width="7.140625" customWidth="1"/>
    <col min="4883" max="4883" width="19.140625" customWidth="1"/>
    <col min="4884" max="4884" width="17.42578125" customWidth="1"/>
    <col min="4885" max="4885" width="7.28515625" customWidth="1"/>
    <col min="4886" max="4886" width="13.28515625" customWidth="1"/>
    <col min="5121" max="5121" width="4" customWidth="1"/>
    <col min="5122" max="5122" width="34.85546875" customWidth="1"/>
    <col min="5123" max="5123" width="50.5703125" customWidth="1"/>
    <col min="5124" max="5124" width="35.42578125" customWidth="1"/>
    <col min="5125" max="5125" width="28.42578125" customWidth="1"/>
    <col min="5126" max="5126" width="28" customWidth="1"/>
    <col min="5127" max="5127" width="12" customWidth="1"/>
    <col min="5128" max="5129" width="12.28515625" customWidth="1"/>
    <col min="5130" max="5130" width="7.42578125" customWidth="1"/>
    <col min="5131" max="5131" width="5.7109375" customWidth="1"/>
    <col min="5132" max="5132" width="6.140625" customWidth="1"/>
    <col min="5133" max="5133" width="16" customWidth="1"/>
    <col min="5134" max="5134" width="6" customWidth="1"/>
    <col min="5135" max="5135" width="7" customWidth="1"/>
    <col min="5136" max="5136" width="16.28515625" customWidth="1"/>
    <col min="5137" max="5137" width="9.7109375" customWidth="1"/>
    <col min="5138" max="5138" width="7.140625" customWidth="1"/>
    <col min="5139" max="5139" width="19.140625" customWidth="1"/>
    <col min="5140" max="5140" width="17.42578125" customWidth="1"/>
    <col min="5141" max="5141" width="7.28515625" customWidth="1"/>
    <col min="5142" max="5142" width="13.28515625" customWidth="1"/>
    <col min="5377" max="5377" width="4" customWidth="1"/>
    <col min="5378" max="5378" width="34.85546875" customWidth="1"/>
    <col min="5379" max="5379" width="50.5703125" customWidth="1"/>
    <col min="5380" max="5380" width="35.42578125" customWidth="1"/>
    <col min="5381" max="5381" width="28.42578125" customWidth="1"/>
    <col min="5382" max="5382" width="28" customWidth="1"/>
    <col min="5383" max="5383" width="12" customWidth="1"/>
    <col min="5384" max="5385" width="12.28515625" customWidth="1"/>
    <col min="5386" max="5386" width="7.42578125" customWidth="1"/>
    <col min="5387" max="5387" width="5.7109375" customWidth="1"/>
    <col min="5388" max="5388" width="6.140625" customWidth="1"/>
    <col min="5389" max="5389" width="16" customWidth="1"/>
    <col min="5390" max="5390" width="6" customWidth="1"/>
    <col min="5391" max="5391" width="7" customWidth="1"/>
    <col min="5392" max="5392" width="16.28515625" customWidth="1"/>
    <col min="5393" max="5393" width="9.7109375" customWidth="1"/>
    <col min="5394" max="5394" width="7.140625" customWidth="1"/>
    <col min="5395" max="5395" width="19.140625" customWidth="1"/>
    <col min="5396" max="5396" width="17.42578125" customWidth="1"/>
    <col min="5397" max="5397" width="7.28515625" customWidth="1"/>
    <col min="5398" max="5398" width="13.28515625" customWidth="1"/>
    <col min="5633" max="5633" width="4" customWidth="1"/>
    <col min="5634" max="5634" width="34.85546875" customWidth="1"/>
    <col min="5635" max="5635" width="50.5703125" customWidth="1"/>
    <col min="5636" max="5636" width="35.42578125" customWidth="1"/>
    <col min="5637" max="5637" width="28.42578125" customWidth="1"/>
    <col min="5638" max="5638" width="28" customWidth="1"/>
    <col min="5639" max="5639" width="12" customWidth="1"/>
    <col min="5640" max="5641" width="12.28515625" customWidth="1"/>
    <col min="5642" max="5642" width="7.42578125" customWidth="1"/>
    <col min="5643" max="5643" width="5.7109375" customWidth="1"/>
    <col min="5644" max="5644" width="6.140625" customWidth="1"/>
    <col min="5645" max="5645" width="16" customWidth="1"/>
    <col min="5646" max="5646" width="6" customWidth="1"/>
    <col min="5647" max="5647" width="7" customWidth="1"/>
    <col min="5648" max="5648" width="16.28515625" customWidth="1"/>
    <col min="5649" max="5649" width="9.7109375" customWidth="1"/>
    <col min="5650" max="5650" width="7.140625" customWidth="1"/>
    <col min="5651" max="5651" width="19.140625" customWidth="1"/>
    <col min="5652" max="5652" width="17.42578125" customWidth="1"/>
    <col min="5653" max="5653" width="7.28515625" customWidth="1"/>
    <col min="5654" max="5654" width="13.28515625" customWidth="1"/>
    <col min="5889" max="5889" width="4" customWidth="1"/>
    <col min="5890" max="5890" width="34.85546875" customWidth="1"/>
    <col min="5891" max="5891" width="50.5703125" customWidth="1"/>
    <col min="5892" max="5892" width="35.42578125" customWidth="1"/>
    <col min="5893" max="5893" width="28.42578125" customWidth="1"/>
    <col min="5894" max="5894" width="28" customWidth="1"/>
    <col min="5895" max="5895" width="12" customWidth="1"/>
    <col min="5896" max="5897" width="12.28515625" customWidth="1"/>
    <col min="5898" max="5898" width="7.42578125" customWidth="1"/>
    <col min="5899" max="5899" width="5.7109375" customWidth="1"/>
    <col min="5900" max="5900" width="6.140625" customWidth="1"/>
    <col min="5901" max="5901" width="16" customWidth="1"/>
    <col min="5902" max="5902" width="6" customWidth="1"/>
    <col min="5903" max="5903" width="7" customWidth="1"/>
    <col min="5904" max="5904" width="16.28515625" customWidth="1"/>
    <col min="5905" max="5905" width="9.7109375" customWidth="1"/>
    <col min="5906" max="5906" width="7.140625" customWidth="1"/>
    <col min="5907" max="5907" width="19.140625" customWidth="1"/>
    <col min="5908" max="5908" width="17.42578125" customWidth="1"/>
    <col min="5909" max="5909" width="7.28515625" customWidth="1"/>
    <col min="5910" max="5910" width="13.28515625" customWidth="1"/>
    <col min="6145" max="6145" width="4" customWidth="1"/>
    <col min="6146" max="6146" width="34.85546875" customWidth="1"/>
    <col min="6147" max="6147" width="50.5703125" customWidth="1"/>
    <col min="6148" max="6148" width="35.42578125" customWidth="1"/>
    <col min="6149" max="6149" width="28.42578125" customWidth="1"/>
    <col min="6150" max="6150" width="28" customWidth="1"/>
    <col min="6151" max="6151" width="12" customWidth="1"/>
    <col min="6152" max="6153" width="12.28515625" customWidth="1"/>
    <col min="6154" max="6154" width="7.42578125" customWidth="1"/>
    <col min="6155" max="6155" width="5.7109375" customWidth="1"/>
    <col min="6156" max="6156" width="6.140625" customWidth="1"/>
    <col min="6157" max="6157" width="16" customWidth="1"/>
    <col min="6158" max="6158" width="6" customWidth="1"/>
    <col min="6159" max="6159" width="7" customWidth="1"/>
    <col min="6160" max="6160" width="16.28515625" customWidth="1"/>
    <col min="6161" max="6161" width="9.7109375" customWidth="1"/>
    <col min="6162" max="6162" width="7.140625" customWidth="1"/>
    <col min="6163" max="6163" width="19.140625" customWidth="1"/>
    <col min="6164" max="6164" width="17.42578125" customWidth="1"/>
    <col min="6165" max="6165" width="7.28515625" customWidth="1"/>
    <col min="6166" max="6166" width="13.28515625" customWidth="1"/>
    <col min="6401" max="6401" width="4" customWidth="1"/>
    <col min="6402" max="6402" width="34.85546875" customWidth="1"/>
    <col min="6403" max="6403" width="50.5703125" customWidth="1"/>
    <col min="6404" max="6404" width="35.42578125" customWidth="1"/>
    <col min="6405" max="6405" width="28.42578125" customWidth="1"/>
    <col min="6406" max="6406" width="28" customWidth="1"/>
    <col min="6407" max="6407" width="12" customWidth="1"/>
    <col min="6408" max="6409" width="12.28515625" customWidth="1"/>
    <col min="6410" max="6410" width="7.42578125" customWidth="1"/>
    <col min="6411" max="6411" width="5.7109375" customWidth="1"/>
    <col min="6412" max="6412" width="6.140625" customWidth="1"/>
    <col min="6413" max="6413" width="16" customWidth="1"/>
    <col min="6414" max="6414" width="6" customWidth="1"/>
    <col min="6415" max="6415" width="7" customWidth="1"/>
    <col min="6416" max="6416" width="16.28515625" customWidth="1"/>
    <col min="6417" max="6417" width="9.7109375" customWidth="1"/>
    <col min="6418" max="6418" width="7.140625" customWidth="1"/>
    <col min="6419" max="6419" width="19.140625" customWidth="1"/>
    <col min="6420" max="6420" width="17.42578125" customWidth="1"/>
    <col min="6421" max="6421" width="7.28515625" customWidth="1"/>
    <col min="6422" max="6422" width="13.28515625" customWidth="1"/>
    <col min="6657" max="6657" width="4" customWidth="1"/>
    <col min="6658" max="6658" width="34.85546875" customWidth="1"/>
    <col min="6659" max="6659" width="50.5703125" customWidth="1"/>
    <col min="6660" max="6660" width="35.42578125" customWidth="1"/>
    <col min="6661" max="6661" width="28.42578125" customWidth="1"/>
    <col min="6662" max="6662" width="28" customWidth="1"/>
    <col min="6663" max="6663" width="12" customWidth="1"/>
    <col min="6664" max="6665" width="12.28515625" customWidth="1"/>
    <col min="6666" max="6666" width="7.42578125" customWidth="1"/>
    <col min="6667" max="6667" width="5.7109375" customWidth="1"/>
    <col min="6668" max="6668" width="6.140625" customWidth="1"/>
    <col min="6669" max="6669" width="16" customWidth="1"/>
    <col min="6670" max="6670" width="6" customWidth="1"/>
    <col min="6671" max="6671" width="7" customWidth="1"/>
    <col min="6672" max="6672" width="16.28515625" customWidth="1"/>
    <col min="6673" max="6673" width="9.7109375" customWidth="1"/>
    <col min="6674" max="6674" width="7.140625" customWidth="1"/>
    <col min="6675" max="6675" width="19.140625" customWidth="1"/>
    <col min="6676" max="6676" width="17.42578125" customWidth="1"/>
    <col min="6677" max="6677" width="7.28515625" customWidth="1"/>
    <col min="6678" max="6678" width="13.28515625" customWidth="1"/>
    <col min="6913" max="6913" width="4" customWidth="1"/>
    <col min="6914" max="6914" width="34.85546875" customWidth="1"/>
    <col min="6915" max="6915" width="50.5703125" customWidth="1"/>
    <col min="6916" max="6916" width="35.42578125" customWidth="1"/>
    <col min="6917" max="6917" width="28.42578125" customWidth="1"/>
    <col min="6918" max="6918" width="28" customWidth="1"/>
    <col min="6919" max="6919" width="12" customWidth="1"/>
    <col min="6920" max="6921" width="12.28515625" customWidth="1"/>
    <col min="6922" max="6922" width="7.42578125" customWidth="1"/>
    <col min="6923" max="6923" width="5.7109375" customWidth="1"/>
    <col min="6924" max="6924" width="6.140625" customWidth="1"/>
    <col min="6925" max="6925" width="16" customWidth="1"/>
    <col min="6926" max="6926" width="6" customWidth="1"/>
    <col min="6927" max="6927" width="7" customWidth="1"/>
    <col min="6928" max="6928" width="16.28515625" customWidth="1"/>
    <col min="6929" max="6929" width="9.7109375" customWidth="1"/>
    <col min="6930" max="6930" width="7.140625" customWidth="1"/>
    <col min="6931" max="6931" width="19.140625" customWidth="1"/>
    <col min="6932" max="6932" width="17.42578125" customWidth="1"/>
    <col min="6933" max="6933" width="7.28515625" customWidth="1"/>
    <col min="6934" max="6934" width="13.28515625" customWidth="1"/>
    <col min="7169" max="7169" width="4" customWidth="1"/>
    <col min="7170" max="7170" width="34.85546875" customWidth="1"/>
    <col min="7171" max="7171" width="50.5703125" customWidth="1"/>
    <col min="7172" max="7172" width="35.42578125" customWidth="1"/>
    <col min="7173" max="7173" width="28.42578125" customWidth="1"/>
    <col min="7174" max="7174" width="28" customWidth="1"/>
    <col min="7175" max="7175" width="12" customWidth="1"/>
    <col min="7176" max="7177" width="12.28515625" customWidth="1"/>
    <col min="7178" max="7178" width="7.42578125" customWidth="1"/>
    <col min="7179" max="7179" width="5.7109375" customWidth="1"/>
    <col min="7180" max="7180" width="6.140625" customWidth="1"/>
    <col min="7181" max="7181" width="16" customWidth="1"/>
    <col min="7182" max="7182" width="6" customWidth="1"/>
    <col min="7183" max="7183" width="7" customWidth="1"/>
    <col min="7184" max="7184" width="16.28515625" customWidth="1"/>
    <col min="7185" max="7185" width="9.7109375" customWidth="1"/>
    <col min="7186" max="7186" width="7.140625" customWidth="1"/>
    <col min="7187" max="7187" width="19.140625" customWidth="1"/>
    <col min="7188" max="7188" width="17.42578125" customWidth="1"/>
    <col min="7189" max="7189" width="7.28515625" customWidth="1"/>
    <col min="7190" max="7190" width="13.28515625" customWidth="1"/>
    <col min="7425" max="7425" width="4" customWidth="1"/>
    <col min="7426" max="7426" width="34.85546875" customWidth="1"/>
    <col min="7427" max="7427" width="50.5703125" customWidth="1"/>
    <col min="7428" max="7428" width="35.42578125" customWidth="1"/>
    <col min="7429" max="7429" width="28.42578125" customWidth="1"/>
    <col min="7430" max="7430" width="28" customWidth="1"/>
    <col min="7431" max="7431" width="12" customWidth="1"/>
    <col min="7432" max="7433" width="12.28515625" customWidth="1"/>
    <col min="7434" max="7434" width="7.42578125" customWidth="1"/>
    <col min="7435" max="7435" width="5.7109375" customWidth="1"/>
    <col min="7436" max="7436" width="6.140625" customWidth="1"/>
    <col min="7437" max="7437" width="16" customWidth="1"/>
    <col min="7438" max="7438" width="6" customWidth="1"/>
    <col min="7439" max="7439" width="7" customWidth="1"/>
    <col min="7440" max="7440" width="16.28515625" customWidth="1"/>
    <col min="7441" max="7441" width="9.7109375" customWidth="1"/>
    <col min="7442" max="7442" width="7.140625" customWidth="1"/>
    <col min="7443" max="7443" width="19.140625" customWidth="1"/>
    <col min="7444" max="7444" width="17.42578125" customWidth="1"/>
    <col min="7445" max="7445" width="7.28515625" customWidth="1"/>
    <col min="7446" max="7446" width="13.28515625" customWidth="1"/>
    <col min="7681" max="7681" width="4" customWidth="1"/>
    <col min="7682" max="7682" width="34.85546875" customWidth="1"/>
    <col min="7683" max="7683" width="50.5703125" customWidth="1"/>
    <col min="7684" max="7684" width="35.42578125" customWidth="1"/>
    <col min="7685" max="7685" width="28.42578125" customWidth="1"/>
    <col min="7686" max="7686" width="28" customWidth="1"/>
    <col min="7687" max="7687" width="12" customWidth="1"/>
    <col min="7688" max="7689" width="12.28515625" customWidth="1"/>
    <col min="7690" max="7690" width="7.42578125" customWidth="1"/>
    <col min="7691" max="7691" width="5.7109375" customWidth="1"/>
    <col min="7692" max="7692" width="6.140625" customWidth="1"/>
    <col min="7693" max="7693" width="16" customWidth="1"/>
    <col min="7694" max="7694" width="6" customWidth="1"/>
    <col min="7695" max="7695" width="7" customWidth="1"/>
    <col min="7696" max="7696" width="16.28515625" customWidth="1"/>
    <col min="7697" max="7697" width="9.7109375" customWidth="1"/>
    <col min="7698" max="7698" width="7.140625" customWidth="1"/>
    <col min="7699" max="7699" width="19.140625" customWidth="1"/>
    <col min="7700" max="7700" width="17.42578125" customWidth="1"/>
    <col min="7701" max="7701" width="7.28515625" customWidth="1"/>
    <col min="7702" max="7702" width="13.28515625" customWidth="1"/>
    <col min="7937" max="7937" width="4" customWidth="1"/>
    <col min="7938" max="7938" width="34.85546875" customWidth="1"/>
    <col min="7939" max="7939" width="50.5703125" customWidth="1"/>
    <col min="7940" max="7940" width="35.42578125" customWidth="1"/>
    <col min="7941" max="7941" width="28.42578125" customWidth="1"/>
    <col min="7942" max="7942" width="28" customWidth="1"/>
    <col min="7943" max="7943" width="12" customWidth="1"/>
    <col min="7944" max="7945" width="12.28515625" customWidth="1"/>
    <col min="7946" max="7946" width="7.42578125" customWidth="1"/>
    <col min="7947" max="7947" width="5.7109375" customWidth="1"/>
    <col min="7948" max="7948" width="6.140625" customWidth="1"/>
    <col min="7949" max="7949" width="16" customWidth="1"/>
    <col min="7950" max="7950" width="6" customWidth="1"/>
    <col min="7951" max="7951" width="7" customWidth="1"/>
    <col min="7952" max="7952" width="16.28515625" customWidth="1"/>
    <col min="7953" max="7953" width="9.7109375" customWidth="1"/>
    <col min="7954" max="7954" width="7.140625" customWidth="1"/>
    <col min="7955" max="7955" width="19.140625" customWidth="1"/>
    <col min="7956" max="7956" width="17.42578125" customWidth="1"/>
    <col min="7957" max="7957" width="7.28515625" customWidth="1"/>
    <col min="7958" max="7958" width="13.28515625" customWidth="1"/>
    <col min="8193" max="8193" width="4" customWidth="1"/>
    <col min="8194" max="8194" width="34.85546875" customWidth="1"/>
    <col min="8195" max="8195" width="50.5703125" customWidth="1"/>
    <col min="8196" max="8196" width="35.42578125" customWidth="1"/>
    <col min="8197" max="8197" width="28.42578125" customWidth="1"/>
    <col min="8198" max="8198" width="28" customWidth="1"/>
    <col min="8199" max="8199" width="12" customWidth="1"/>
    <col min="8200" max="8201" width="12.28515625" customWidth="1"/>
    <col min="8202" max="8202" width="7.42578125" customWidth="1"/>
    <col min="8203" max="8203" width="5.7109375" customWidth="1"/>
    <col min="8204" max="8204" width="6.140625" customWidth="1"/>
    <col min="8205" max="8205" width="16" customWidth="1"/>
    <col min="8206" max="8206" width="6" customWidth="1"/>
    <col min="8207" max="8207" width="7" customWidth="1"/>
    <col min="8208" max="8208" width="16.28515625" customWidth="1"/>
    <col min="8209" max="8209" width="9.7109375" customWidth="1"/>
    <col min="8210" max="8210" width="7.140625" customWidth="1"/>
    <col min="8211" max="8211" width="19.140625" customWidth="1"/>
    <col min="8212" max="8212" width="17.42578125" customWidth="1"/>
    <col min="8213" max="8213" width="7.28515625" customWidth="1"/>
    <col min="8214" max="8214" width="13.28515625" customWidth="1"/>
    <col min="8449" max="8449" width="4" customWidth="1"/>
    <col min="8450" max="8450" width="34.85546875" customWidth="1"/>
    <col min="8451" max="8451" width="50.5703125" customWidth="1"/>
    <col min="8452" max="8452" width="35.42578125" customWidth="1"/>
    <col min="8453" max="8453" width="28.42578125" customWidth="1"/>
    <col min="8454" max="8454" width="28" customWidth="1"/>
    <col min="8455" max="8455" width="12" customWidth="1"/>
    <col min="8456" max="8457" width="12.28515625" customWidth="1"/>
    <col min="8458" max="8458" width="7.42578125" customWidth="1"/>
    <col min="8459" max="8459" width="5.7109375" customWidth="1"/>
    <col min="8460" max="8460" width="6.140625" customWidth="1"/>
    <col min="8461" max="8461" width="16" customWidth="1"/>
    <col min="8462" max="8462" width="6" customWidth="1"/>
    <col min="8463" max="8463" width="7" customWidth="1"/>
    <col min="8464" max="8464" width="16.28515625" customWidth="1"/>
    <col min="8465" max="8465" width="9.7109375" customWidth="1"/>
    <col min="8466" max="8466" width="7.140625" customWidth="1"/>
    <col min="8467" max="8467" width="19.140625" customWidth="1"/>
    <col min="8468" max="8468" width="17.42578125" customWidth="1"/>
    <col min="8469" max="8469" width="7.28515625" customWidth="1"/>
    <col min="8470" max="8470" width="13.28515625" customWidth="1"/>
    <col min="8705" max="8705" width="4" customWidth="1"/>
    <col min="8706" max="8706" width="34.85546875" customWidth="1"/>
    <col min="8707" max="8707" width="50.5703125" customWidth="1"/>
    <col min="8708" max="8708" width="35.42578125" customWidth="1"/>
    <col min="8709" max="8709" width="28.42578125" customWidth="1"/>
    <col min="8710" max="8710" width="28" customWidth="1"/>
    <col min="8711" max="8711" width="12" customWidth="1"/>
    <col min="8712" max="8713" width="12.28515625" customWidth="1"/>
    <col min="8714" max="8714" width="7.42578125" customWidth="1"/>
    <col min="8715" max="8715" width="5.7109375" customWidth="1"/>
    <col min="8716" max="8716" width="6.140625" customWidth="1"/>
    <col min="8717" max="8717" width="16" customWidth="1"/>
    <col min="8718" max="8718" width="6" customWidth="1"/>
    <col min="8719" max="8719" width="7" customWidth="1"/>
    <col min="8720" max="8720" width="16.28515625" customWidth="1"/>
    <col min="8721" max="8721" width="9.7109375" customWidth="1"/>
    <col min="8722" max="8722" width="7.140625" customWidth="1"/>
    <col min="8723" max="8723" width="19.140625" customWidth="1"/>
    <col min="8724" max="8724" width="17.42578125" customWidth="1"/>
    <col min="8725" max="8725" width="7.28515625" customWidth="1"/>
    <col min="8726" max="8726" width="13.28515625" customWidth="1"/>
    <col min="8961" max="8961" width="4" customWidth="1"/>
    <col min="8962" max="8962" width="34.85546875" customWidth="1"/>
    <col min="8963" max="8963" width="50.5703125" customWidth="1"/>
    <col min="8964" max="8964" width="35.42578125" customWidth="1"/>
    <col min="8965" max="8965" width="28.42578125" customWidth="1"/>
    <col min="8966" max="8966" width="28" customWidth="1"/>
    <col min="8967" max="8967" width="12" customWidth="1"/>
    <col min="8968" max="8969" width="12.28515625" customWidth="1"/>
    <col min="8970" max="8970" width="7.42578125" customWidth="1"/>
    <col min="8971" max="8971" width="5.7109375" customWidth="1"/>
    <col min="8972" max="8972" width="6.140625" customWidth="1"/>
    <col min="8973" max="8973" width="16" customWidth="1"/>
    <col min="8974" max="8974" width="6" customWidth="1"/>
    <col min="8975" max="8975" width="7" customWidth="1"/>
    <col min="8976" max="8976" width="16.28515625" customWidth="1"/>
    <col min="8977" max="8977" width="9.7109375" customWidth="1"/>
    <col min="8978" max="8978" width="7.140625" customWidth="1"/>
    <col min="8979" max="8979" width="19.140625" customWidth="1"/>
    <col min="8980" max="8980" width="17.42578125" customWidth="1"/>
    <col min="8981" max="8981" width="7.28515625" customWidth="1"/>
    <col min="8982" max="8982" width="13.28515625" customWidth="1"/>
    <col min="9217" max="9217" width="4" customWidth="1"/>
    <col min="9218" max="9218" width="34.85546875" customWidth="1"/>
    <col min="9219" max="9219" width="50.5703125" customWidth="1"/>
    <col min="9220" max="9220" width="35.42578125" customWidth="1"/>
    <col min="9221" max="9221" width="28.42578125" customWidth="1"/>
    <col min="9222" max="9222" width="28" customWidth="1"/>
    <col min="9223" max="9223" width="12" customWidth="1"/>
    <col min="9224" max="9225" width="12.28515625" customWidth="1"/>
    <col min="9226" max="9226" width="7.42578125" customWidth="1"/>
    <col min="9227" max="9227" width="5.7109375" customWidth="1"/>
    <col min="9228" max="9228" width="6.140625" customWidth="1"/>
    <col min="9229" max="9229" width="16" customWidth="1"/>
    <col min="9230" max="9230" width="6" customWidth="1"/>
    <col min="9231" max="9231" width="7" customWidth="1"/>
    <col min="9232" max="9232" width="16.28515625" customWidth="1"/>
    <col min="9233" max="9233" width="9.7109375" customWidth="1"/>
    <col min="9234" max="9234" width="7.140625" customWidth="1"/>
    <col min="9235" max="9235" width="19.140625" customWidth="1"/>
    <col min="9236" max="9236" width="17.42578125" customWidth="1"/>
    <col min="9237" max="9237" width="7.28515625" customWidth="1"/>
    <col min="9238" max="9238" width="13.28515625" customWidth="1"/>
    <col min="9473" max="9473" width="4" customWidth="1"/>
    <col min="9474" max="9474" width="34.85546875" customWidth="1"/>
    <col min="9475" max="9475" width="50.5703125" customWidth="1"/>
    <col min="9476" max="9476" width="35.42578125" customWidth="1"/>
    <col min="9477" max="9477" width="28.42578125" customWidth="1"/>
    <col min="9478" max="9478" width="28" customWidth="1"/>
    <col min="9479" max="9479" width="12" customWidth="1"/>
    <col min="9480" max="9481" width="12.28515625" customWidth="1"/>
    <col min="9482" max="9482" width="7.42578125" customWidth="1"/>
    <col min="9483" max="9483" width="5.7109375" customWidth="1"/>
    <col min="9484" max="9484" width="6.140625" customWidth="1"/>
    <col min="9485" max="9485" width="16" customWidth="1"/>
    <col min="9486" max="9486" width="6" customWidth="1"/>
    <col min="9487" max="9487" width="7" customWidth="1"/>
    <col min="9488" max="9488" width="16.28515625" customWidth="1"/>
    <col min="9489" max="9489" width="9.7109375" customWidth="1"/>
    <col min="9490" max="9490" width="7.140625" customWidth="1"/>
    <col min="9491" max="9491" width="19.140625" customWidth="1"/>
    <col min="9492" max="9492" width="17.42578125" customWidth="1"/>
    <col min="9493" max="9493" width="7.28515625" customWidth="1"/>
    <col min="9494" max="9494" width="13.28515625" customWidth="1"/>
    <col min="9729" max="9729" width="4" customWidth="1"/>
    <col min="9730" max="9730" width="34.85546875" customWidth="1"/>
    <col min="9731" max="9731" width="50.5703125" customWidth="1"/>
    <col min="9732" max="9732" width="35.42578125" customWidth="1"/>
    <col min="9733" max="9733" width="28.42578125" customWidth="1"/>
    <col min="9734" max="9734" width="28" customWidth="1"/>
    <col min="9735" max="9735" width="12" customWidth="1"/>
    <col min="9736" max="9737" width="12.28515625" customWidth="1"/>
    <col min="9738" max="9738" width="7.42578125" customWidth="1"/>
    <col min="9739" max="9739" width="5.7109375" customWidth="1"/>
    <col min="9740" max="9740" width="6.140625" customWidth="1"/>
    <col min="9741" max="9741" width="16" customWidth="1"/>
    <col min="9742" max="9742" width="6" customWidth="1"/>
    <col min="9743" max="9743" width="7" customWidth="1"/>
    <col min="9744" max="9744" width="16.28515625" customWidth="1"/>
    <col min="9745" max="9745" width="9.7109375" customWidth="1"/>
    <col min="9746" max="9746" width="7.140625" customWidth="1"/>
    <col min="9747" max="9747" width="19.140625" customWidth="1"/>
    <col min="9748" max="9748" width="17.42578125" customWidth="1"/>
    <col min="9749" max="9749" width="7.28515625" customWidth="1"/>
    <col min="9750" max="9750" width="13.28515625" customWidth="1"/>
    <col min="9985" max="9985" width="4" customWidth="1"/>
    <col min="9986" max="9986" width="34.85546875" customWidth="1"/>
    <col min="9987" max="9987" width="50.5703125" customWidth="1"/>
    <col min="9988" max="9988" width="35.42578125" customWidth="1"/>
    <col min="9989" max="9989" width="28.42578125" customWidth="1"/>
    <col min="9990" max="9990" width="28" customWidth="1"/>
    <col min="9991" max="9991" width="12" customWidth="1"/>
    <col min="9992" max="9993" width="12.28515625" customWidth="1"/>
    <col min="9994" max="9994" width="7.42578125" customWidth="1"/>
    <col min="9995" max="9995" width="5.7109375" customWidth="1"/>
    <col min="9996" max="9996" width="6.140625" customWidth="1"/>
    <col min="9997" max="9997" width="16" customWidth="1"/>
    <col min="9998" max="9998" width="6" customWidth="1"/>
    <col min="9999" max="9999" width="7" customWidth="1"/>
    <col min="10000" max="10000" width="16.28515625" customWidth="1"/>
    <col min="10001" max="10001" width="9.7109375" customWidth="1"/>
    <col min="10002" max="10002" width="7.140625" customWidth="1"/>
    <col min="10003" max="10003" width="19.140625" customWidth="1"/>
    <col min="10004" max="10004" width="17.42578125" customWidth="1"/>
    <col min="10005" max="10005" width="7.28515625" customWidth="1"/>
    <col min="10006" max="10006" width="13.28515625" customWidth="1"/>
    <col min="10241" max="10241" width="4" customWidth="1"/>
    <col min="10242" max="10242" width="34.85546875" customWidth="1"/>
    <col min="10243" max="10243" width="50.5703125" customWidth="1"/>
    <col min="10244" max="10244" width="35.42578125" customWidth="1"/>
    <col min="10245" max="10245" width="28.42578125" customWidth="1"/>
    <col min="10246" max="10246" width="28" customWidth="1"/>
    <col min="10247" max="10247" width="12" customWidth="1"/>
    <col min="10248" max="10249" width="12.28515625" customWidth="1"/>
    <col min="10250" max="10250" width="7.42578125" customWidth="1"/>
    <col min="10251" max="10251" width="5.7109375" customWidth="1"/>
    <col min="10252" max="10252" width="6.140625" customWidth="1"/>
    <col min="10253" max="10253" width="16" customWidth="1"/>
    <col min="10254" max="10254" width="6" customWidth="1"/>
    <col min="10255" max="10255" width="7" customWidth="1"/>
    <col min="10256" max="10256" width="16.28515625" customWidth="1"/>
    <col min="10257" max="10257" width="9.7109375" customWidth="1"/>
    <col min="10258" max="10258" width="7.140625" customWidth="1"/>
    <col min="10259" max="10259" width="19.140625" customWidth="1"/>
    <col min="10260" max="10260" width="17.42578125" customWidth="1"/>
    <col min="10261" max="10261" width="7.28515625" customWidth="1"/>
    <col min="10262" max="10262" width="13.28515625" customWidth="1"/>
    <col min="10497" max="10497" width="4" customWidth="1"/>
    <col min="10498" max="10498" width="34.85546875" customWidth="1"/>
    <col min="10499" max="10499" width="50.5703125" customWidth="1"/>
    <col min="10500" max="10500" width="35.42578125" customWidth="1"/>
    <col min="10501" max="10501" width="28.42578125" customWidth="1"/>
    <col min="10502" max="10502" width="28" customWidth="1"/>
    <col min="10503" max="10503" width="12" customWidth="1"/>
    <col min="10504" max="10505" width="12.28515625" customWidth="1"/>
    <col min="10506" max="10506" width="7.42578125" customWidth="1"/>
    <col min="10507" max="10507" width="5.7109375" customWidth="1"/>
    <col min="10508" max="10508" width="6.140625" customWidth="1"/>
    <col min="10509" max="10509" width="16" customWidth="1"/>
    <col min="10510" max="10510" width="6" customWidth="1"/>
    <col min="10511" max="10511" width="7" customWidth="1"/>
    <col min="10512" max="10512" width="16.28515625" customWidth="1"/>
    <col min="10513" max="10513" width="9.7109375" customWidth="1"/>
    <col min="10514" max="10514" width="7.140625" customWidth="1"/>
    <col min="10515" max="10515" width="19.140625" customWidth="1"/>
    <col min="10516" max="10516" width="17.42578125" customWidth="1"/>
    <col min="10517" max="10517" width="7.28515625" customWidth="1"/>
    <col min="10518" max="10518" width="13.28515625" customWidth="1"/>
    <col min="10753" max="10753" width="4" customWidth="1"/>
    <col min="10754" max="10754" width="34.85546875" customWidth="1"/>
    <col min="10755" max="10755" width="50.5703125" customWidth="1"/>
    <col min="10756" max="10756" width="35.42578125" customWidth="1"/>
    <col min="10757" max="10757" width="28.42578125" customWidth="1"/>
    <col min="10758" max="10758" width="28" customWidth="1"/>
    <col min="10759" max="10759" width="12" customWidth="1"/>
    <col min="10760" max="10761" width="12.28515625" customWidth="1"/>
    <col min="10762" max="10762" width="7.42578125" customWidth="1"/>
    <col min="10763" max="10763" width="5.7109375" customWidth="1"/>
    <col min="10764" max="10764" width="6.140625" customWidth="1"/>
    <col min="10765" max="10765" width="16" customWidth="1"/>
    <col min="10766" max="10766" width="6" customWidth="1"/>
    <col min="10767" max="10767" width="7" customWidth="1"/>
    <col min="10768" max="10768" width="16.28515625" customWidth="1"/>
    <col min="10769" max="10769" width="9.7109375" customWidth="1"/>
    <col min="10770" max="10770" width="7.140625" customWidth="1"/>
    <col min="10771" max="10771" width="19.140625" customWidth="1"/>
    <col min="10772" max="10772" width="17.42578125" customWidth="1"/>
    <col min="10773" max="10773" width="7.28515625" customWidth="1"/>
    <col min="10774" max="10774" width="13.28515625" customWidth="1"/>
    <col min="11009" max="11009" width="4" customWidth="1"/>
    <col min="11010" max="11010" width="34.85546875" customWidth="1"/>
    <col min="11011" max="11011" width="50.5703125" customWidth="1"/>
    <col min="11012" max="11012" width="35.42578125" customWidth="1"/>
    <col min="11013" max="11013" width="28.42578125" customWidth="1"/>
    <col min="11014" max="11014" width="28" customWidth="1"/>
    <col min="11015" max="11015" width="12" customWidth="1"/>
    <col min="11016" max="11017" width="12.28515625" customWidth="1"/>
    <col min="11018" max="11018" width="7.42578125" customWidth="1"/>
    <col min="11019" max="11019" width="5.7109375" customWidth="1"/>
    <col min="11020" max="11020" width="6.140625" customWidth="1"/>
    <col min="11021" max="11021" width="16" customWidth="1"/>
    <col min="11022" max="11022" width="6" customWidth="1"/>
    <col min="11023" max="11023" width="7" customWidth="1"/>
    <col min="11024" max="11024" width="16.28515625" customWidth="1"/>
    <col min="11025" max="11025" width="9.7109375" customWidth="1"/>
    <col min="11026" max="11026" width="7.140625" customWidth="1"/>
    <col min="11027" max="11027" width="19.140625" customWidth="1"/>
    <col min="11028" max="11028" width="17.42578125" customWidth="1"/>
    <col min="11029" max="11029" width="7.28515625" customWidth="1"/>
    <col min="11030" max="11030" width="13.28515625" customWidth="1"/>
    <col min="11265" max="11265" width="4" customWidth="1"/>
    <col min="11266" max="11266" width="34.85546875" customWidth="1"/>
    <col min="11267" max="11267" width="50.5703125" customWidth="1"/>
    <col min="11268" max="11268" width="35.42578125" customWidth="1"/>
    <col min="11269" max="11269" width="28.42578125" customWidth="1"/>
    <col min="11270" max="11270" width="28" customWidth="1"/>
    <col min="11271" max="11271" width="12" customWidth="1"/>
    <col min="11272" max="11273" width="12.28515625" customWidth="1"/>
    <col min="11274" max="11274" width="7.42578125" customWidth="1"/>
    <col min="11275" max="11275" width="5.7109375" customWidth="1"/>
    <col min="11276" max="11276" width="6.140625" customWidth="1"/>
    <col min="11277" max="11277" width="16" customWidth="1"/>
    <col min="11278" max="11278" width="6" customWidth="1"/>
    <col min="11279" max="11279" width="7" customWidth="1"/>
    <col min="11280" max="11280" width="16.28515625" customWidth="1"/>
    <col min="11281" max="11281" width="9.7109375" customWidth="1"/>
    <col min="11282" max="11282" width="7.140625" customWidth="1"/>
    <col min="11283" max="11283" width="19.140625" customWidth="1"/>
    <col min="11284" max="11284" width="17.42578125" customWidth="1"/>
    <col min="11285" max="11285" width="7.28515625" customWidth="1"/>
    <col min="11286" max="11286" width="13.28515625" customWidth="1"/>
    <col min="11521" max="11521" width="4" customWidth="1"/>
    <col min="11522" max="11522" width="34.85546875" customWidth="1"/>
    <col min="11523" max="11523" width="50.5703125" customWidth="1"/>
    <col min="11524" max="11524" width="35.42578125" customWidth="1"/>
    <col min="11525" max="11525" width="28.42578125" customWidth="1"/>
    <col min="11526" max="11526" width="28" customWidth="1"/>
    <col min="11527" max="11527" width="12" customWidth="1"/>
    <col min="11528" max="11529" width="12.28515625" customWidth="1"/>
    <col min="11530" max="11530" width="7.42578125" customWidth="1"/>
    <col min="11531" max="11531" width="5.7109375" customWidth="1"/>
    <col min="11532" max="11532" width="6.140625" customWidth="1"/>
    <col min="11533" max="11533" width="16" customWidth="1"/>
    <col min="11534" max="11534" width="6" customWidth="1"/>
    <col min="11535" max="11535" width="7" customWidth="1"/>
    <col min="11536" max="11536" width="16.28515625" customWidth="1"/>
    <col min="11537" max="11537" width="9.7109375" customWidth="1"/>
    <col min="11538" max="11538" width="7.140625" customWidth="1"/>
    <col min="11539" max="11539" width="19.140625" customWidth="1"/>
    <col min="11540" max="11540" width="17.42578125" customWidth="1"/>
    <col min="11541" max="11541" width="7.28515625" customWidth="1"/>
    <col min="11542" max="11542" width="13.28515625" customWidth="1"/>
    <col min="11777" max="11777" width="4" customWidth="1"/>
    <col min="11778" max="11778" width="34.85546875" customWidth="1"/>
    <col min="11779" max="11779" width="50.5703125" customWidth="1"/>
    <col min="11780" max="11780" width="35.42578125" customWidth="1"/>
    <col min="11781" max="11781" width="28.42578125" customWidth="1"/>
    <col min="11782" max="11782" width="28" customWidth="1"/>
    <col min="11783" max="11783" width="12" customWidth="1"/>
    <col min="11784" max="11785" width="12.28515625" customWidth="1"/>
    <col min="11786" max="11786" width="7.42578125" customWidth="1"/>
    <col min="11787" max="11787" width="5.7109375" customWidth="1"/>
    <col min="11788" max="11788" width="6.140625" customWidth="1"/>
    <col min="11789" max="11789" width="16" customWidth="1"/>
    <col min="11790" max="11790" width="6" customWidth="1"/>
    <col min="11791" max="11791" width="7" customWidth="1"/>
    <col min="11792" max="11792" width="16.28515625" customWidth="1"/>
    <col min="11793" max="11793" width="9.7109375" customWidth="1"/>
    <col min="11794" max="11794" width="7.140625" customWidth="1"/>
    <col min="11795" max="11795" width="19.140625" customWidth="1"/>
    <col min="11796" max="11796" width="17.42578125" customWidth="1"/>
    <col min="11797" max="11797" width="7.28515625" customWidth="1"/>
    <col min="11798" max="11798" width="13.28515625" customWidth="1"/>
    <col min="12033" max="12033" width="4" customWidth="1"/>
    <col min="12034" max="12034" width="34.85546875" customWidth="1"/>
    <col min="12035" max="12035" width="50.5703125" customWidth="1"/>
    <col min="12036" max="12036" width="35.42578125" customWidth="1"/>
    <col min="12037" max="12037" width="28.42578125" customWidth="1"/>
    <col min="12038" max="12038" width="28" customWidth="1"/>
    <col min="12039" max="12039" width="12" customWidth="1"/>
    <col min="12040" max="12041" width="12.28515625" customWidth="1"/>
    <col min="12042" max="12042" width="7.42578125" customWidth="1"/>
    <col min="12043" max="12043" width="5.7109375" customWidth="1"/>
    <col min="12044" max="12044" width="6.140625" customWidth="1"/>
    <col min="12045" max="12045" width="16" customWidth="1"/>
    <col min="12046" max="12046" width="6" customWidth="1"/>
    <col min="12047" max="12047" width="7" customWidth="1"/>
    <col min="12048" max="12048" width="16.28515625" customWidth="1"/>
    <col min="12049" max="12049" width="9.7109375" customWidth="1"/>
    <col min="12050" max="12050" width="7.140625" customWidth="1"/>
    <col min="12051" max="12051" width="19.140625" customWidth="1"/>
    <col min="12052" max="12052" width="17.42578125" customWidth="1"/>
    <col min="12053" max="12053" width="7.28515625" customWidth="1"/>
    <col min="12054" max="12054" width="13.28515625" customWidth="1"/>
    <col min="12289" max="12289" width="4" customWidth="1"/>
    <col min="12290" max="12290" width="34.85546875" customWidth="1"/>
    <col min="12291" max="12291" width="50.5703125" customWidth="1"/>
    <col min="12292" max="12292" width="35.42578125" customWidth="1"/>
    <col min="12293" max="12293" width="28.42578125" customWidth="1"/>
    <col min="12294" max="12294" width="28" customWidth="1"/>
    <col min="12295" max="12295" width="12" customWidth="1"/>
    <col min="12296" max="12297" width="12.28515625" customWidth="1"/>
    <col min="12298" max="12298" width="7.42578125" customWidth="1"/>
    <col min="12299" max="12299" width="5.7109375" customWidth="1"/>
    <col min="12300" max="12300" width="6.140625" customWidth="1"/>
    <col min="12301" max="12301" width="16" customWidth="1"/>
    <col min="12302" max="12302" width="6" customWidth="1"/>
    <col min="12303" max="12303" width="7" customWidth="1"/>
    <col min="12304" max="12304" width="16.28515625" customWidth="1"/>
    <col min="12305" max="12305" width="9.7109375" customWidth="1"/>
    <col min="12306" max="12306" width="7.140625" customWidth="1"/>
    <col min="12307" max="12307" width="19.140625" customWidth="1"/>
    <col min="12308" max="12308" width="17.42578125" customWidth="1"/>
    <col min="12309" max="12309" width="7.28515625" customWidth="1"/>
    <col min="12310" max="12310" width="13.28515625" customWidth="1"/>
    <col min="12545" max="12545" width="4" customWidth="1"/>
    <col min="12546" max="12546" width="34.85546875" customWidth="1"/>
    <col min="12547" max="12547" width="50.5703125" customWidth="1"/>
    <col min="12548" max="12548" width="35.42578125" customWidth="1"/>
    <col min="12549" max="12549" width="28.42578125" customWidth="1"/>
    <col min="12550" max="12550" width="28" customWidth="1"/>
    <col min="12551" max="12551" width="12" customWidth="1"/>
    <col min="12552" max="12553" width="12.28515625" customWidth="1"/>
    <col min="12554" max="12554" width="7.42578125" customWidth="1"/>
    <col min="12555" max="12555" width="5.7109375" customWidth="1"/>
    <col min="12556" max="12556" width="6.140625" customWidth="1"/>
    <col min="12557" max="12557" width="16" customWidth="1"/>
    <col min="12558" max="12558" width="6" customWidth="1"/>
    <col min="12559" max="12559" width="7" customWidth="1"/>
    <col min="12560" max="12560" width="16.28515625" customWidth="1"/>
    <col min="12561" max="12561" width="9.7109375" customWidth="1"/>
    <col min="12562" max="12562" width="7.140625" customWidth="1"/>
    <col min="12563" max="12563" width="19.140625" customWidth="1"/>
    <col min="12564" max="12564" width="17.42578125" customWidth="1"/>
    <col min="12565" max="12565" width="7.28515625" customWidth="1"/>
    <col min="12566" max="12566" width="13.28515625" customWidth="1"/>
    <col min="12801" max="12801" width="4" customWidth="1"/>
    <col min="12802" max="12802" width="34.85546875" customWidth="1"/>
    <col min="12803" max="12803" width="50.5703125" customWidth="1"/>
    <col min="12804" max="12804" width="35.42578125" customWidth="1"/>
    <col min="12805" max="12805" width="28.42578125" customWidth="1"/>
    <col min="12806" max="12806" width="28" customWidth="1"/>
    <col min="12807" max="12807" width="12" customWidth="1"/>
    <col min="12808" max="12809" width="12.28515625" customWidth="1"/>
    <col min="12810" max="12810" width="7.42578125" customWidth="1"/>
    <col min="12811" max="12811" width="5.7109375" customWidth="1"/>
    <col min="12812" max="12812" width="6.140625" customWidth="1"/>
    <col min="12813" max="12813" width="16" customWidth="1"/>
    <col min="12814" max="12814" width="6" customWidth="1"/>
    <col min="12815" max="12815" width="7" customWidth="1"/>
    <col min="12816" max="12816" width="16.28515625" customWidth="1"/>
    <col min="12817" max="12817" width="9.7109375" customWidth="1"/>
    <col min="12818" max="12818" width="7.140625" customWidth="1"/>
    <col min="12819" max="12819" width="19.140625" customWidth="1"/>
    <col min="12820" max="12820" width="17.42578125" customWidth="1"/>
    <col min="12821" max="12821" width="7.28515625" customWidth="1"/>
    <col min="12822" max="12822" width="13.28515625" customWidth="1"/>
    <col min="13057" max="13057" width="4" customWidth="1"/>
    <col min="13058" max="13058" width="34.85546875" customWidth="1"/>
    <col min="13059" max="13059" width="50.5703125" customWidth="1"/>
    <col min="13060" max="13060" width="35.42578125" customWidth="1"/>
    <col min="13061" max="13061" width="28.42578125" customWidth="1"/>
    <col min="13062" max="13062" width="28" customWidth="1"/>
    <col min="13063" max="13063" width="12" customWidth="1"/>
    <col min="13064" max="13065" width="12.28515625" customWidth="1"/>
    <col min="13066" max="13066" width="7.42578125" customWidth="1"/>
    <col min="13067" max="13067" width="5.7109375" customWidth="1"/>
    <col min="13068" max="13068" width="6.140625" customWidth="1"/>
    <col min="13069" max="13069" width="16" customWidth="1"/>
    <col min="13070" max="13070" width="6" customWidth="1"/>
    <col min="13071" max="13071" width="7" customWidth="1"/>
    <col min="13072" max="13072" width="16.28515625" customWidth="1"/>
    <col min="13073" max="13073" width="9.7109375" customWidth="1"/>
    <col min="13074" max="13074" width="7.140625" customWidth="1"/>
    <col min="13075" max="13075" width="19.140625" customWidth="1"/>
    <col min="13076" max="13076" width="17.42578125" customWidth="1"/>
    <col min="13077" max="13077" width="7.28515625" customWidth="1"/>
    <col min="13078" max="13078" width="13.28515625" customWidth="1"/>
    <col min="13313" max="13313" width="4" customWidth="1"/>
    <col min="13314" max="13314" width="34.85546875" customWidth="1"/>
    <col min="13315" max="13315" width="50.5703125" customWidth="1"/>
    <col min="13316" max="13316" width="35.42578125" customWidth="1"/>
    <col min="13317" max="13317" width="28.42578125" customWidth="1"/>
    <col min="13318" max="13318" width="28" customWidth="1"/>
    <col min="13319" max="13319" width="12" customWidth="1"/>
    <col min="13320" max="13321" width="12.28515625" customWidth="1"/>
    <col min="13322" max="13322" width="7.42578125" customWidth="1"/>
    <col min="13323" max="13323" width="5.7109375" customWidth="1"/>
    <col min="13324" max="13324" width="6.140625" customWidth="1"/>
    <col min="13325" max="13325" width="16" customWidth="1"/>
    <col min="13326" max="13326" width="6" customWidth="1"/>
    <col min="13327" max="13327" width="7" customWidth="1"/>
    <col min="13328" max="13328" width="16.28515625" customWidth="1"/>
    <col min="13329" max="13329" width="9.7109375" customWidth="1"/>
    <col min="13330" max="13330" width="7.140625" customWidth="1"/>
    <col min="13331" max="13331" width="19.140625" customWidth="1"/>
    <col min="13332" max="13332" width="17.42578125" customWidth="1"/>
    <col min="13333" max="13333" width="7.28515625" customWidth="1"/>
    <col min="13334" max="13334" width="13.28515625" customWidth="1"/>
    <col min="13569" max="13569" width="4" customWidth="1"/>
    <col min="13570" max="13570" width="34.85546875" customWidth="1"/>
    <col min="13571" max="13571" width="50.5703125" customWidth="1"/>
    <col min="13572" max="13572" width="35.42578125" customWidth="1"/>
    <col min="13573" max="13573" width="28.42578125" customWidth="1"/>
    <col min="13574" max="13574" width="28" customWidth="1"/>
    <col min="13575" max="13575" width="12" customWidth="1"/>
    <col min="13576" max="13577" width="12.28515625" customWidth="1"/>
    <col min="13578" max="13578" width="7.42578125" customWidth="1"/>
    <col min="13579" max="13579" width="5.7109375" customWidth="1"/>
    <col min="13580" max="13580" width="6.140625" customWidth="1"/>
    <col min="13581" max="13581" width="16" customWidth="1"/>
    <col min="13582" max="13582" width="6" customWidth="1"/>
    <col min="13583" max="13583" width="7" customWidth="1"/>
    <col min="13584" max="13584" width="16.28515625" customWidth="1"/>
    <col min="13585" max="13585" width="9.7109375" customWidth="1"/>
    <col min="13586" max="13586" width="7.140625" customWidth="1"/>
    <col min="13587" max="13587" width="19.140625" customWidth="1"/>
    <col min="13588" max="13588" width="17.42578125" customWidth="1"/>
    <col min="13589" max="13589" width="7.28515625" customWidth="1"/>
    <col min="13590" max="13590" width="13.28515625" customWidth="1"/>
    <col min="13825" max="13825" width="4" customWidth="1"/>
    <col min="13826" max="13826" width="34.85546875" customWidth="1"/>
    <col min="13827" max="13827" width="50.5703125" customWidth="1"/>
    <col min="13828" max="13828" width="35.42578125" customWidth="1"/>
    <col min="13829" max="13829" width="28.42578125" customWidth="1"/>
    <col min="13830" max="13830" width="28" customWidth="1"/>
    <col min="13831" max="13831" width="12" customWidth="1"/>
    <col min="13832" max="13833" width="12.28515625" customWidth="1"/>
    <col min="13834" max="13834" width="7.42578125" customWidth="1"/>
    <col min="13835" max="13835" width="5.7109375" customWidth="1"/>
    <col min="13836" max="13836" width="6.140625" customWidth="1"/>
    <col min="13837" max="13837" width="16" customWidth="1"/>
    <col min="13838" max="13838" width="6" customWidth="1"/>
    <col min="13839" max="13839" width="7" customWidth="1"/>
    <col min="13840" max="13840" width="16.28515625" customWidth="1"/>
    <col min="13841" max="13841" width="9.7109375" customWidth="1"/>
    <col min="13842" max="13842" width="7.140625" customWidth="1"/>
    <col min="13843" max="13843" width="19.140625" customWidth="1"/>
    <col min="13844" max="13844" width="17.42578125" customWidth="1"/>
    <col min="13845" max="13845" width="7.28515625" customWidth="1"/>
    <col min="13846" max="13846" width="13.28515625" customWidth="1"/>
    <col min="14081" max="14081" width="4" customWidth="1"/>
    <col min="14082" max="14082" width="34.85546875" customWidth="1"/>
    <col min="14083" max="14083" width="50.5703125" customWidth="1"/>
    <col min="14084" max="14084" width="35.42578125" customWidth="1"/>
    <col min="14085" max="14085" width="28.42578125" customWidth="1"/>
    <col min="14086" max="14086" width="28" customWidth="1"/>
    <col min="14087" max="14087" width="12" customWidth="1"/>
    <col min="14088" max="14089" width="12.28515625" customWidth="1"/>
    <col min="14090" max="14090" width="7.42578125" customWidth="1"/>
    <col min="14091" max="14091" width="5.7109375" customWidth="1"/>
    <col min="14092" max="14092" width="6.140625" customWidth="1"/>
    <col min="14093" max="14093" width="16" customWidth="1"/>
    <col min="14094" max="14094" width="6" customWidth="1"/>
    <col min="14095" max="14095" width="7" customWidth="1"/>
    <col min="14096" max="14096" width="16.28515625" customWidth="1"/>
    <col min="14097" max="14097" width="9.7109375" customWidth="1"/>
    <col min="14098" max="14098" width="7.140625" customWidth="1"/>
    <col min="14099" max="14099" width="19.140625" customWidth="1"/>
    <col min="14100" max="14100" width="17.42578125" customWidth="1"/>
    <col min="14101" max="14101" width="7.28515625" customWidth="1"/>
    <col min="14102" max="14102" width="13.28515625" customWidth="1"/>
    <col min="14337" max="14337" width="4" customWidth="1"/>
    <col min="14338" max="14338" width="34.85546875" customWidth="1"/>
    <col min="14339" max="14339" width="50.5703125" customWidth="1"/>
    <col min="14340" max="14340" width="35.42578125" customWidth="1"/>
    <col min="14341" max="14341" width="28.42578125" customWidth="1"/>
    <col min="14342" max="14342" width="28" customWidth="1"/>
    <col min="14343" max="14343" width="12" customWidth="1"/>
    <col min="14344" max="14345" width="12.28515625" customWidth="1"/>
    <col min="14346" max="14346" width="7.42578125" customWidth="1"/>
    <col min="14347" max="14347" width="5.7109375" customWidth="1"/>
    <col min="14348" max="14348" width="6.140625" customWidth="1"/>
    <col min="14349" max="14349" width="16" customWidth="1"/>
    <col min="14350" max="14350" width="6" customWidth="1"/>
    <col min="14351" max="14351" width="7" customWidth="1"/>
    <col min="14352" max="14352" width="16.28515625" customWidth="1"/>
    <col min="14353" max="14353" width="9.7109375" customWidth="1"/>
    <col min="14354" max="14354" width="7.140625" customWidth="1"/>
    <col min="14355" max="14355" width="19.140625" customWidth="1"/>
    <col min="14356" max="14356" width="17.42578125" customWidth="1"/>
    <col min="14357" max="14357" width="7.28515625" customWidth="1"/>
    <col min="14358" max="14358" width="13.28515625" customWidth="1"/>
    <col min="14593" max="14593" width="4" customWidth="1"/>
    <col min="14594" max="14594" width="34.85546875" customWidth="1"/>
    <col min="14595" max="14595" width="50.5703125" customWidth="1"/>
    <col min="14596" max="14596" width="35.42578125" customWidth="1"/>
    <col min="14597" max="14597" width="28.42578125" customWidth="1"/>
    <col min="14598" max="14598" width="28" customWidth="1"/>
    <col min="14599" max="14599" width="12" customWidth="1"/>
    <col min="14600" max="14601" width="12.28515625" customWidth="1"/>
    <col min="14602" max="14602" width="7.42578125" customWidth="1"/>
    <col min="14603" max="14603" width="5.7109375" customWidth="1"/>
    <col min="14604" max="14604" width="6.140625" customWidth="1"/>
    <col min="14605" max="14605" width="16" customWidth="1"/>
    <col min="14606" max="14606" width="6" customWidth="1"/>
    <col min="14607" max="14607" width="7" customWidth="1"/>
    <col min="14608" max="14608" width="16.28515625" customWidth="1"/>
    <col min="14609" max="14609" width="9.7109375" customWidth="1"/>
    <col min="14610" max="14610" width="7.140625" customWidth="1"/>
    <col min="14611" max="14611" width="19.140625" customWidth="1"/>
    <col min="14612" max="14612" width="17.42578125" customWidth="1"/>
    <col min="14613" max="14613" width="7.28515625" customWidth="1"/>
    <col min="14614" max="14614" width="13.28515625" customWidth="1"/>
    <col min="14849" max="14849" width="4" customWidth="1"/>
    <col min="14850" max="14850" width="34.85546875" customWidth="1"/>
    <col min="14851" max="14851" width="50.5703125" customWidth="1"/>
    <col min="14852" max="14852" width="35.42578125" customWidth="1"/>
    <col min="14853" max="14853" width="28.42578125" customWidth="1"/>
    <col min="14854" max="14854" width="28" customWidth="1"/>
    <col min="14855" max="14855" width="12" customWidth="1"/>
    <col min="14856" max="14857" width="12.28515625" customWidth="1"/>
    <col min="14858" max="14858" width="7.42578125" customWidth="1"/>
    <col min="14859" max="14859" width="5.7109375" customWidth="1"/>
    <col min="14860" max="14860" width="6.140625" customWidth="1"/>
    <col min="14861" max="14861" width="16" customWidth="1"/>
    <col min="14862" max="14862" width="6" customWidth="1"/>
    <col min="14863" max="14863" width="7" customWidth="1"/>
    <col min="14864" max="14864" width="16.28515625" customWidth="1"/>
    <col min="14865" max="14865" width="9.7109375" customWidth="1"/>
    <col min="14866" max="14866" width="7.140625" customWidth="1"/>
    <col min="14867" max="14867" width="19.140625" customWidth="1"/>
    <col min="14868" max="14868" width="17.42578125" customWidth="1"/>
    <col min="14869" max="14869" width="7.28515625" customWidth="1"/>
    <col min="14870" max="14870" width="13.28515625" customWidth="1"/>
    <col min="15105" max="15105" width="4" customWidth="1"/>
    <col min="15106" max="15106" width="34.85546875" customWidth="1"/>
    <col min="15107" max="15107" width="50.5703125" customWidth="1"/>
    <col min="15108" max="15108" width="35.42578125" customWidth="1"/>
    <col min="15109" max="15109" width="28.42578125" customWidth="1"/>
    <col min="15110" max="15110" width="28" customWidth="1"/>
    <col min="15111" max="15111" width="12" customWidth="1"/>
    <col min="15112" max="15113" width="12.28515625" customWidth="1"/>
    <col min="15114" max="15114" width="7.42578125" customWidth="1"/>
    <col min="15115" max="15115" width="5.7109375" customWidth="1"/>
    <col min="15116" max="15116" width="6.140625" customWidth="1"/>
    <col min="15117" max="15117" width="16" customWidth="1"/>
    <col min="15118" max="15118" width="6" customWidth="1"/>
    <col min="15119" max="15119" width="7" customWidth="1"/>
    <col min="15120" max="15120" width="16.28515625" customWidth="1"/>
    <col min="15121" max="15121" width="9.7109375" customWidth="1"/>
    <col min="15122" max="15122" width="7.140625" customWidth="1"/>
    <col min="15123" max="15123" width="19.140625" customWidth="1"/>
    <col min="15124" max="15124" width="17.42578125" customWidth="1"/>
    <col min="15125" max="15125" width="7.28515625" customWidth="1"/>
    <col min="15126" max="15126" width="13.28515625" customWidth="1"/>
    <col min="15361" max="15361" width="4" customWidth="1"/>
    <col min="15362" max="15362" width="34.85546875" customWidth="1"/>
    <col min="15363" max="15363" width="50.5703125" customWidth="1"/>
    <col min="15364" max="15364" width="35.42578125" customWidth="1"/>
    <col min="15365" max="15365" width="28.42578125" customWidth="1"/>
    <col min="15366" max="15366" width="28" customWidth="1"/>
    <col min="15367" max="15367" width="12" customWidth="1"/>
    <col min="15368" max="15369" width="12.28515625" customWidth="1"/>
    <col min="15370" max="15370" width="7.42578125" customWidth="1"/>
    <col min="15371" max="15371" width="5.7109375" customWidth="1"/>
    <col min="15372" max="15372" width="6.140625" customWidth="1"/>
    <col min="15373" max="15373" width="16" customWidth="1"/>
    <col min="15374" max="15374" width="6" customWidth="1"/>
    <col min="15375" max="15375" width="7" customWidth="1"/>
    <col min="15376" max="15376" width="16.28515625" customWidth="1"/>
    <col min="15377" max="15377" width="9.7109375" customWidth="1"/>
    <col min="15378" max="15378" width="7.140625" customWidth="1"/>
    <col min="15379" max="15379" width="19.140625" customWidth="1"/>
    <col min="15380" max="15380" width="17.42578125" customWidth="1"/>
    <col min="15381" max="15381" width="7.28515625" customWidth="1"/>
    <col min="15382" max="15382" width="13.28515625" customWidth="1"/>
    <col min="15617" max="15617" width="4" customWidth="1"/>
    <col min="15618" max="15618" width="34.85546875" customWidth="1"/>
    <col min="15619" max="15619" width="50.5703125" customWidth="1"/>
    <col min="15620" max="15620" width="35.42578125" customWidth="1"/>
    <col min="15621" max="15621" width="28.42578125" customWidth="1"/>
    <col min="15622" max="15622" width="28" customWidth="1"/>
    <col min="15623" max="15623" width="12" customWidth="1"/>
    <col min="15624" max="15625" width="12.28515625" customWidth="1"/>
    <col min="15626" max="15626" width="7.42578125" customWidth="1"/>
    <col min="15627" max="15627" width="5.7109375" customWidth="1"/>
    <col min="15628" max="15628" width="6.140625" customWidth="1"/>
    <col min="15629" max="15629" width="16" customWidth="1"/>
    <col min="15630" max="15630" width="6" customWidth="1"/>
    <col min="15631" max="15631" width="7" customWidth="1"/>
    <col min="15632" max="15632" width="16.28515625" customWidth="1"/>
    <col min="15633" max="15633" width="9.7109375" customWidth="1"/>
    <col min="15634" max="15634" width="7.140625" customWidth="1"/>
    <col min="15635" max="15635" width="19.140625" customWidth="1"/>
    <col min="15636" max="15636" width="17.42578125" customWidth="1"/>
    <col min="15637" max="15637" width="7.28515625" customWidth="1"/>
    <col min="15638" max="15638" width="13.28515625" customWidth="1"/>
    <col min="15873" max="15873" width="4" customWidth="1"/>
    <col min="15874" max="15874" width="34.85546875" customWidth="1"/>
    <col min="15875" max="15875" width="50.5703125" customWidth="1"/>
    <col min="15876" max="15876" width="35.42578125" customWidth="1"/>
    <col min="15877" max="15877" width="28.42578125" customWidth="1"/>
    <col min="15878" max="15878" width="28" customWidth="1"/>
    <col min="15879" max="15879" width="12" customWidth="1"/>
    <col min="15880" max="15881" width="12.28515625" customWidth="1"/>
    <col min="15882" max="15882" width="7.42578125" customWidth="1"/>
    <col min="15883" max="15883" width="5.7109375" customWidth="1"/>
    <col min="15884" max="15884" width="6.140625" customWidth="1"/>
    <col min="15885" max="15885" width="16" customWidth="1"/>
    <col min="15886" max="15886" width="6" customWidth="1"/>
    <col min="15887" max="15887" width="7" customWidth="1"/>
    <col min="15888" max="15888" width="16.28515625" customWidth="1"/>
    <col min="15889" max="15889" width="9.7109375" customWidth="1"/>
    <col min="15890" max="15890" width="7.140625" customWidth="1"/>
    <col min="15891" max="15891" width="19.140625" customWidth="1"/>
    <col min="15892" max="15892" width="17.42578125" customWidth="1"/>
    <col min="15893" max="15893" width="7.28515625" customWidth="1"/>
    <col min="15894" max="15894" width="13.28515625" customWidth="1"/>
    <col min="16129" max="16129" width="4" customWidth="1"/>
    <col min="16130" max="16130" width="34.85546875" customWidth="1"/>
    <col min="16131" max="16131" width="50.5703125" customWidth="1"/>
    <col min="16132" max="16132" width="35.42578125" customWidth="1"/>
    <col min="16133" max="16133" width="28.42578125" customWidth="1"/>
    <col min="16134" max="16134" width="28" customWidth="1"/>
    <col min="16135" max="16135" width="12" customWidth="1"/>
    <col min="16136" max="16137" width="12.28515625" customWidth="1"/>
    <col min="16138" max="16138" width="7.42578125" customWidth="1"/>
    <col min="16139" max="16139" width="5.7109375" customWidth="1"/>
    <col min="16140" max="16140" width="6.140625" customWidth="1"/>
    <col min="16141" max="16141" width="16" customWidth="1"/>
    <col min="16142" max="16142" width="6" customWidth="1"/>
    <col min="16143" max="16143" width="7" customWidth="1"/>
    <col min="16144" max="16144" width="16.28515625" customWidth="1"/>
    <col min="16145" max="16145" width="9.7109375" customWidth="1"/>
    <col min="16146" max="16146" width="7.140625" customWidth="1"/>
    <col min="16147" max="16147" width="19.140625" customWidth="1"/>
    <col min="16148" max="16148" width="17.42578125" customWidth="1"/>
    <col min="16149" max="16149" width="7.28515625" customWidth="1"/>
    <col min="16150" max="16150" width="13.28515625" customWidth="1"/>
  </cols>
  <sheetData>
    <row r="2" spans="1:22" ht="18.75">
      <c r="B2" s="645" t="s">
        <v>1354</v>
      </c>
    </row>
    <row r="3" spans="1:22" ht="57" customHeight="1">
      <c r="A3" s="1260" t="s">
        <v>1355</v>
      </c>
      <c r="B3" s="1261"/>
      <c r="C3" s="1261"/>
      <c r="D3" s="1261"/>
      <c r="E3" s="1261"/>
      <c r="F3" s="1261"/>
      <c r="G3" s="1261"/>
      <c r="H3" s="1261"/>
      <c r="I3" s="1261"/>
      <c r="J3" s="1261"/>
      <c r="K3" s="1261"/>
      <c r="L3" s="1261"/>
      <c r="M3" s="1261"/>
      <c r="N3" s="1261"/>
      <c r="O3" s="1261"/>
      <c r="P3" s="1261"/>
      <c r="Q3" s="1261"/>
      <c r="R3" s="1261"/>
      <c r="S3" s="1261"/>
      <c r="T3" s="1261"/>
      <c r="U3" s="1261"/>
      <c r="V3" s="1262"/>
    </row>
    <row r="4" spans="1:22" ht="37.5" customHeight="1">
      <c r="A4" s="1263" t="s">
        <v>1356</v>
      </c>
      <c r="B4" s="1265" t="s">
        <v>0</v>
      </c>
      <c r="C4" s="1265" t="s">
        <v>1</v>
      </c>
      <c r="D4" s="1265" t="s">
        <v>1357</v>
      </c>
      <c r="E4" s="1265" t="s">
        <v>2</v>
      </c>
      <c r="F4" s="1265" t="s">
        <v>1358</v>
      </c>
      <c r="G4" s="1267">
        <v>6</v>
      </c>
      <c r="H4" s="1268"/>
      <c r="I4" s="1268"/>
      <c r="J4" s="1269"/>
      <c r="K4" s="1270" t="s">
        <v>1359</v>
      </c>
      <c r="L4" s="1271"/>
      <c r="M4" s="1271"/>
      <c r="N4" s="1271"/>
      <c r="O4" s="1271"/>
      <c r="P4" s="1271"/>
      <c r="Q4" s="1271"/>
      <c r="R4" s="1271"/>
      <c r="S4" s="1272"/>
      <c r="T4" s="1265" t="s">
        <v>1360</v>
      </c>
      <c r="U4" s="1265" t="s">
        <v>1361</v>
      </c>
      <c r="V4" s="647">
        <v>10</v>
      </c>
    </row>
    <row r="5" spans="1:22" ht="37.5" customHeight="1">
      <c r="A5" s="1263"/>
      <c r="B5" s="1265"/>
      <c r="C5" s="1265"/>
      <c r="D5" s="1265"/>
      <c r="E5" s="1265"/>
      <c r="F5" s="1265"/>
      <c r="G5" s="1281" t="s">
        <v>1362</v>
      </c>
      <c r="H5" s="1282"/>
      <c r="I5" s="1282"/>
      <c r="J5" s="1283"/>
      <c r="K5" s="1273"/>
      <c r="L5" s="1274"/>
      <c r="M5" s="1274"/>
      <c r="N5" s="1274"/>
      <c r="O5" s="1274"/>
      <c r="P5" s="1274"/>
      <c r="Q5" s="1274"/>
      <c r="R5" s="1274"/>
      <c r="S5" s="1275"/>
      <c r="T5" s="1265"/>
      <c r="U5" s="1265"/>
      <c r="V5" s="1284" t="s">
        <v>1363</v>
      </c>
    </row>
    <row r="6" spans="1:22" ht="62.25" customHeight="1">
      <c r="A6" s="1263"/>
      <c r="B6" s="1265"/>
      <c r="C6" s="1265"/>
      <c r="D6" s="1265"/>
      <c r="E6" s="1265"/>
      <c r="F6" s="1265"/>
      <c r="G6" s="1287" t="s">
        <v>1364</v>
      </c>
      <c r="H6" s="1287" t="s">
        <v>1365</v>
      </c>
      <c r="I6" s="1287" t="s">
        <v>1366</v>
      </c>
      <c r="J6" s="1287" t="s">
        <v>3</v>
      </c>
      <c r="K6" s="1288">
        <v>2016</v>
      </c>
      <c r="L6" s="1289"/>
      <c r="M6" s="1290"/>
      <c r="N6" s="1288">
        <v>2017</v>
      </c>
      <c r="O6" s="1289"/>
      <c r="P6" s="1290"/>
      <c r="Q6" s="1288">
        <v>2018</v>
      </c>
      <c r="R6" s="1289"/>
      <c r="S6" s="1290"/>
      <c r="T6" s="1265"/>
      <c r="U6" s="1265"/>
      <c r="V6" s="1285"/>
    </row>
    <row r="7" spans="1:22" ht="74.25" customHeight="1">
      <c r="A7" s="1264"/>
      <c r="B7" s="1266"/>
      <c r="C7" s="1266"/>
      <c r="D7" s="1266"/>
      <c r="E7" s="1266"/>
      <c r="F7" s="1266"/>
      <c r="G7" s="1266"/>
      <c r="H7" s="1266"/>
      <c r="I7" s="1266"/>
      <c r="J7" s="1266"/>
      <c r="K7" s="648" t="s">
        <v>4</v>
      </c>
      <c r="L7" s="648" t="s">
        <v>5</v>
      </c>
      <c r="M7" s="648" t="s">
        <v>6</v>
      </c>
      <c r="N7" s="648" t="s">
        <v>4</v>
      </c>
      <c r="O7" s="648" t="s">
        <v>1367</v>
      </c>
      <c r="P7" s="648" t="s">
        <v>6</v>
      </c>
      <c r="Q7" s="648" t="s">
        <v>4</v>
      </c>
      <c r="R7" s="648" t="s">
        <v>1367</v>
      </c>
      <c r="S7" s="648" t="s">
        <v>6</v>
      </c>
      <c r="T7" s="1266"/>
      <c r="U7" s="1266"/>
      <c r="V7" s="1286"/>
    </row>
    <row r="8" spans="1:22" ht="197.25" customHeight="1">
      <c r="A8" s="649">
        <v>1</v>
      </c>
      <c r="B8" s="650" t="s">
        <v>1368</v>
      </c>
      <c r="C8" s="651" t="s">
        <v>1369</v>
      </c>
      <c r="D8" s="652" t="s">
        <v>1370</v>
      </c>
      <c r="E8" s="653" t="s">
        <v>1371</v>
      </c>
      <c r="F8" s="652" t="s">
        <v>1372</v>
      </c>
      <c r="G8" s="654" t="s">
        <v>1373</v>
      </c>
      <c r="H8" s="655">
        <v>0.05</v>
      </c>
      <c r="I8" s="656">
        <v>0</v>
      </c>
      <c r="J8" s="656">
        <v>0</v>
      </c>
      <c r="K8" s="657"/>
      <c r="L8" s="657" t="s">
        <v>1374</v>
      </c>
      <c r="M8" s="658">
        <v>519478</v>
      </c>
      <c r="N8" s="659">
        <v>42835</v>
      </c>
      <c r="O8" s="659">
        <v>43049</v>
      </c>
      <c r="P8" s="660">
        <v>371750</v>
      </c>
      <c r="Q8" s="659" t="s">
        <v>1375</v>
      </c>
      <c r="R8" s="659" t="s">
        <v>653</v>
      </c>
      <c r="S8" s="661">
        <v>265000</v>
      </c>
      <c r="T8" s="662" t="s">
        <v>1376</v>
      </c>
      <c r="U8" s="662"/>
      <c r="V8" s="663" t="s">
        <v>1377</v>
      </c>
    </row>
    <row r="9" spans="1:22" ht="206.25" customHeight="1">
      <c r="A9" s="649">
        <v>2</v>
      </c>
      <c r="B9" s="650" t="s">
        <v>1378</v>
      </c>
      <c r="C9" s="664" t="s">
        <v>1379</v>
      </c>
      <c r="D9" s="665" t="s">
        <v>1380</v>
      </c>
      <c r="E9" s="666" t="s">
        <v>1381</v>
      </c>
      <c r="F9" s="665" t="s">
        <v>1376</v>
      </c>
      <c r="G9" s="667">
        <v>1897000</v>
      </c>
      <c r="H9" s="655">
        <v>0.05</v>
      </c>
      <c r="I9" s="662">
        <v>0</v>
      </c>
      <c r="J9" s="662" t="s">
        <v>24</v>
      </c>
      <c r="K9" s="659" t="s">
        <v>24</v>
      </c>
      <c r="L9" s="659" t="s">
        <v>24</v>
      </c>
      <c r="M9" s="660">
        <v>522564</v>
      </c>
      <c r="N9" s="659">
        <v>42836</v>
      </c>
      <c r="O9" s="659">
        <v>43050</v>
      </c>
      <c r="P9" s="668">
        <v>800000</v>
      </c>
      <c r="Q9" s="659" t="s">
        <v>1375</v>
      </c>
      <c r="R9" s="659" t="s">
        <v>653</v>
      </c>
      <c r="S9" s="669" t="s">
        <v>1382</v>
      </c>
      <c r="T9" s="662" t="s">
        <v>1376</v>
      </c>
      <c r="U9" s="662"/>
      <c r="V9" s="670"/>
    </row>
    <row r="10" spans="1:22" ht="132.75" customHeight="1">
      <c r="A10" s="649">
        <v>3</v>
      </c>
      <c r="B10" s="650" t="s">
        <v>1383</v>
      </c>
      <c r="C10" s="651" t="s">
        <v>1384</v>
      </c>
      <c r="D10" s="671" t="s">
        <v>1385</v>
      </c>
      <c r="E10" s="671" t="s">
        <v>1386</v>
      </c>
      <c r="F10" s="671" t="s">
        <v>1387</v>
      </c>
      <c r="G10" s="672" t="s">
        <v>1388</v>
      </c>
      <c r="H10" s="655">
        <v>0.05</v>
      </c>
      <c r="I10" s="672">
        <v>0</v>
      </c>
      <c r="J10" s="672">
        <v>0</v>
      </c>
      <c r="K10" s="673"/>
      <c r="L10" s="673"/>
      <c r="M10" s="673" t="s">
        <v>1389</v>
      </c>
      <c r="N10" s="659">
        <v>42837</v>
      </c>
      <c r="O10" s="659">
        <v>43051</v>
      </c>
      <c r="P10" s="673" t="s">
        <v>1390</v>
      </c>
      <c r="Q10" s="659" t="s">
        <v>1375</v>
      </c>
      <c r="R10" s="659" t="s">
        <v>653</v>
      </c>
      <c r="S10" s="674" t="s">
        <v>1391</v>
      </c>
      <c r="T10" s="672" t="s">
        <v>1376</v>
      </c>
      <c r="U10" s="672"/>
      <c r="V10" s="675" t="s">
        <v>1392</v>
      </c>
    </row>
    <row r="11" spans="1:22" ht="180.75" customHeight="1">
      <c r="A11" s="649">
        <v>4</v>
      </c>
      <c r="B11" s="676" t="s">
        <v>1393</v>
      </c>
      <c r="C11" s="677" t="s">
        <v>1394</v>
      </c>
      <c r="D11" s="652" t="s">
        <v>1395</v>
      </c>
      <c r="E11" s="678" t="s">
        <v>1396</v>
      </c>
      <c r="F11" s="441" t="s">
        <v>1397</v>
      </c>
      <c r="G11" s="679">
        <v>134000</v>
      </c>
      <c r="H11" s="655">
        <v>0.05</v>
      </c>
      <c r="I11" s="437">
        <v>0</v>
      </c>
      <c r="J11" s="437">
        <v>0</v>
      </c>
      <c r="K11" s="659" t="s">
        <v>24</v>
      </c>
      <c r="L11" s="659" t="s">
        <v>24</v>
      </c>
      <c r="M11" s="679" t="s">
        <v>24</v>
      </c>
      <c r="N11" s="659" t="s">
        <v>24</v>
      </c>
      <c r="O11" s="659" t="s">
        <v>24</v>
      </c>
      <c r="P11" s="679" t="s">
        <v>24</v>
      </c>
      <c r="Q11" s="659" t="s">
        <v>24</v>
      </c>
      <c r="R11" s="659" t="s">
        <v>24</v>
      </c>
      <c r="S11" s="679" t="s">
        <v>24</v>
      </c>
      <c r="T11" s="662" t="s">
        <v>1376</v>
      </c>
      <c r="U11" s="662"/>
      <c r="V11" s="663"/>
    </row>
    <row r="12" spans="1:22" ht="155.25" customHeight="1">
      <c r="A12" s="649"/>
      <c r="B12" s="676" t="s">
        <v>1393</v>
      </c>
      <c r="C12" s="677" t="s">
        <v>1394</v>
      </c>
      <c r="D12" s="652" t="s">
        <v>1398</v>
      </c>
      <c r="E12" s="680" t="s">
        <v>1399</v>
      </c>
      <c r="F12" s="441" t="s">
        <v>1400</v>
      </c>
      <c r="G12" s="681">
        <v>1500000</v>
      </c>
      <c r="H12" s="655">
        <v>0.05</v>
      </c>
      <c r="I12" s="438"/>
      <c r="J12" s="438"/>
      <c r="K12" s="659"/>
      <c r="L12" s="659"/>
      <c r="M12" s="682"/>
      <c r="N12" s="659"/>
      <c r="O12" s="659"/>
      <c r="P12" s="682"/>
      <c r="Q12" s="659" t="s">
        <v>1375</v>
      </c>
      <c r="R12" s="659" t="s">
        <v>1401</v>
      </c>
      <c r="S12" s="683">
        <v>358050</v>
      </c>
      <c r="T12" s="662" t="s">
        <v>1376</v>
      </c>
      <c r="U12" s="662"/>
      <c r="V12" s="663" t="s">
        <v>1402</v>
      </c>
    </row>
    <row r="13" spans="1:22" ht="146.25" customHeight="1">
      <c r="A13" s="649">
        <v>5</v>
      </c>
      <c r="B13" s="650" t="s">
        <v>1403</v>
      </c>
      <c r="C13" s="651" t="s">
        <v>1404</v>
      </c>
      <c r="D13" s="665" t="s">
        <v>1405</v>
      </c>
      <c r="E13" s="652" t="s">
        <v>1406</v>
      </c>
      <c r="F13" s="665" t="s">
        <v>1376</v>
      </c>
      <c r="G13" s="667">
        <v>600000</v>
      </c>
      <c r="H13" s="655">
        <v>0.05</v>
      </c>
      <c r="I13" s="662">
        <v>0</v>
      </c>
      <c r="J13" s="662">
        <v>0</v>
      </c>
      <c r="K13" s="659" t="s">
        <v>24</v>
      </c>
      <c r="L13" s="659" t="s">
        <v>24</v>
      </c>
      <c r="M13" s="660"/>
      <c r="N13" s="659" t="s">
        <v>24</v>
      </c>
      <c r="O13" s="659"/>
      <c r="P13" s="660"/>
      <c r="Q13" s="659" t="s">
        <v>24</v>
      </c>
      <c r="R13" s="659"/>
      <c r="S13" s="660"/>
      <c r="T13" s="662" t="s">
        <v>1376</v>
      </c>
      <c r="U13" s="662"/>
      <c r="V13" s="663" t="s">
        <v>1407</v>
      </c>
    </row>
    <row r="14" spans="1:22" ht="136.5" customHeight="1">
      <c r="A14" s="649">
        <v>6</v>
      </c>
      <c r="B14" s="650" t="s">
        <v>1408</v>
      </c>
      <c r="C14" s="664" t="s">
        <v>1409</v>
      </c>
      <c r="D14" s="652" t="s">
        <v>1410</v>
      </c>
      <c r="E14" s="653" t="s">
        <v>1411</v>
      </c>
      <c r="F14" s="665" t="s">
        <v>1376</v>
      </c>
      <c r="G14" s="667">
        <v>899000</v>
      </c>
      <c r="H14" s="655">
        <v>0.05</v>
      </c>
      <c r="I14" s="662">
        <v>0</v>
      </c>
      <c r="J14" s="662">
        <v>0</v>
      </c>
      <c r="K14" s="659" t="s">
        <v>24</v>
      </c>
      <c r="L14" s="659" t="s">
        <v>1412</v>
      </c>
      <c r="M14" s="660">
        <v>399000</v>
      </c>
      <c r="N14" s="659" t="s">
        <v>24</v>
      </c>
      <c r="O14" s="659" t="s">
        <v>24</v>
      </c>
      <c r="P14" s="660">
        <v>300000</v>
      </c>
      <c r="Q14" s="659" t="s">
        <v>1375</v>
      </c>
      <c r="R14" s="659" t="s">
        <v>653</v>
      </c>
      <c r="S14" s="661">
        <v>99750</v>
      </c>
      <c r="T14" s="662" t="s">
        <v>1376</v>
      </c>
      <c r="U14" s="662"/>
      <c r="V14" s="663"/>
    </row>
    <row r="15" spans="1:22" ht="129" customHeight="1" thickBot="1">
      <c r="A15" s="649">
        <v>7</v>
      </c>
      <c r="B15" s="650" t="s">
        <v>1393</v>
      </c>
      <c r="C15" s="664" t="s">
        <v>1413</v>
      </c>
      <c r="D15" s="652" t="s">
        <v>1414</v>
      </c>
      <c r="E15" s="684" t="s">
        <v>1415</v>
      </c>
      <c r="F15" s="652" t="s">
        <v>1416</v>
      </c>
      <c r="G15" s="685">
        <v>240000</v>
      </c>
      <c r="H15" s="686">
        <v>0.05</v>
      </c>
      <c r="I15" s="687"/>
      <c r="J15" s="687"/>
      <c r="K15" s="688"/>
      <c r="L15" s="688"/>
      <c r="M15" s="685"/>
      <c r="N15" s="688"/>
      <c r="O15" s="688"/>
      <c r="P15" s="685"/>
      <c r="Q15" s="688" t="s">
        <v>1375</v>
      </c>
      <c r="R15" s="688" t="s">
        <v>653</v>
      </c>
      <c r="S15" s="689">
        <v>252000</v>
      </c>
      <c r="T15" s="662" t="s">
        <v>1376</v>
      </c>
      <c r="U15" s="662"/>
      <c r="V15" s="663" t="s">
        <v>1417</v>
      </c>
    </row>
    <row r="16" spans="1:22" ht="135.75" customHeight="1" thickBot="1">
      <c r="A16" s="649">
        <v>8</v>
      </c>
      <c r="B16" s="676" t="s">
        <v>1418</v>
      </c>
      <c r="C16" s="690" t="s">
        <v>1413</v>
      </c>
      <c r="D16" s="691" t="s">
        <v>1419</v>
      </c>
      <c r="E16" s="677" t="s">
        <v>1420</v>
      </c>
      <c r="F16" s="692" t="s">
        <v>1376</v>
      </c>
      <c r="G16" s="667">
        <v>440000</v>
      </c>
      <c r="H16" s="655">
        <v>0.05</v>
      </c>
      <c r="I16" s="662">
        <v>0</v>
      </c>
      <c r="J16" s="662">
        <v>0</v>
      </c>
      <c r="K16" s="659"/>
      <c r="L16" s="659" t="s">
        <v>24</v>
      </c>
      <c r="M16" s="693"/>
      <c r="N16" s="659"/>
      <c r="O16" s="659"/>
      <c r="P16" s="694"/>
      <c r="Q16" s="659" t="s">
        <v>1421</v>
      </c>
      <c r="R16" s="659" t="s">
        <v>1422</v>
      </c>
      <c r="S16" s="695">
        <v>462000</v>
      </c>
      <c r="T16" s="662" t="s">
        <v>1376</v>
      </c>
      <c r="U16" s="662"/>
      <c r="V16" s="663"/>
    </row>
    <row r="17" spans="1:25" ht="147.75" customHeight="1">
      <c r="A17" s="649">
        <v>9</v>
      </c>
      <c r="B17" s="650" t="s">
        <v>1423</v>
      </c>
      <c r="C17" s="651" t="s">
        <v>1424</v>
      </c>
      <c r="D17" s="665" t="s">
        <v>1425</v>
      </c>
      <c r="E17" s="652" t="s">
        <v>1426</v>
      </c>
      <c r="F17" s="665" t="s">
        <v>1427</v>
      </c>
      <c r="G17" s="667">
        <v>1854000</v>
      </c>
      <c r="H17" s="655">
        <v>0.05</v>
      </c>
      <c r="I17" s="662">
        <v>0</v>
      </c>
      <c r="J17" s="662">
        <v>0</v>
      </c>
      <c r="K17" s="668"/>
      <c r="L17" s="668"/>
      <c r="M17" s="668"/>
      <c r="N17" s="644"/>
      <c r="O17" s="659"/>
      <c r="P17" s="660"/>
      <c r="Q17" s="644"/>
      <c r="R17" s="659"/>
      <c r="S17" s="660"/>
      <c r="T17" s="662" t="s">
        <v>1376</v>
      </c>
      <c r="U17" s="662"/>
      <c r="V17" s="663"/>
    </row>
    <row r="18" spans="1:25" ht="180.75" customHeight="1">
      <c r="A18" s="649">
        <v>10</v>
      </c>
      <c r="B18" s="696" t="s">
        <v>1393</v>
      </c>
      <c r="C18" s="664" t="s">
        <v>1413</v>
      </c>
      <c r="D18" s="652" t="s">
        <v>1428</v>
      </c>
      <c r="E18" s="678" t="s">
        <v>1429</v>
      </c>
      <c r="F18" s="652" t="s">
        <v>1430</v>
      </c>
      <c r="G18" s="667">
        <v>927000</v>
      </c>
      <c r="H18" s="655">
        <v>0.05</v>
      </c>
      <c r="I18" s="662">
        <v>0</v>
      </c>
      <c r="J18" s="662">
        <v>0</v>
      </c>
      <c r="K18" s="659"/>
      <c r="L18" s="659"/>
      <c r="M18" s="693"/>
      <c r="N18" s="668"/>
      <c r="O18" s="668"/>
      <c r="P18" s="697"/>
      <c r="Q18" s="668"/>
      <c r="R18" s="668"/>
      <c r="S18" s="697"/>
      <c r="T18" s="662" t="s">
        <v>1376</v>
      </c>
      <c r="U18" s="662"/>
      <c r="V18" s="663" t="s">
        <v>1431</v>
      </c>
    </row>
    <row r="19" spans="1:25" ht="180.75" customHeight="1">
      <c r="A19" s="649">
        <v>11</v>
      </c>
      <c r="B19" s="696" t="s">
        <v>1393</v>
      </c>
      <c r="C19" s="664" t="s">
        <v>1413</v>
      </c>
      <c r="D19" s="652" t="s">
        <v>1432</v>
      </c>
      <c r="E19" s="653" t="s">
        <v>1433</v>
      </c>
      <c r="F19" s="652" t="s">
        <v>1434</v>
      </c>
      <c r="G19" s="667">
        <v>1545000</v>
      </c>
      <c r="H19" s="655">
        <v>0.05</v>
      </c>
      <c r="I19" s="662">
        <v>0</v>
      </c>
      <c r="J19" s="662">
        <v>0</v>
      </c>
      <c r="K19" s="659"/>
      <c r="L19" s="659"/>
      <c r="M19" s="693"/>
      <c r="N19" s="659" t="s">
        <v>24</v>
      </c>
      <c r="O19" s="659"/>
      <c r="P19" s="694" t="s">
        <v>24</v>
      </c>
      <c r="Q19" s="659" t="s">
        <v>24</v>
      </c>
      <c r="R19" s="659"/>
      <c r="S19" s="694" t="s">
        <v>24</v>
      </c>
      <c r="T19" s="662" t="s">
        <v>1376</v>
      </c>
      <c r="U19" s="662"/>
      <c r="V19" s="663" t="s">
        <v>1435</v>
      </c>
    </row>
    <row r="20" spans="1:25" ht="180.75" customHeight="1">
      <c r="A20" s="698">
        <v>12</v>
      </c>
      <c r="B20" s="650" t="s">
        <v>1393</v>
      </c>
      <c r="C20" s="664" t="s">
        <v>1413</v>
      </c>
      <c r="D20" s="699" t="s">
        <v>1436</v>
      </c>
      <c r="E20" s="699" t="s">
        <v>1437</v>
      </c>
      <c r="F20" s="652" t="s">
        <v>1438</v>
      </c>
      <c r="G20" s="667">
        <v>2435950</v>
      </c>
      <c r="H20" s="655">
        <v>0.05</v>
      </c>
      <c r="I20" s="662">
        <v>0</v>
      </c>
      <c r="J20" s="662">
        <v>0</v>
      </c>
      <c r="K20" s="659"/>
      <c r="L20" s="659"/>
      <c r="M20" s="660"/>
      <c r="N20" s="659" t="s">
        <v>24</v>
      </c>
      <c r="O20" s="668"/>
      <c r="P20" s="668"/>
      <c r="Q20" s="659" t="s">
        <v>1439</v>
      </c>
      <c r="R20" s="668" t="s">
        <v>1422</v>
      </c>
      <c r="S20" s="669">
        <v>1386378</v>
      </c>
      <c r="T20" s="662" t="s">
        <v>1376</v>
      </c>
      <c r="U20" s="662"/>
      <c r="V20" s="663"/>
    </row>
    <row r="21" spans="1:25" ht="180.75" customHeight="1">
      <c r="A21" s="649">
        <v>13</v>
      </c>
      <c r="B21" s="676" t="s">
        <v>1393</v>
      </c>
      <c r="C21" s="664" t="s">
        <v>1440</v>
      </c>
      <c r="D21" s="678" t="s">
        <v>1441</v>
      </c>
      <c r="E21" s="678" t="s">
        <v>1442</v>
      </c>
      <c r="F21" s="652" t="s">
        <v>1443</v>
      </c>
      <c r="G21" s="667">
        <v>1236000</v>
      </c>
      <c r="H21" s="655">
        <v>0.05</v>
      </c>
      <c r="I21" s="662">
        <v>0</v>
      </c>
      <c r="J21" s="662">
        <v>0</v>
      </c>
      <c r="K21" s="659"/>
      <c r="L21" s="659"/>
      <c r="M21" s="693"/>
      <c r="N21" s="659"/>
      <c r="O21" s="659"/>
      <c r="P21" s="694"/>
      <c r="Q21" s="659"/>
      <c r="R21" s="659"/>
      <c r="S21" s="694"/>
      <c r="T21" s="662" t="s">
        <v>1376</v>
      </c>
      <c r="U21" s="662"/>
      <c r="V21" s="663"/>
    </row>
    <row r="22" spans="1:25" ht="180.75" customHeight="1">
      <c r="A22" s="649">
        <v>14</v>
      </c>
      <c r="B22" s="696" t="s">
        <v>1393</v>
      </c>
      <c r="C22" s="664" t="s">
        <v>1413</v>
      </c>
      <c r="D22" s="678" t="s">
        <v>1444</v>
      </c>
      <c r="E22" s="678" t="s">
        <v>1442</v>
      </c>
      <c r="F22" s="652" t="s">
        <v>1445</v>
      </c>
      <c r="G22" s="667">
        <v>1133000</v>
      </c>
      <c r="H22" s="655">
        <v>0.05</v>
      </c>
      <c r="I22" s="662">
        <v>0</v>
      </c>
      <c r="J22" s="662">
        <v>0</v>
      </c>
      <c r="K22" s="659"/>
      <c r="L22" s="659"/>
      <c r="M22" s="693"/>
      <c r="N22" s="659"/>
      <c r="O22" s="659"/>
      <c r="P22" s="694"/>
      <c r="Q22" s="659"/>
      <c r="R22" s="659"/>
      <c r="S22" s="694"/>
      <c r="T22" s="662" t="s">
        <v>1376</v>
      </c>
      <c r="U22" s="662"/>
      <c r="V22" s="663" t="s">
        <v>1446</v>
      </c>
    </row>
    <row r="23" spans="1:25" ht="180.75" customHeight="1">
      <c r="A23" s="649">
        <v>15</v>
      </c>
      <c r="B23" s="650" t="s">
        <v>1447</v>
      </c>
      <c r="C23" s="651" t="s">
        <v>1448</v>
      </c>
      <c r="D23" s="652" t="s">
        <v>1449</v>
      </c>
      <c r="E23" s="700" t="s">
        <v>1450</v>
      </c>
      <c r="F23" s="652" t="s">
        <v>1376</v>
      </c>
      <c r="G23" s="667">
        <v>2884000</v>
      </c>
      <c r="H23" s="655">
        <v>0.05</v>
      </c>
      <c r="I23" s="662">
        <v>0</v>
      </c>
      <c r="J23" s="662">
        <v>0</v>
      </c>
      <c r="K23" s="659" t="s">
        <v>24</v>
      </c>
      <c r="L23" s="659" t="s">
        <v>24</v>
      </c>
      <c r="M23" s="660" t="s">
        <v>24</v>
      </c>
      <c r="N23" s="659"/>
      <c r="O23" s="659"/>
      <c r="P23" s="660"/>
      <c r="Q23" s="659"/>
      <c r="R23" s="659"/>
      <c r="S23" s="660"/>
      <c r="T23" s="662" t="s">
        <v>1376</v>
      </c>
      <c r="U23" s="662"/>
      <c r="V23" s="663" t="s">
        <v>1451</v>
      </c>
    </row>
    <row r="24" spans="1:25" ht="180.75" customHeight="1">
      <c r="A24" s="649">
        <v>16</v>
      </c>
      <c r="B24" s="650" t="s">
        <v>1393</v>
      </c>
      <c r="C24" s="664" t="s">
        <v>1413</v>
      </c>
      <c r="D24" s="652" t="s">
        <v>1452</v>
      </c>
      <c r="E24" s="701" t="s">
        <v>1453</v>
      </c>
      <c r="F24" s="652" t="s">
        <v>1454</v>
      </c>
      <c r="G24" s="667">
        <v>257500</v>
      </c>
      <c r="H24" s="655">
        <v>0.05</v>
      </c>
      <c r="I24" s="662">
        <v>0</v>
      </c>
      <c r="J24" s="662">
        <v>0</v>
      </c>
      <c r="K24" s="659"/>
      <c r="L24" s="659"/>
      <c r="M24" s="693"/>
      <c r="N24" s="659" t="s">
        <v>24</v>
      </c>
      <c r="O24" s="659" t="s">
        <v>24</v>
      </c>
      <c r="P24" s="667" t="s">
        <v>24</v>
      </c>
      <c r="Q24" s="659" t="s">
        <v>24</v>
      </c>
      <c r="R24" s="659" t="s">
        <v>24</v>
      </c>
      <c r="S24" s="667" t="s">
        <v>24</v>
      </c>
      <c r="T24" s="662" t="s">
        <v>1376</v>
      </c>
      <c r="U24" s="662"/>
      <c r="V24" s="663" t="s">
        <v>1455</v>
      </c>
    </row>
    <row r="25" spans="1:25" ht="180.75" customHeight="1">
      <c r="A25" s="649">
        <v>17</v>
      </c>
      <c r="B25" s="696" t="s">
        <v>1456</v>
      </c>
      <c r="C25" s="702" t="s">
        <v>1457</v>
      </c>
      <c r="D25" s="703" t="s">
        <v>1458</v>
      </c>
      <c r="E25" s="678" t="s">
        <v>1459</v>
      </c>
      <c r="F25" s="703" t="s">
        <v>1460</v>
      </c>
      <c r="G25" s="694">
        <v>47500</v>
      </c>
      <c r="H25" s="704">
        <v>0.05</v>
      </c>
      <c r="I25" s="697">
        <v>0</v>
      </c>
      <c r="J25" s="697">
        <v>0</v>
      </c>
      <c r="K25" s="659"/>
      <c r="L25" s="659"/>
      <c r="M25" s="693"/>
      <c r="N25" s="659">
        <v>42835</v>
      </c>
      <c r="O25" s="659">
        <v>43049</v>
      </c>
      <c r="P25" s="697">
        <v>20000</v>
      </c>
      <c r="Q25" s="659" t="s">
        <v>1375</v>
      </c>
      <c r="R25" s="659" t="s">
        <v>1461</v>
      </c>
      <c r="S25" s="705">
        <v>49875</v>
      </c>
      <c r="T25" s="697" t="s">
        <v>1376</v>
      </c>
      <c r="U25" s="697"/>
      <c r="V25" s="706" t="s">
        <v>1462</v>
      </c>
    </row>
    <row r="26" spans="1:25" ht="180.75" customHeight="1">
      <c r="A26" s="649">
        <v>18</v>
      </c>
      <c r="B26" s="707" t="s">
        <v>1403</v>
      </c>
      <c r="C26" s="708" t="s">
        <v>1463</v>
      </c>
      <c r="D26" s="709" t="s">
        <v>1464</v>
      </c>
      <c r="E26" s="709" t="s">
        <v>1465</v>
      </c>
      <c r="F26" s="687" t="s">
        <v>1466</v>
      </c>
      <c r="G26" s="685">
        <v>206000</v>
      </c>
      <c r="H26" s="710">
        <v>0.05</v>
      </c>
      <c r="I26" s="687">
        <v>0</v>
      </c>
      <c r="J26" s="687">
        <v>0</v>
      </c>
      <c r="K26" s="688" t="s">
        <v>24</v>
      </c>
      <c r="L26" s="688" t="s">
        <v>24</v>
      </c>
      <c r="M26" s="711" t="s">
        <v>24</v>
      </c>
      <c r="N26" s="688"/>
      <c r="O26" s="688"/>
      <c r="P26" s="711"/>
      <c r="Q26" s="688"/>
      <c r="R26" s="688"/>
      <c r="S26" s="711"/>
      <c r="T26" s="687" t="s">
        <v>1376</v>
      </c>
      <c r="U26" s="687"/>
      <c r="V26" s="712" t="s">
        <v>1467</v>
      </c>
    </row>
    <row r="27" spans="1:25" ht="180.75" customHeight="1">
      <c r="A27" s="649">
        <v>19</v>
      </c>
      <c r="B27" s="713" t="s">
        <v>1403</v>
      </c>
      <c r="C27" s="714" t="s">
        <v>1468</v>
      </c>
      <c r="D27" s="715" t="s">
        <v>1469</v>
      </c>
      <c r="E27" s="716" t="s">
        <v>1470</v>
      </c>
      <c r="F27" s="652" t="s">
        <v>1376</v>
      </c>
      <c r="G27" s="685">
        <v>158200</v>
      </c>
      <c r="H27" s="710">
        <v>0.05</v>
      </c>
      <c r="I27" s="687">
        <v>0</v>
      </c>
      <c r="J27" s="687">
        <v>0</v>
      </c>
      <c r="K27" s="688"/>
      <c r="L27" s="688"/>
      <c r="M27" s="685"/>
      <c r="N27" s="688" t="s">
        <v>24</v>
      </c>
      <c r="O27" s="688" t="s">
        <v>24</v>
      </c>
      <c r="P27" s="685" t="s">
        <v>24</v>
      </c>
      <c r="Q27" s="688" t="s">
        <v>24</v>
      </c>
      <c r="R27" s="688" t="s">
        <v>24</v>
      </c>
      <c r="S27" s="685" t="s">
        <v>24</v>
      </c>
      <c r="T27" s="687" t="s">
        <v>1376</v>
      </c>
      <c r="U27" s="687"/>
      <c r="V27" s="712" t="s">
        <v>1471</v>
      </c>
    </row>
    <row r="28" spans="1:25" ht="51" customHeight="1">
      <c r="A28" s="649"/>
      <c r="B28" s="707"/>
      <c r="C28" s="677"/>
      <c r="D28" s="717"/>
      <c r="E28" s="718"/>
      <c r="F28" s="719"/>
      <c r="G28" s="720"/>
      <c r="H28" s="721"/>
      <c r="I28" s="687"/>
      <c r="J28" s="687"/>
      <c r="K28" s="688"/>
      <c r="L28" s="688"/>
      <c r="M28" s="685"/>
      <c r="N28" s="688"/>
      <c r="O28" s="688"/>
      <c r="P28" s="685"/>
      <c r="Q28" s="688"/>
      <c r="R28" s="688"/>
      <c r="S28" s="722"/>
      <c r="T28" s="687"/>
      <c r="U28" s="687"/>
      <c r="V28" s="712"/>
    </row>
    <row r="29" spans="1:25" ht="75.75" customHeight="1">
      <c r="A29" s="649"/>
      <c r="B29" s="723" t="s">
        <v>24</v>
      </c>
      <c r="C29" s="724" t="s">
        <v>24</v>
      </c>
      <c r="D29" s="1276" t="s">
        <v>31</v>
      </c>
      <c r="E29" s="1277"/>
      <c r="F29" s="1277"/>
      <c r="G29" s="1277"/>
      <c r="H29" s="1277"/>
      <c r="I29" s="1277"/>
      <c r="J29" s="1277"/>
      <c r="K29" s="1277"/>
      <c r="L29" s="1277"/>
      <c r="M29" s="1277"/>
      <c r="N29" s="1277"/>
      <c r="O29" s="1277"/>
      <c r="P29" s="1277"/>
      <c r="Q29" s="1277"/>
      <c r="R29" s="1277"/>
      <c r="S29" s="1277"/>
      <c r="T29" s="1277"/>
      <c r="U29" s="1277"/>
      <c r="V29" s="1277"/>
      <c r="W29" s="1277"/>
      <c r="X29" s="1277"/>
      <c r="Y29" s="1277"/>
    </row>
    <row r="30" spans="1:25" ht="111.75" customHeight="1" thickBot="1">
      <c r="A30" s="649"/>
      <c r="B30" s="713"/>
      <c r="C30" s="725"/>
      <c r="D30" s="726" t="s">
        <v>24</v>
      </c>
      <c r="E30" s="662" t="s">
        <v>24</v>
      </c>
      <c r="F30" s="662"/>
      <c r="G30" s="662"/>
      <c r="H30" s="662"/>
      <c r="I30" s="662"/>
      <c r="J30" s="662"/>
      <c r="K30" s="668"/>
      <c r="L30" s="668"/>
      <c r="M30" s="711" t="s">
        <v>24</v>
      </c>
      <c r="N30" s="668"/>
      <c r="O30" s="668"/>
      <c r="P30" s="660" t="s">
        <v>24</v>
      </c>
      <c r="Q30" s="668"/>
      <c r="R30" s="668"/>
      <c r="S30" s="727" t="s">
        <v>24</v>
      </c>
      <c r="T30" s="662"/>
      <c r="U30" s="662"/>
      <c r="V30" s="670"/>
    </row>
    <row r="31" spans="1:25" ht="111.75" customHeight="1">
      <c r="A31" s="649">
        <v>1</v>
      </c>
      <c r="B31" s="728" t="s">
        <v>1472</v>
      </c>
      <c r="C31" s="729" t="s">
        <v>1440</v>
      </c>
      <c r="D31" s="726" t="s">
        <v>1473</v>
      </c>
      <c r="E31" s="656" t="s">
        <v>1474</v>
      </c>
      <c r="F31" s="730" t="s">
        <v>1376</v>
      </c>
      <c r="G31" s="662">
        <v>0</v>
      </c>
      <c r="H31" s="667">
        <v>100000</v>
      </c>
      <c r="I31" s="662">
        <v>0</v>
      </c>
      <c r="J31" s="662">
        <v>0</v>
      </c>
      <c r="K31" s="659">
        <v>42005</v>
      </c>
      <c r="L31" s="659">
        <v>42369</v>
      </c>
      <c r="M31" s="711">
        <v>100000</v>
      </c>
      <c r="N31" s="659">
        <v>42370</v>
      </c>
      <c r="O31" s="659">
        <v>42735</v>
      </c>
      <c r="P31" s="660">
        <v>120000</v>
      </c>
      <c r="Q31" s="659">
        <v>42736</v>
      </c>
      <c r="R31" s="659">
        <v>43100</v>
      </c>
      <c r="S31" s="660">
        <v>88300</v>
      </c>
      <c r="T31" s="662" t="s">
        <v>1376</v>
      </c>
      <c r="U31" s="662"/>
      <c r="V31" s="670"/>
    </row>
    <row r="32" spans="1:25" ht="111.75" customHeight="1">
      <c r="A32" s="649">
        <v>2</v>
      </c>
      <c r="B32" s="713" t="s">
        <v>1475</v>
      </c>
      <c r="C32" s="731" t="s">
        <v>1476</v>
      </c>
      <c r="D32" s="726" t="s">
        <v>1370</v>
      </c>
      <c r="E32" s="732" t="s">
        <v>1477</v>
      </c>
      <c r="F32" s="730" t="s">
        <v>1376</v>
      </c>
      <c r="G32" s="662">
        <v>0</v>
      </c>
      <c r="H32" s="667">
        <v>100000</v>
      </c>
      <c r="I32" s="662">
        <v>0</v>
      </c>
      <c r="J32" s="662">
        <v>0</v>
      </c>
      <c r="K32" s="659">
        <v>42005</v>
      </c>
      <c r="L32" s="659">
        <v>42369</v>
      </c>
      <c r="M32" s="711">
        <v>100000</v>
      </c>
      <c r="N32" s="659">
        <v>42370</v>
      </c>
      <c r="O32" s="659">
        <v>42735</v>
      </c>
      <c r="P32" s="660">
        <v>120000</v>
      </c>
      <c r="Q32" s="659">
        <v>42736</v>
      </c>
      <c r="R32" s="659">
        <v>43100</v>
      </c>
      <c r="S32" s="660">
        <v>30000</v>
      </c>
      <c r="T32" s="662" t="s">
        <v>1376</v>
      </c>
      <c r="U32" s="662"/>
      <c r="V32" s="670"/>
    </row>
    <row r="33" spans="1:22" ht="111.75" customHeight="1">
      <c r="A33" s="649">
        <v>3</v>
      </c>
      <c r="B33" s="728" t="s">
        <v>1472</v>
      </c>
      <c r="C33" s="733" t="s">
        <v>757</v>
      </c>
      <c r="D33" s="656" t="s">
        <v>1478</v>
      </c>
      <c r="E33" s="656" t="s">
        <v>773</v>
      </c>
      <c r="F33" s="730" t="s">
        <v>1376</v>
      </c>
      <c r="G33" s="662">
        <v>0</v>
      </c>
      <c r="H33" s="667">
        <v>130000</v>
      </c>
      <c r="I33" s="662">
        <v>0</v>
      </c>
      <c r="J33" s="662">
        <v>0</v>
      </c>
      <c r="K33" s="659">
        <v>42005</v>
      </c>
      <c r="L33" s="659">
        <v>42369</v>
      </c>
      <c r="M33" s="711">
        <v>130000</v>
      </c>
      <c r="N33" s="659">
        <v>42370</v>
      </c>
      <c r="O33" s="659">
        <v>42735</v>
      </c>
      <c r="P33" s="660">
        <v>150000</v>
      </c>
      <c r="Q33" s="659">
        <v>42736</v>
      </c>
      <c r="R33" s="659">
        <v>43100</v>
      </c>
      <c r="S33" s="660">
        <v>170000</v>
      </c>
      <c r="T33" s="662" t="s">
        <v>1376</v>
      </c>
      <c r="U33" s="662"/>
      <c r="V33" s="670"/>
    </row>
    <row r="34" spans="1:22" ht="111.75" customHeight="1">
      <c r="A34" s="649">
        <v>4</v>
      </c>
      <c r="B34" s="439" t="s">
        <v>536</v>
      </c>
      <c r="C34" s="733" t="s">
        <v>757</v>
      </c>
      <c r="D34" s="656" t="s">
        <v>758</v>
      </c>
      <c r="E34" s="656" t="s">
        <v>759</v>
      </c>
      <c r="F34" s="730" t="s">
        <v>1376</v>
      </c>
      <c r="G34" s="662">
        <v>0</v>
      </c>
      <c r="H34" s="667">
        <v>150000</v>
      </c>
      <c r="I34" s="662">
        <v>0</v>
      </c>
      <c r="J34" s="662">
        <v>0</v>
      </c>
      <c r="K34" s="659">
        <v>42005</v>
      </c>
      <c r="L34" s="659">
        <v>42369</v>
      </c>
      <c r="M34" s="711">
        <v>150000</v>
      </c>
      <c r="N34" s="659">
        <v>42370</v>
      </c>
      <c r="O34" s="659">
        <v>42735</v>
      </c>
      <c r="P34" s="660">
        <v>170000</v>
      </c>
      <c r="Q34" s="659">
        <v>42736</v>
      </c>
      <c r="R34" s="659">
        <v>43100</v>
      </c>
      <c r="S34" s="660">
        <v>190000</v>
      </c>
      <c r="T34" s="662" t="s">
        <v>1376</v>
      </c>
      <c r="U34" s="662"/>
      <c r="V34" s="670"/>
    </row>
    <row r="35" spans="1:22" ht="111.75" customHeight="1">
      <c r="A35" s="649">
        <v>5</v>
      </c>
      <c r="B35" s="728" t="s">
        <v>1472</v>
      </c>
      <c r="C35" s="733" t="s">
        <v>757</v>
      </c>
      <c r="D35" s="656" t="s">
        <v>1478</v>
      </c>
      <c r="E35" s="656" t="s">
        <v>1479</v>
      </c>
      <c r="F35" s="730" t="s">
        <v>1427</v>
      </c>
      <c r="G35" s="662">
        <v>0</v>
      </c>
      <c r="H35" s="667">
        <v>25000</v>
      </c>
      <c r="I35" s="662">
        <v>0</v>
      </c>
      <c r="J35" s="662">
        <v>0</v>
      </c>
      <c r="K35" s="659">
        <v>42005</v>
      </c>
      <c r="L35" s="659">
        <v>42369</v>
      </c>
      <c r="M35" s="711">
        <v>25000</v>
      </c>
      <c r="N35" s="659">
        <v>42370</v>
      </c>
      <c r="O35" s="659">
        <v>42735</v>
      </c>
      <c r="P35" s="660">
        <v>30000</v>
      </c>
      <c r="Q35" s="659">
        <v>42736</v>
      </c>
      <c r="R35" s="659">
        <v>43100</v>
      </c>
      <c r="S35" s="660">
        <v>35000</v>
      </c>
      <c r="T35" s="662" t="s">
        <v>1376</v>
      </c>
      <c r="U35" s="662"/>
      <c r="V35" s="670"/>
    </row>
    <row r="36" spans="1:22" ht="111.75" customHeight="1">
      <c r="A36" s="649">
        <v>6</v>
      </c>
      <c r="B36" s="650" t="s">
        <v>1480</v>
      </c>
      <c r="C36" s="651" t="s">
        <v>1481</v>
      </c>
      <c r="D36" s="734" t="s">
        <v>1482</v>
      </c>
      <c r="E36" s="656" t="s">
        <v>1483</v>
      </c>
      <c r="F36" s="730" t="s">
        <v>1376</v>
      </c>
      <c r="G36" s="662">
        <v>0</v>
      </c>
      <c r="H36" s="667">
        <v>100000</v>
      </c>
      <c r="I36" s="662">
        <v>0</v>
      </c>
      <c r="J36" s="662">
        <v>0</v>
      </c>
      <c r="K36" s="659">
        <v>42005</v>
      </c>
      <c r="L36" s="659">
        <v>42369</v>
      </c>
      <c r="M36" s="711">
        <v>100000</v>
      </c>
      <c r="N36" s="659">
        <v>42370</v>
      </c>
      <c r="O36" s="659">
        <v>42735</v>
      </c>
      <c r="P36" s="660">
        <v>120000</v>
      </c>
      <c r="Q36" s="659">
        <v>42736</v>
      </c>
      <c r="R36" s="659">
        <v>43100</v>
      </c>
      <c r="S36" s="660">
        <v>140000</v>
      </c>
      <c r="T36" s="662" t="s">
        <v>1376</v>
      </c>
      <c r="U36" s="662"/>
      <c r="V36" s="670"/>
    </row>
    <row r="37" spans="1:22" ht="111.75" customHeight="1">
      <c r="A37" s="649">
        <v>7</v>
      </c>
      <c r="B37" s="735" t="s">
        <v>100</v>
      </c>
      <c r="C37" s="736" t="s">
        <v>472</v>
      </c>
      <c r="D37" s="737" t="s">
        <v>1484</v>
      </c>
      <c r="E37" s="726" t="s">
        <v>1485</v>
      </c>
      <c r="F37" s="437" t="s">
        <v>1376</v>
      </c>
      <c r="G37" s="437">
        <v>0</v>
      </c>
      <c r="H37" s="679">
        <v>1390000</v>
      </c>
      <c r="I37" s="437">
        <v>0</v>
      </c>
      <c r="J37" s="437">
        <v>0</v>
      </c>
      <c r="K37" s="659">
        <v>42005</v>
      </c>
      <c r="L37" s="659">
        <v>42369</v>
      </c>
      <c r="M37" s="679">
        <v>430000</v>
      </c>
      <c r="N37" s="659">
        <v>42370</v>
      </c>
      <c r="O37" s="659">
        <v>42735</v>
      </c>
      <c r="P37" s="679">
        <v>460000</v>
      </c>
      <c r="Q37" s="659">
        <v>42736</v>
      </c>
      <c r="R37" s="659">
        <v>43100</v>
      </c>
      <c r="S37" s="679">
        <v>500000</v>
      </c>
      <c r="T37" s="662" t="s">
        <v>1376</v>
      </c>
      <c r="U37" s="738"/>
      <c r="V37" s="739"/>
    </row>
    <row r="38" spans="1:22" ht="111.75" customHeight="1">
      <c r="A38" s="649">
        <v>8</v>
      </c>
      <c r="B38" s="735" t="s">
        <v>100</v>
      </c>
      <c r="C38" s="736"/>
      <c r="D38" s="737" t="s">
        <v>481</v>
      </c>
      <c r="E38" s="737" t="s">
        <v>1486</v>
      </c>
      <c r="F38" s="437" t="s">
        <v>1376</v>
      </c>
      <c r="G38" s="437">
        <v>0</v>
      </c>
      <c r="H38" s="679">
        <v>1380000</v>
      </c>
      <c r="I38" s="437">
        <v>0</v>
      </c>
      <c r="J38" s="437">
        <v>0</v>
      </c>
      <c r="K38" s="659">
        <v>42005</v>
      </c>
      <c r="L38" s="659">
        <v>42369</v>
      </c>
      <c r="M38" s="679">
        <v>430000</v>
      </c>
      <c r="N38" s="659">
        <v>42370</v>
      </c>
      <c r="O38" s="659">
        <v>42735</v>
      </c>
      <c r="P38" s="679">
        <v>450000</v>
      </c>
      <c r="Q38" s="659">
        <v>42736</v>
      </c>
      <c r="R38" s="659">
        <v>43100</v>
      </c>
      <c r="S38" s="679">
        <v>36000</v>
      </c>
      <c r="T38" s="662" t="s">
        <v>1376</v>
      </c>
      <c r="U38" s="738"/>
      <c r="V38" s="739"/>
    </row>
    <row r="39" spans="1:22" ht="111.75" customHeight="1">
      <c r="A39" s="649">
        <v>9</v>
      </c>
      <c r="B39" s="735" t="s">
        <v>100</v>
      </c>
      <c r="C39" s="736" t="s">
        <v>462</v>
      </c>
      <c r="D39" s="737" t="s">
        <v>463</v>
      </c>
      <c r="E39" s="737" t="s">
        <v>464</v>
      </c>
      <c r="F39" s="437" t="s">
        <v>1376</v>
      </c>
      <c r="G39" s="437">
        <v>0</v>
      </c>
      <c r="H39" s="679">
        <v>2700000</v>
      </c>
      <c r="I39" s="437">
        <v>0</v>
      </c>
      <c r="J39" s="437">
        <v>0</v>
      </c>
      <c r="K39" s="659">
        <v>42005</v>
      </c>
      <c r="L39" s="659">
        <v>42369</v>
      </c>
      <c r="M39" s="679">
        <v>850000</v>
      </c>
      <c r="N39" s="659">
        <v>42370</v>
      </c>
      <c r="O39" s="659">
        <v>42735</v>
      </c>
      <c r="P39" s="679">
        <v>900000</v>
      </c>
      <c r="Q39" s="659">
        <v>42736</v>
      </c>
      <c r="R39" s="659">
        <v>43100</v>
      </c>
      <c r="S39" s="679">
        <v>40000</v>
      </c>
      <c r="T39" s="662" t="s">
        <v>1376</v>
      </c>
      <c r="U39" s="738"/>
      <c r="V39" s="739"/>
    </row>
    <row r="40" spans="1:22" ht="111.75" customHeight="1">
      <c r="A40" s="649">
        <v>10</v>
      </c>
      <c r="B40" s="735" t="s">
        <v>100</v>
      </c>
      <c r="C40" s="736" t="s">
        <v>462</v>
      </c>
      <c r="D40" s="737" t="s">
        <v>466</v>
      </c>
      <c r="E40" s="737" t="s">
        <v>467</v>
      </c>
      <c r="F40" s="437" t="s">
        <v>1376</v>
      </c>
      <c r="G40" s="437">
        <v>0</v>
      </c>
      <c r="H40" s="679">
        <v>135000</v>
      </c>
      <c r="I40" s="437">
        <v>0</v>
      </c>
      <c r="J40" s="437">
        <v>0</v>
      </c>
      <c r="K40" s="659">
        <v>42005</v>
      </c>
      <c r="L40" s="659">
        <v>42369</v>
      </c>
      <c r="M40" s="679">
        <v>40000</v>
      </c>
      <c r="N40" s="659">
        <v>42370</v>
      </c>
      <c r="O40" s="659">
        <v>42735</v>
      </c>
      <c r="P40" s="679">
        <v>45000</v>
      </c>
      <c r="Q40" s="659">
        <v>42736</v>
      </c>
      <c r="R40" s="659">
        <v>43100</v>
      </c>
      <c r="S40" s="679">
        <v>50000</v>
      </c>
      <c r="T40" s="662" t="s">
        <v>1376</v>
      </c>
      <c r="U40" s="738"/>
      <c r="V40" s="739"/>
    </row>
    <row r="41" spans="1:22" ht="111.75" customHeight="1">
      <c r="A41" s="649">
        <v>11</v>
      </c>
      <c r="B41" s="735" t="s">
        <v>72</v>
      </c>
      <c r="C41" s="736"/>
      <c r="D41" s="737" t="s">
        <v>492</v>
      </c>
      <c r="E41" s="737" t="s">
        <v>1487</v>
      </c>
      <c r="F41" s="437" t="s">
        <v>1376</v>
      </c>
      <c r="G41" s="437">
        <v>0</v>
      </c>
      <c r="H41" s="679">
        <v>22000</v>
      </c>
      <c r="I41" s="437">
        <v>0</v>
      </c>
      <c r="J41" s="437">
        <v>0</v>
      </c>
      <c r="K41" s="659">
        <v>42005</v>
      </c>
      <c r="L41" s="659">
        <v>42369</v>
      </c>
      <c r="M41" s="679">
        <v>5000</v>
      </c>
      <c r="N41" s="659">
        <v>42370</v>
      </c>
      <c r="O41" s="659">
        <v>42735</v>
      </c>
      <c r="P41" s="679">
        <v>7000</v>
      </c>
      <c r="Q41" s="659">
        <v>42736</v>
      </c>
      <c r="R41" s="659">
        <v>43100</v>
      </c>
      <c r="S41" s="679">
        <v>10000</v>
      </c>
      <c r="T41" s="662" t="s">
        <v>1376</v>
      </c>
      <c r="U41" s="738"/>
      <c r="V41" s="739"/>
    </row>
    <row r="42" spans="1:22" ht="111.75" customHeight="1">
      <c r="A42" s="740">
        <v>12</v>
      </c>
      <c r="B42" s="735" t="s">
        <v>72</v>
      </c>
      <c r="C42" s="736" t="s">
        <v>523</v>
      </c>
      <c r="D42" s="737" t="s">
        <v>1488</v>
      </c>
      <c r="E42" s="737" t="s">
        <v>1489</v>
      </c>
      <c r="F42" s="437" t="s">
        <v>1376</v>
      </c>
      <c r="G42" s="437">
        <v>0</v>
      </c>
      <c r="H42" s="679">
        <v>455000</v>
      </c>
      <c r="I42" s="437">
        <v>0</v>
      </c>
      <c r="J42" s="437">
        <v>0</v>
      </c>
      <c r="K42" s="659">
        <v>42005</v>
      </c>
      <c r="L42" s="659">
        <v>42369</v>
      </c>
      <c r="M42" s="679">
        <v>130000</v>
      </c>
      <c r="N42" s="659">
        <v>42370</v>
      </c>
      <c r="O42" s="659">
        <v>42735</v>
      </c>
      <c r="P42" s="679">
        <v>150000</v>
      </c>
      <c r="Q42" s="659">
        <v>42736</v>
      </c>
      <c r="R42" s="659">
        <v>43100</v>
      </c>
      <c r="S42" s="679">
        <v>175000</v>
      </c>
      <c r="T42" s="662" t="s">
        <v>1376</v>
      </c>
      <c r="U42" s="738"/>
      <c r="V42" s="739"/>
    </row>
    <row r="43" spans="1:22" ht="111.75" customHeight="1">
      <c r="A43" s="698">
        <v>13</v>
      </c>
      <c r="B43" s="735" t="s">
        <v>72</v>
      </c>
      <c r="C43" s="736" t="s">
        <v>523</v>
      </c>
      <c r="D43" s="737" t="s">
        <v>524</v>
      </c>
      <c r="E43" s="737" t="s">
        <v>1490</v>
      </c>
      <c r="F43" s="437" t="s">
        <v>1376</v>
      </c>
      <c r="G43" s="437">
        <v>0</v>
      </c>
      <c r="H43" s="679">
        <v>920000</v>
      </c>
      <c r="I43" s="437">
        <v>0</v>
      </c>
      <c r="J43" s="437">
        <v>0</v>
      </c>
      <c r="K43" s="659">
        <v>42005</v>
      </c>
      <c r="L43" s="659">
        <v>42369</v>
      </c>
      <c r="M43" s="679">
        <v>270000</v>
      </c>
      <c r="N43" s="659">
        <v>42370</v>
      </c>
      <c r="O43" s="659">
        <v>42735</v>
      </c>
      <c r="P43" s="679">
        <v>300000</v>
      </c>
      <c r="Q43" s="659">
        <v>42736</v>
      </c>
      <c r="R43" s="659">
        <v>43100</v>
      </c>
      <c r="S43" s="437">
        <v>350000</v>
      </c>
      <c r="T43" s="662" t="s">
        <v>1376</v>
      </c>
      <c r="U43" s="738"/>
      <c r="V43" s="739"/>
    </row>
    <row r="44" spans="1:22" ht="111.75" customHeight="1">
      <c r="A44" s="698">
        <v>14</v>
      </c>
      <c r="B44" s="735" t="s">
        <v>72</v>
      </c>
      <c r="C44" s="736" t="s">
        <v>489</v>
      </c>
      <c r="D44" s="737" t="s">
        <v>490</v>
      </c>
      <c r="E44" s="737" t="s">
        <v>1491</v>
      </c>
      <c r="F44" s="437" t="s">
        <v>1376</v>
      </c>
      <c r="G44" s="437">
        <v>0</v>
      </c>
      <c r="H44" s="679">
        <v>450000</v>
      </c>
      <c r="I44" s="437">
        <v>0</v>
      </c>
      <c r="J44" s="437">
        <v>0</v>
      </c>
      <c r="K44" s="659">
        <v>42005</v>
      </c>
      <c r="L44" s="659">
        <v>42369</v>
      </c>
      <c r="M44" s="679">
        <v>150000</v>
      </c>
      <c r="N44" s="659">
        <v>42370</v>
      </c>
      <c r="O44" s="659">
        <v>42735</v>
      </c>
      <c r="P44" s="679">
        <v>150000</v>
      </c>
      <c r="Q44" s="659">
        <v>42736</v>
      </c>
      <c r="R44" s="659">
        <v>43100</v>
      </c>
      <c r="S44" s="679">
        <v>150000</v>
      </c>
      <c r="T44" s="662" t="s">
        <v>1376</v>
      </c>
      <c r="U44" s="738"/>
      <c r="V44" s="739"/>
    </row>
    <row r="45" spans="1:22" ht="111.75" customHeight="1">
      <c r="A45" s="649"/>
      <c r="B45" s="728" t="s">
        <v>24</v>
      </c>
      <c r="C45" s="729" t="s">
        <v>24</v>
      </c>
      <c r="D45" s="726" t="s">
        <v>24</v>
      </c>
      <c r="E45" s="741" t="s">
        <v>24</v>
      </c>
      <c r="F45" s="726" t="s">
        <v>24</v>
      </c>
      <c r="G45" s="662" t="s">
        <v>24</v>
      </c>
      <c r="H45" s="662" t="s">
        <v>24</v>
      </c>
      <c r="I45" s="662" t="s">
        <v>24</v>
      </c>
      <c r="J45" s="662" t="s">
        <v>24</v>
      </c>
      <c r="K45" s="659" t="s">
        <v>24</v>
      </c>
      <c r="L45" s="659" t="s">
        <v>24</v>
      </c>
      <c r="M45" s="660" t="s">
        <v>24</v>
      </c>
      <c r="N45" s="659" t="s">
        <v>24</v>
      </c>
      <c r="O45" s="659" t="s">
        <v>24</v>
      </c>
      <c r="P45" s="660" t="s">
        <v>24</v>
      </c>
      <c r="Q45" s="668"/>
      <c r="R45" s="668"/>
      <c r="S45" s="668"/>
      <c r="T45" s="662" t="s">
        <v>24</v>
      </c>
      <c r="U45" s="662"/>
      <c r="V45" s="739"/>
    </row>
    <row r="46" spans="1:22" ht="111.75" customHeight="1">
      <c r="A46" s="649"/>
      <c r="B46" s="713"/>
      <c r="C46" s="1278" t="s">
        <v>1492</v>
      </c>
      <c r="D46" s="1279"/>
      <c r="E46" s="1279"/>
      <c r="F46" s="1279"/>
      <c r="G46" s="1279"/>
      <c r="H46" s="1279"/>
      <c r="I46" s="1279"/>
      <c r="J46" s="1279"/>
      <c r="K46" s="1279"/>
      <c r="L46" s="1279"/>
      <c r="M46" s="1279"/>
      <c r="N46" s="1279"/>
      <c r="O46" s="1279"/>
      <c r="P46" s="1279"/>
      <c r="Q46" s="1279"/>
      <c r="R46" s="1279"/>
      <c r="S46" s="1279"/>
      <c r="T46" s="1279"/>
      <c r="U46" s="1279"/>
      <c r="V46" s="1280"/>
    </row>
    <row r="47" spans="1:22" ht="111.75" customHeight="1">
      <c r="A47" s="649"/>
      <c r="B47" s="728" t="s">
        <v>1472</v>
      </c>
      <c r="C47" s="742" t="s">
        <v>1440</v>
      </c>
      <c r="D47" s="743" t="s">
        <v>1493</v>
      </c>
      <c r="E47" s="656" t="s">
        <v>766</v>
      </c>
      <c r="F47" s="744" t="s">
        <v>1494</v>
      </c>
      <c r="G47" s="745"/>
      <c r="H47" s="662">
        <v>0</v>
      </c>
      <c r="I47" s="662">
        <v>0</v>
      </c>
      <c r="J47" s="662">
        <v>0</v>
      </c>
      <c r="K47" s="746"/>
      <c r="L47" s="746"/>
      <c r="M47" s="745"/>
      <c r="N47" s="746"/>
      <c r="O47" s="746"/>
      <c r="P47" s="746"/>
      <c r="Q47" s="746">
        <v>2017</v>
      </c>
      <c r="R47" s="746">
        <v>2017</v>
      </c>
      <c r="S47" s="746">
        <v>3336412</v>
      </c>
      <c r="T47" s="662"/>
      <c r="U47" s="662"/>
      <c r="V47" s="670"/>
    </row>
    <row r="48" spans="1:22" ht="111.75" customHeight="1">
      <c r="A48" s="649"/>
      <c r="B48" s="747" t="s">
        <v>1472</v>
      </c>
      <c r="C48" s="748" t="s">
        <v>1440</v>
      </c>
      <c r="D48" s="743" t="s">
        <v>1493</v>
      </c>
      <c r="E48" s="656" t="s">
        <v>766</v>
      </c>
      <c r="F48" s="744" t="s">
        <v>1495</v>
      </c>
      <c r="G48" s="745">
        <v>2220861</v>
      </c>
      <c r="H48" s="662">
        <v>0</v>
      </c>
      <c r="I48" s="662">
        <v>0</v>
      </c>
      <c r="J48" s="662">
        <v>0</v>
      </c>
      <c r="K48" s="746">
        <v>2015</v>
      </c>
      <c r="L48" s="746">
        <v>2015</v>
      </c>
      <c r="M48" s="745">
        <v>2220861</v>
      </c>
      <c r="N48" s="746"/>
      <c r="O48" s="746"/>
      <c r="P48" s="746"/>
      <c r="Q48" s="746"/>
      <c r="R48" s="746"/>
      <c r="S48" s="746"/>
      <c r="T48" s="662"/>
      <c r="U48" s="662"/>
      <c r="V48" s="670"/>
    </row>
    <row r="49" spans="1:22" ht="111.75" customHeight="1">
      <c r="A49" s="649"/>
      <c r="B49" s="749"/>
      <c r="C49" s="750"/>
      <c r="D49" s="751" t="s">
        <v>24</v>
      </c>
      <c r="E49" s="662"/>
      <c r="F49" s="662"/>
      <c r="G49" s="662"/>
      <c r="H49" s="662"/>
      <c r="I49" s="662"/>
      <c r="J49" s="662"/>
      <c r="K49" s="746"/>
      <c r="L49" s="746"/>
      <c r="M49" s="752"/>
      <c r="N49" s="746"/>
      <c r="O49" s="746"/>
      <c r="P49" s="746"/>
      <c r="Q49" s="746"/>
      <c r="R49" s="746"/>
      <c r="S49" s="746"/>
      <c r="T49" s="662"/>
      <c r="U49" s="662"/>
      <c r="V49" s="670"/>
    </row>
    <row r="50" spans="1:22" ht="111.75" customHeight="1">
      <c r="A50" s="649"/>
      <c r="B50" s="749"/>
      <c r="C50" s="750"/>
      <c r="D50" s="751" t="s">
        <v>24</v>
      </c>
      <c r="E50" s="662"/>
      <c r="F50" s="662"/>
      <c r="G50" s="662"/>
      <c r="H50" s="662"/>
      <c r="I50" s="662"/>
      <c r="J50" s="662"/>
      <c r="K50" s="746"/>
      <c r="L50" s="746"/>
      <c r="M50" s="752"/>
      <c r="N50" s="746"/>
      <c r="O50" s="746"/>
      <c r="P50" s="746"/>
      <c r="Q50" s="746"/>
      <c r="R50" s="746"/>
      <c r="S50" s="746"/>
      <c r="T50" s="662"/>
      <c r="U50" s="662"/>
      <c r="V50" s="670"/>
    </row>
    <row r="51" spans="1:22" ht="111.75" customHeight="1">
      <c r="A51" s="649"/>
      <c r="B51" s="749"/>
      <c r="C51" s="750"/>
      <c r="D51" s="753" t="s">
        <v>24</v>
      </c>
      <c r="E51" s="421"/>
      <c r="F51" s="421"/>
      <c r="G51" s="421"/>
      <c r="H51" s="421"/>
      <c r="I51" s="421"/>
      <c r="J51" s="421"/>
      <c r="K51" s="754"/>
      <c r="L51" s="754"/>
      <c r="M51" s="752"/>
      <c r="N51" s="754"/>
      <c r="O51" s="754"/>
      <c r="P51" s="754"/>
      <c r="Q51" s="754"/>
      <c r="R51" s="754"/>
      <c r="S51" s="754"/>
      <c r="T51" s="421"/>
      <c r="U51" s="421"/>
      <c r="V51" s="755"/>
    </row>
    <row r="52" spans="1:22" ht="111.75" customHeight="1">
      <c r="A52" s="649"/>
      <c r="B52" s="749"/>
      <c r="C52" s="750"/>
      <c r="D52" s="756" t="s">
        <v>24</v>
      </c>
      <c r="E52" s="421"/>
      <c r="F52" s="421"/>
      <c r="G52" s="421"/>
      <c r="H52" s="421"/>
      <c r="I52" s="421"/>
      <c r="J52" s="421"/>
      <c r="K52" s="754"/>
      <c r="L52" s="754"/>
      <c r="M52" s="752"/>
      <c r="N52" s="754"/>
      <c r="O52" s="754"/>
      <c r="P52" s="754"/>
      <c r="Q52" s="754"/>
      <c r="R52" s="754"/>
      <c r="S52" s="754"/>
      <c r="T52" s="421"/>
      <c r="U52" s="421"/>
      <c r="V52" s="755"/>
    </row>
    <row r="53" spans="1:22" ht="111.75" customHeight="1">
      <c r="A53" s="649"/>
      <c r="B53" s="749"/>
      <c r="C53" s="750"/>
      <c r="D53" s="756" t="s">
        <v>24</v>
      </c>
      <c r="E53" s="421"/>
      <c r="F53" s="421"/>
      <c r="G53" s="421"/>
      <c r="H53" s="421"/>
      <c r="I53" s="421"/>
      <c r="J53" s="421"/>
      <c r="K53" s="754"/>
      <c r="L53" s="754"/>
      <c r="M53" s="752"/>
      <c r="N53" s="754"/>
      <c r="O53" s="754"/>
      <c r="P53" s="754"/>
      <c r="Q53" s="754"/>
      <c r="R53" s="754"/>
      <c r="S53" s="754"/>
      <c r="T53" s="421"/>
      <c r="U53" s="421"/>
      <c r="V53" s="755"/>
    </row>
    <row r="54" spans="1:22" ht="111.75" customHeight="1">
      <c r="A54" s="649"/>
      <c r="B54" s="749"/>
      <c r="C54" s="750"/>
      <c r="D54" s="753" t="s">
        <v>24</v>
      </c>
      <c r="E54" s="421"/>
      <c r="F54" s="421"/>
      <c r="G54" s="421"/>
      <c r="H54" s="421"/>
      <c r="I54" s="421"/>
      <c r="J54" s="421"/>
      <c r="K54" s="754"/>
      <c r="L54" s="754"/>
      <c r="M54" s="752"/>
      <c r="N54" s="754"/>
      <c r="O54" s="754"/>
      <c r="P54" s="754"/>
      <c r="Q54" s="754"/>
      <c r="R54" s="754"/>
      <c r="S54" s="754"/>
      <c r="T54" s="421"/>
      <c r="U54" s="421"/>
      <c r="V54" s="755"/>
    </row>
    <row r="55" spans="1:22" ht="111.75" customHeight="1">
      <c r="A55" s="649"/>
      <c r="B55" s="749"/>
      <c r="C55" s="750"/>
      <c r="D55" s="753" t="s">
        <v>24</v>
      </c>
      <c r="E55" s="421"/>
      <c r="F55" s="421"/>
      <c r="G55" s="421"/>
      <c r="H55" s="421"/>
      <c r="I55" s="421"/>
      <c r="J55" s="421"/>
      <c r="K55" s="754"/>
      <c r="L55" s="754"/>
      <c r="M55" s="752"/>
      <c r="N55" s="754"/>
      <c r="O55" s="754"/>
      <c r="P55" s="754"/>
      <c r="Q55" s="754"/>
      <c r="R55" s="754"/>
      <c r="S55" s="754"/>
      <c r="T55" s="421"/>
      <c r="U55" s="421"/>
      <c r="V55" s="755"/>
    </row>
    <row r="56" spans="1:22" ht="111.75" customHeight="1">
      <c r="A56" s="649"/>
      <c r="B56" s="749"/>
      <c r="C56" s="750"/>
      <c r="D56" s="756" t="s">
        <v>24</v>
      </c>
      <c r="E56" s="421"/>
      <c r="F56" s="421"/>
      <c r="G56" s="421"/>
      <c r="H56" s="421"/>
      <c r="I56" s="421"/>
      <c r="J56" s="421"/>
      <c r="K56" s="754"/>
      <c r="L56" s="754"/>
      <c r="M56" s="752"/>
      <c r="N56" s="754"/>
      <c r="O56" s="754"/>
      <c r="P56" s="754"/>
      <c r="Q56" s="754"/>
      <c r="R56" s="754"/>
      <c r="S56" s="754"/>
      <c r="T56" s="421"/>
      <c r="U56" s="421"/>
      <c r="V56" s="755"/>
    </row>
    <row r="57" spans="1:22" ht="111.75" customHeight="1">
      <c r="A57" s="649"/>
      <c r="B57" s="749"/>
      <c r="C57" s="750"/>
      <c r="D57" s="757" t="s">
        <v>24</v>
      </c>
      <c r="E57" s="421"/>
      <c r="F57" s="421"/>
      <c r="G57" s="421"/>
      <c r="H57" s="421"/>
      <c r="I57" s="421"/>
      <c r="J57" s="421"/>
      <c r="K57" s="754"/>
      <c r="L57" s="754"/>
      <c r="M57" s="752"/>
      <c r="N57" s="754"/>
      <c r="O57" s="754"/>
      <c r="P57" s="754"/>
      <c r="Q57" s="754"/>
      <c r="R57" s="754"/>
      <c r="S57" s="754"/>
      <c r="T57" s="421"/>
      <c r="U57" s="421"/>
      <c r="V57" s="755"/>
    </row>
    <row r="58" spans="1:22" ht="111.75" customHeight="1">
      <c r="A58" s="649"/>
      <c r="B58" s="749"/>
      <c r="C58" s="750"/>
      <c r="D58" s="756" t="s">
        <v>24</v>
      </c>
      <c r="E58" s="421"/>
      <c r="F58" s="421"/>
      <c r="G58" s="421"/>
      <c r="H58" s="421"/>
      <c r="I58" s="421"/>
      <c r="J58" s="421"/>
      <c r="K58" s="754"/>
      <c r="L58" s="754"/>
      <c r="M58" s="752"/>
      <c r="N58" s="754"/>
      <c r="O58" s="754"/>
      <c r="P58" s="754"/>
      <c r="Q58" s="754"/>
      <c r="R58" s="754"/>
      <c r="S58" s="754"/>
      <c r="T58" s="421"/>
      <c r="U58" s="421"/>
      <c r="V58" s="755"/>
    </row>
    <row r="59" spans="1:22" ht="111.75" customHeight="1">
      <c r="A59" s="649"/>
      <c r="B59" s="749"/>
      <c r="C59" s="750"/>
      <c r="D59" s="756" t="s">
        <v>24</v>
      </c>
      <c r="E59" s="421"/>
      <c r="F59" s="421"/>
      <c r="G59" s="421"/>
      <c r="H59" s="421"/>
      <c r="I59" s="421"/>
      <c r="J59" s="421"/>
      <c r="K59" s="754"/>
      <c r="L59" s="754"/>
      <c r="M59" s="752"/>
      <c r="N59" s="754"/>
      <c r="O59" s="754"/>
      <c r="P59" s="754"/>
      <c r="Q59" s="754"/>
      <c r="R59" s="754"/>
      <c r="S59" s="754"/>
      <c r="T59" s="421"/>
      <c r="U59" s="421"/>
      <c r="V59" s="755"/>
    </row>
    <row r="60" spans="1:22" ht="111.75" customHeight="1">
      <c r="A60" s="649"/>
      <c r="B60" s="749"/>
      <c r="C60" s="750"/>
      <c r="D60" s="753" t="s">
        <v>24</v>
      </c>
      <c r="E60" s="421"/>
      <c r="F60" s="421"/>
      <c r="G60" s="421"/>
      <c r="H60" s="421"/>
      <c r="I60" s="421"/>
      <c r="J60" s="421"/>
      <c r="K60" s="754"/>
      <c r="L60" s="754"/>
      <c r="M60" s="752"/>
      <c r="N60" s="754"/>
      <c r="O60" s="754"/>
      <c r="P60" s="754"/>
      <c r="Q60" s="754"/>
      <c r="R60" s="754"/>
      <c r="S60" s="754"/>
      <c r="T60" s="421"/>
      <c r="U60" s="421"/>
      <c r="V60" s="755"/>
    </row>
    <row r="61" spans="1:22" ht="111.75" customHeight="1">
      <c r="A61" s="649"/>
      <c r="B61" s="749"/>
      <c r="C61" s="750"/>
      <c r="D61" s="753" t="s">
        <v>24</v>
      </c>
      <c r="E61" s="421"/>
      <c r="F61" s="421"/>
      <c r="G61" s="421"/>
      <c r="H61" s="421"/>
      <c r="I61" s="421"/>
      <c r="J61" s="421"/>
      <c r="K61" s="754"/>
      <c r="L61" s="754"/>
      <c r="M61" s="752"/>
      <c r="N61" s="754"/>
      <c r="O61" s="754"/>
      <c r="P61" s="754"/>
      <c r="Q61" s="754"/>
      <c r="R61" s="754"/>
      <c r="S61" s="754"/>
      <c r="T61" s="421"/>
      <c r="U61" s="421"/>
      <c r="V61" s="755"/>
    </row>
    <row r="62" spans="1:22" ht="111.75" customHeight="1">
      <c r="A62" s="649"/>
      <c r="B62" s="749"/>
      <c r="C62" s="750"/>
      <c r="D62" s="756" t="s">
        <v>24</v>
      </c>
      <c r="E62" s="421"/>
      <c r="F62" s="421"/>
      <c r="G62" s="421"/>
      <c r="H62" s="421"/>
      <c r="I62" s="421"/>
      <c r="J62" s="421"/>
      <c r="K62" s="754"/>
      <c r="L62" s="754"/>
      <c r="M62" s="752"/>
      <c r="N62" s="754"/>
      <c r="O62" s="754"/>
      <c r="P62" s="754"/>
      <c r="Q62" s="754"/>
      <c r="R62" s="754"/>
      <c r="S62" s="754"/>
      <c r="T62" s="421"/>
      <c r="U62" s="421"/>
      <c r="V62" s="755"/>
    </row>
    <row r="63" spans="1:22" ht="111.75" customHeight="1">
      <c r="A63" s="649"/>
      <c r="B63" s="749"/>
      <c r="C63" s="750"/>
      <c r="D63" s="756" t="s">
        <v>24</v>
      </c>
      <c r="E63" s="421"/>
      <c r="F63" s="421"/>
      <c r="G63" s="421"/>
      <c r="H63" s="421"/>
      <c r="I63" s="421"/>
      <c r="J63" s="421"/>
      <c r="K63" s="754"/>
      <c r="L63" s="754"/>
      <c r="M63" s="752"/>
      <c r="N63" s="754"/>
      <c r="O63" s="754"/>
      <c r="P63" s="754"/>
      <c r="Q63" s="754"/>
      <c r="R63" s="754"/>
      <c r="S63" s="754"/>
      <c r="T63" s="421"/>
      <c r="U63" s="421"/>
      <c r="V63" s="755"/>
    </row>
    <row r="64" spans="1:22" ht="111.75" customHeight="1">
      <c r="A64" s="649"/>
      <c r="B64" s="749"/>
      <c r="C64" s="750"/>
      <c r="D64" s="756" t="s">
        <v>24</v>
      </c>
      <c r="E64" s="421"/>
      <c r="F64" s="421"/>
      <c r="G64" s="421"/>
      <c r="H64" s="421"/>
      <c r="I64" s="421"/>
      <c r="J64" s="421"/>
      <c r="K64" s="754"/>
      <c r="L64" s="754"/>
      <c r="M64" s="752"/>
      <c r="N64" s="754"/>
      <c r="O64" s="754"/>
      <c r="P64" s="754"/>
      <c r="Q64" s="754"/>
      <c r="R64" s="754"/>
      <c r="S64" s="754"/>
      <c r="T64" s="421"/>
      <c r="U64" s="421"/>
      <c r="V64" s="755"/>
    </row>
    <row r="65" spans="1:22" ht="111.75" customHeight="1">
      <c r="A65" s="649"/>
      <c r="B65" s="747"/>
      <c r="C65" s="750"/>
      <c r="D65" s="756" t="s">
        <v>24</v>
      </c>
      <c r="E65" s="421"/>
      <c r="F65" s="421"/>
      <c r="G65" s="421"/>
      <c r="H65" s="421"/>
      <c r="I65" s="421"/>
      <c r="J65" s="421"/>
      <c r="K65" s="754"/>
      <c r="L65" s="754"/>
      <c r="M65" s="758"/>
      <c r="N65" s="754"/>
      <c r="O65" s="754"/>
      <c r="P65" s="754"/>
      <c r="Q65" s="754"/>
      <c r="R65" s="754"/>
      <c r="S65" s="754"/>
      <c r="T65" s="421"/>
      <c r="U65" s="421"/>
      <c r="V65" s="755"/>
    </row>
    <row r="66" spans="1:22" ht="78" customHeight="1">
      <c r="A66" s="649"/>
      <c r="B66" s="747"/>
      <c r="C66" s="759" t="s">
        <v>24</v>
      </c>
      <c r="D66" s="756" t="s">
        <v>24</v>
      </c>
      <c r="E66" s="421"/>
      <c r="F66" s="421"/>
      <c r="G66" s="421"/>
      <c r="H66" s="421"/>
      <c r="I66" s="421"/>
      <c r="J66" s="421"/>
      <c r="K66" s="754"/>
      <c r="L66" s="754"/>
      <c r="M66" s="752"/>
      <c r="N66" s="754"/>
      <c r="O66" s="754"/>
      <c r="P66" s="754"/>
      <c r="Q66" s="754"/>
      <c r="R66" s="754"/>
      <c r="S66" s="754"/>
      <c r="T66" s="421"/>
      <c r="U66" s="421"/>
      <c r="V66" s="755"/>
    </row>
    <row r="67" spans="1:22" ht="48.75" customHeight="1">
      <c r="A67" s="649"/>
      <c r="B67" s="747"/>
      <c r="C67" s="760" t="s">
        <v>24</v>
      </c>
      <c r="D67" s="421"/>
      <c r="E67" s="421"/>
      <c r="F67" s="421"/>
      <c r="G67" s="421"/>
      <c r="H67" s="421"/>
      <c r="I67" s="421"/>
      <c r="J67" s="421"/>
      <c r="K67" s="754"/>
      <c r="L67" s="754"/>
      <c r="M67" s="746"/>
      <c r="N67" s="754"/>
      <c r="O67" s="754"/>
      <c r="P67" s="754"/>
      <c r="Q67" s="754"/>
      <c r="R67" s="754"/>
      <c r="S67" s="754"/>
      <c r="T67" s="421"/>
      <c r="U67" s="421"/>
      <c r="V67" s="755"/>
    </row>
    <row r="68" spans="1:22" ht="75" customHeight="1">
      <c r="A68" s="649"/>
      <c r="B68" s="761"/>
      <c r="C68" s="759" t="s">
        <v>24</v>
      </c>
      <c r="D68" s="762" t="s">
        <v>24</v>
      </c>
      <c r="E68" s="421"/>
      <c r="F68" s="421"/>
      <c r="G68" s="763" t="s">
        <v>24</v>
      </c>
      <c r="H68" s="763"/>
      <c r="I68" s="407"/>
      <c r="J68" s="407"/>
      <c r="K68" s="764"/>
      <c r="L68" s="764"/>
      <c r="M68" s="765"/>
      <c r="N68" s="764"/>
      <c r="O68" s="764"/>
      <c r="P68" s="766"/>
      <c r="Q68" s="754"/>
      <c r="R68" s="754"/>
      <c r="S68" s="754"/>
      <c r="T68" s="763"/>
      <c r="U68" s="421"/>
      <c r="V68" s="755"/>
    </row>
    <row r="69" spans="1:22" ht="83.25" customHeight="1">
      <c r="A69" s="649"/>
      <c r="B69" s="749" t="s">
        <v>24</v>
      </c>
      <c r="C69" s="767"/>
      <c r="D69" s="768" t="s">
        <v>24</v>
      </c>
      <c r="E69" s="421"/>
      <c r="F69" s="421"/>
      <c r="G69" s="763" t="s">
        <v>24</v>
      </c>
      <c r="H69" s="763"/>
      <c r="I69" s="407"/>
      <c r="J69" s="407"/>
      <c r="K69" s="764"/>
      <c r="L69" s="764"/>
      <c r="M69" s="766"/>
      <c r="N69" s="766"/>
      <c r="O69" s="764"/>
      <c r="P69" s="766"/>
      <c r="Q69" s="754"/>
      <c r="R69" s="754"/>
      <c r="S69" s="754"/>
      <c r="T69" s="763"/>
      <c r="U69" s="421"/>
      <c r="V69" s="755"/>
    </row>
    <row r="70" spans="1:22" ht="75.75" customHeight="1">
      <c r="A70" s="649"/>
      <c r="B70" s="749"/>
      <c r="C70" s="769" t="s">
        <v>24</v>
      </c>
      <c r="D70" s="770"/>
      <c r="E70" s="421"/>
      <c r="F70" s="421"/>
      <c r="G70" s="421"/>
      <c r="H70" s="421"/>
      <c r="I70" s="421"/>
      <c r="J70" s="421"/>
      <c r="K70" s="754"/>
      <c r="L70" s="754"/>
      <c r="M70" s="754"/>
      <c r="N70" s="754"/>
      <c r="O70" s="754"/>
      <c r="P70" s="754"/>
      <c r="Q70" s="754"/>
      <c r="R70" s="754"/>
      <c r="S70" s="754"/>
      <c r="T70" s="407"/>
      <c r="U70" s="421"/>
      <c r="V70" s="755"/>
    </row>
    <row r="71" spans="1:22" ht="63.75" customHeight="1">
      <c r="A71" s="649"/>
      <c r="B71" s="749"/>
      <c r="C71" s="750" t="s">
        <v>24</v>
      </c>
      <c r="D71" s="421"/>
      <c r="E71" s="421"/>
      <c r="F71" s="421"/>
      <c r="G71" s="421"/>
      <c r="H71" s="421"/>
      <c r="I71" s="421"/>
      <c r="J71" s="421"/>
      <c r="K71" s="754"/>
      <c r="L71" s="754"/>
      <c r="M71" s="754"/>
      <c r="N71" s="754"/>
      <c r="O71" s="754"/>
      <c r="P71" s="754"/>
      <c r="Q71" s="754"/>
      <c r="R71" s="754"/>
      <c r="S71" s="754"/>
      <c r="T71" s="763"/>
      <c r="U71" s="421"/>
      <c r="V71" s="755"/>
    </row>
    <row r="72" spans="1:22" ht="84" customHeight="1">
      <c r="A72" s="649"/>
      <c r="B72" s="749"/>
      <c r="C72" s="759" t="s">
        <v>24</v>
      </c>
      <c r="D72" s="768" t="s">
        <v>24</v>
      </c>
      <c r="E72" s="421"/>
      <c r="F72" s="421"/>
      <c r="G72" s="421"/>
      <c r="H72" s="421"/>
      <c r="I72" s="421"/>
      <c r="J72" s="421"/>
      <c r="K72" s="754"/>
      <c r="L72" s="754"/>
      <c r="M72" s="771"/>
      <c r="N72" s="772"/>
      <c r="O72" s="772"/>
      <c r="P72" s="771"/>
      <c r="Q72" s="754"/>
      <c r="R72" s="754"/>
      <c r="S72" s="754"/>
      <c r="T72" s="763"/>
      <c r="U72" s="421"/>
      <c r="V72" s="755"/>
    </row>
    <row r="73" spans="1:22" ht="84" customHeight="1">
      <c r="A73" s="649"/>
      <c r="B73" s="749"/>
      <c r="C73" s="767"/>
      <c r="D73" s="768" t="s">
        <v>24</v>
      </c>
      <c r="E73" s="421"/>
      <c r="F73" s="421"/>
      <c r="G73" s="421"/>
      <c r="H73" s="421"/>
      <c r="I73" s="421"/>
      <c r="J73" s="421"/>
      <c r="K73" s="754"/>
      <c r="L73" s="754"/>
      <c r="M73" s="771"/>
      <c r="N73" s="772"/>
      <c r="O73" s="772"/>
      <c r="P73" s="771"/>
      <c r="Q73" s="754"/>
      <c r="R73" s="754"/>
      <c r="S73" s="754"/>
      <c r="T73" s="773"/>
      <c r="U73" s="421"/>
      <c r="V73" s="755"/>
    </row>
    <row r="74" spans="1:22" ht="63.75" customHeight="1">
      <c r="A74" s="649"/>
      <c r="B74" s="749"/>
      <c r="C74" s="774" t="s">
        <v>24</v>
      </c>
      <c r="D74" s="421"/>
      <c r="E74" s="421"/>
      <c r="F74" s="421"/>
      <c r="G74" s="421"/>
      <c r="H74" s="421"/>
      <c r="I74" s="421"/>
      <c r="J74" s="421"/>
      <c r="K74" s="754"/>
      <c r="L74" s="754"/>
      <c r="M74" s="754"/>
      <c r="N74" s="754"/>
      <c r="O74" s="754"/>
      <c r="P74" s="754"/>
      <c r="Q74" s="754"/>
      <c r="R74" s="754"/>
      <c r="S74" s="754"/>
      <c r="T74" s="421"/>
      <c r="U74" s="421"/>
      <c r="V74" s="755"/>
    </row>
    <row r="75" spans="1:22" ht="27" customHeight="1">
      <c r="A75" s="649"/>
      <c r="B75" s="749"/>
      <c r="C75" s="750" t="s">
        <v>24</v>
      </c>
      <c r="D75" s="421"/>
      <c r="E75" s="421"/>
      <c r="F75" s="421"/>
      <c r="G75" s="421"/>
      <c r="H75" s="421"/>
      <c r="I75" s="421"/>
      <c r="J75" s="421"/>
      <c r="K75" s="754"/>
      <c r="L75" s="754"/>
      <c r="M75" s="754"/>
      <c r="N75" s="754"/>
      <c r="O75" s="754"/>
      <c r="P75" s="754"/>
      <c r="Q75" s="754"/>
      <c r="R75" s="754"/>
      <c r="S75" s="754"/>
      <c r="T75" s="421"/>
      <c r="U75" s="421"/>
      <c r="V75" s="755"/>
    </row>
    <row r="76" spans="1:22" ht="51.75" customHeight="1">
      <c r="A76" s="649"/>
      <c r="B76" s="749"/>
      <c r="C76" s="750" t="s">
        <v>24</v>
      </c>
      <c r="D76" s="421"/>
      <c r="E76" s="421"/>
      <c r="F76" s="421"/>
      <c r="G76" s="421"/>
      <c r="H76" s="421"/>
      <c r="I76" s="421"/>
      <c r="J76" s="421"/>
      <c r="K76" s="754"/>
      <c r="L76" s="754"/>
      <c r="M76" s="754"/>
      <c r="N76" s="754"/>
      <c r="O76" s="754"/>
      <c r="P76" s="754"/>
      <c r="Q76" s="754"/>
      <c r="R76" s="754"/>
      <c r="S76" s="754"/>
      <c r="T76" s="421"/>
      <c r="U76" s="421"/>
      <c r="V76" s="755"/>
    </row>
    <row r="77" spans="1:22" ht="55.5" customHeight="1">
      <c r="A77" s="649"/>
      <c r="B77" s="749"/>
      <c r="C77" s="750" t="s">
        <v>24</v>
      </c>
      <c r="D77" s="421"/>
      <c r="E77" s="421"/>
      <c r="F77" s="421"/>
      <c r="G77" s="421"/>
      <c r="H77" s="421"/>
      <c r="I77" s="421"/>
      <c r="J77" s="421"/>
      <c r="K77" s="754"/>
      <c r="L77" s="754"/>
      <c r="M77" s="754"/>
      <c r="N77" s="754"/>
      <c r="O77" s="754"/>
      <c r="P77" s="754"/>
      <c r="Q77" s="754"/>
      <c r="R77" s="754"/>
      <c r="S77" s="754"/>
      <c r="T77" s="421"/>
      <c r="U77" s="421"/>
      <c r="V77" s="755"/>
    </row>
    <row r="78" spans="1:22" ht="72.75" customHeight="1">
      <c r="A78" s="649"/>
      <c r="B78" s="749" t="s">
        <v>24</v>
      </c>
      <c r="C78" s="750" t="s">
        <v>24</v>
      </c>
      <c r="D78" s="421"/>
      <c r="E78" s="421"/>
      <c r="F78" s="421"/>
      <c r="G78" s="421"/>
      <c r="H78" s="421"/>
      <c r="I78" s="421"/>
      <c r="J78" s="421"/>
      <c r="K78" s="754"/>
      <c r="L78" s="754"/>
      <c r="M78" s="754"/>
      <c r="N78" s="754"/>
      <c r="O78" s="754"/>
      <c r="P78" s="754"/>
      <c r="Q78" s="754"/>
      <c r="R78" s="754"/>
      <c r="S78" s="754"/>
      <c r="T78" s="421"/>
      <c r="U78" s="421"/>
      <c r="V78" s="755"/>
    </row>
    <row r="79" spans="1:22" ht="67.5" customHeight="1">
      <c r="A79" s="775">
        <v>1</v>
      </c>
      <c r="B79" s="776"/>
      <c r="C79" s="662"/>
      <c r="D79" s="421"/>
      <c r="E79" s="421"/>
      <c r="F79" s="421"/>
      <c r="G79" s="421"/>
      <c r="H79" s="421"/>
      <c r="I79" s="421"/>
      <c r="J79" s="421"/>
      <c r="K79" s="754"/>
      <c r="L79" s="754"/>
      <c r="M79" s="754"/>
      <c r="N79" s="754"/>
      <c r="O79" s="754"/>
      <c r="P79" s="754"/>
      <c r="Q79" s="754"/>
      <c r="R79" s="754"/>
      <c r="S79" s="754"/>
      <c r="T79" s="421"/>
      <c r="U79" s="421"/>
      <c r="V79" s="755"/>
    </row>
    <row r="80" spans="1:22" ht="114" customHeight="1">
      <c r="A80" s="775">
        <v>2</v>
      </c>
      <c r="B80" s="776"/>
      <c r="C80" s="776"/>
      <c r="D80" s="777"/>
      <c r="E80" s="778"/>
      <c r="F80" s="778"/>
      <c r="G80" s="778" t="s">
        <v>24</v>
      </c>
      <c r="H80" s="778"/>
      <c r="I80" s="778"/>
      <c r="J80" s="778"/>
      <c r="K80" s="778"/>
      <c r="L80" s="778"/>
      <c r="M80" s="779"/>
      <c r="N80" s="778"/>
      <c r="O80" s="778"/>
      <c r="P80" s="780"/>
      <c r="Q80" s="778"/>
      <c r="R80" s="778"/>
      <c r="S80" s="780"/>
      <c r="T80" s="778"/>
      <c r="U80" s="778"/>
      <c r="V80" s="778"/>
    </row>
    <row r="81" spans="1:22" ht="64.5" customHeight="1">
      <c r="A81" s="775">
        <v>3</v>
      </c>
      <c r="B81" s="776"/>
      <c r="C81" s="776"/>
      <c r="D81" s="781"/>
      <c r="E81" s="778"/>
      <c r="F81" s="778"/>
      <c r="G81" s="778"/>
      <c r="H81" s="778"/>
      <c r="I81" s="778"/>
      <c r="J81" s="778"/>
      <c r="K81" s="778"/>
      <c r="L81" s="778"/>
      <c r="M81" s="779"/>
      <c r="N81" s="778"/>
      <c r="O81" s="778"/>
      <c r="P81" s="779"/>
      <c r="Q81" s="778"/>
      <c r="R81" s="778"/>
      <c r="S81" s="780"/>
      <c r="T81" s="778"/>
      <c r="U81" s="778"/>
      <c r="V81" s="778"/>
    </row>
    <row r="82" spans="1:22" ht="49.5" customHeight="1">
      <c r="A82" s="775">
        <v>4</v>
      </c>
      <c r="B82" s="776"/>
      <c r="C82" s="776"/>
      <c r="D82" s="782"/>
      <c r="E82" s="778"/>
      <c r="F82" s="778"/>
      <c r="G82" s="778"/>
      <c r="H82" s="778"/>
      <c r="I82" s="778"/>
      <c r="J82" s="778"/>
      <c r="K82" s="778"/>
      <c r="L82" s="778"/>
      <c r="M82" s="779"/>
      <c r="N82" s="778"/>
      <c r="O82" s="778"/>
      <c r="P82" s="779"/>
      <c r="Q82" s="778"/>
      <c r="R82" s="778"/>
      <c r="S82" s="780"/>
      <c r="T82" s="778"/>
      <c r="U82" s="778"/>
      <c r="V82" s="778"/>
    </row>
    <row r="83" spans="1:22" ht="85.5" customHeight="1">
      <c r="A83" s="775">
        <v>5</v>
      </c>
      <c r="B83" s="776"/>
      <c r="C83" s="776"/>
      <c r="D83" s="762"/>
      <c r="E83" s="778"/>
      <c r="F83" s="778"/>
      <c r="G83" s="778"/>
      <c r="H83" s="778"/>
      <c r="I83" s="778"/>
      <c r="J83" s="778"/>
      <c r="K83" s="778"/>
      <c r="L83" s="778"/>
      <c r="M83" s="783"/>
      <c r="N83" s="778"/>
      <c r="O83" s="778"/>
      <c r="P83" s="779"/>
      <c r="Q83" s="778"/>
      <c r="R83" s="778"/>
      <c r="S83" s="780"/>
      <c r="T83" s="778"/>
      <c r="U83" s="778"/>
      <c r="V83" s="778"/>
    </row>
    <row r="84" spans="1:22" ht="72" customHeight="1">
      <c r="A84" s="775">
        <v>6</v>
      </c>
      <c r="B84" s="776"/>
      <c r="C84" s="776"/>
      <c r="D84" s="762"/>
      <c r="E84" s="778"/>
      <c r="F84" s="778"/>
      <c r="G84" s="778"/>
      <c r="H84" s="778"/>
      <c r="I84" s="778"/>
      <c r="J84" s="778"/>
      <c r="K84" s="778"/>
      <c r="L84" s="778"/>
      <c r="M84" s="779"/>
      <c r="N84" s="778"/>
      <c r="O84" s="778"/>
      <c r="P84" s="779"/>
      <c r="Q84" s="778"/>
      <c r="R84" s="778"/>
      <c r="S84" s="780"/>
      <c r="T84" s="778"/>
      <c r="U84" s="778"/>
      <c r="V84" s="778"/>
    </row>
    <row r="85" spans="1:22" ht="45.75" customHeight="1">
      <c r="A85" s="775">
        <v>7</v>
      </c>
      <c r="B85" s="776"/>
      <c r="C85" s="776"/>
      <c r="D85" s="781"/>
      <c r="E85" s="778"/>
      <c r="F85" s="778"/>
      <c r="G85" s="778"/>
      <c r="H85" s="778"/>
      <c r="I85" s="778"/>
      <c r="J85" s="778"/>
      <c r="K85" s="778"/>
      <c r="L85" s="778"/>
      <c r="M85" s="779"/>
      <c r="N85" s="778"/>
      <c r="O85" s="778"/>
      <c r="P85" s="779"/>
      <c r="Q85" s="778"/>
      <c r="R85" s="778"/>
      <c r="S85" s="779"/>
      <c r="T85" s="778"/>
      <c r="U85" s="778"/>
      <c r="V85" s="778"/>
    </row>
    <row r="86" spans="1:22" ht="45.75" customHeight="1">
      <c r="A86" s="775">
        <v>8</v>
      </c>
      <c r="B86" s="776"/>
      <c r="C86" s="776"/>
      <c r="D86" s="781"/>
      <c r="E86" s="778"/>
      <c r="F86" s="778"/>
      <c r="G86" s="778"/>
      <c r="H86" s="778"/>
      <c r="I86" s="778"/>
      <c r="J86" s="778"/>
      <c r="K86" s="778"/>
      <c r="L86" s="778"/>
      <c r="M86" s="779"/>
      <c r="N86" s="778"/>
      <c r="O86" s="778"/>
      <c r="P86" s="779"/>
      <c r="Q86" s="778"/>
      <c r="R86" s="778"/>
      <c r="S86" s="779"/>
      <c r="T86" s="778"/>
      <c r="U86" s="778"/>
      <c r="V86" s="778"/>
    </row>
    <row r="87" spans="1:22" ht="63.75" customHeight="1">
      <c r="A87" s="775">
        <v>9</v>
      </c>
      <c r="B87" s="776"/>
      <c r="C87" s="776"/>
      <c r="D87" s="781"/>
      <c r="E87" s="778"/>
      <c r="F87" s="778"/>
      <c r="G87" s="778" t="s">
        <v>24</v>
      </c>
      <c r="H87" s="778"/>
      <c r="I87" s="778"/>
      <c r="J87" s="778"/>
      <c r="K87" s="778"/>
      <c r="L87" s="778"/>
      <c r="M87" s="779"/>
      <c r="N87" s="778"/>
      <c r="O87" s="778"/>
      <c r="P87" s="779"/>
      <c r="Q87" s="778"/>
      <c r="R87" s="778"/>
      <c r="S87" s="780"/>
      <c r="T87" s="778"/>
      <c r="U87" s="778"/>
      <c r="V87" s="778"/>
    </row>
    <row r="88" spans="1:22" ht="51.75" customHeight="1">
      <c r="A88" s="775">
        <v>10</v>
      </c>
      <c r="B88" s="776"/>
      <c r="C88" s="776"/>
      <c r="D88" s="781"/>
      <c r="E88" s="778"/>
      <c r="F88" s="778"/>
      <c r="G88" s="778"/>
      <c r="H88" s="778"/>
      <c r="I88" s="778"/>
      <c r="J88" s="778"/>
      <c r="K88" s="778"/>
      <c r="L88" s="778"/>
      <c r="M88" s="779"/>
      <c r="N88" s="778"/>
      <c r="O88" s="778"/>
      <c r="P88" s="779"/>
      <c r="Q88" s="778"/>
      <c r="R88" s="778"/>
      <c r="S88" s="780"/>
      <c r="T88" s="778"/>
      <c r="U88" s="778"/>
      <c r="V88" s="778"/>
    </row>
    <row r="89" spans="1:22" ht="76.5" customHeight="1">
      <c r="A89" s="775">
        <v>11</v>
      </c>
      <c r="B89" s="776"/>
      <c r="C89" s="776"/>
      <c r="D89" s="781"/>
      <c r="E89" s="778"/>
      <c r="F89" s="778"/>
      <c r="G89" s="778"/>
      <c r="H89" s="778"/>
      <c r="I89" s="778"/>
      <c r="J89" s="778"/>
      <c r="K89" s="778"/>
      <c r="L89" s="778"/>
      <c r="M89" s="779"/>
      <c r="N89" s="778"/>
      <c r="O89" s="778"/>
      <c r="P89" s="779"/>
      <c r="Q89" s="778"/>
      <c r="R89" s="778"/>
      <c r="S89" s="780"/>
      <c r="T89" s="778"/>
      <c r="U89" s="778"/>
      <c r="V89" s="778"/>
    </row>
    <row r="90" spans="1:22" ht="103.5" customHeight="1">
      <c r="A90" s="775">
        <v>12</v>
      </c>
      <c r="B90" s="776"/>
      <c r="C90" s="776"/>
      <c r="D90" s="784"/>
      <c r="E90" s="778"/>
      <c r="F90" s="778"/>
      <c r="G90" s="778"/>
      <c r="H90" s="778"/>
      <c r="I90" s="778"/>
      <c r="J90" s="778"/>
      <c r="K90" s="778"/>
      <c r="L90" s="778"/>
      <c r="M90" s="779"/>
      <c r="N90" s="778"/>
      <c r="O90" s="778"/>
      <c r="P90" s="779"/>
      <c r="Q90" s="778"/>
      <c r="R90" s="778"/>
      <c r="S90" s="780"/>
      <c r="T90" s="778"/>
      <c r="U90" s="778"/>
      <c r="V90" s="778"/>
    </row>
    <row r="91" spans="1:22" ht="60.75" customHeight="1">
      <c r="A91" s="775">
        <v>13</v>
      </c>
      <c r="B91" s="776"/>
      <c r="C91" s="776"/>
      <c r="D91" s="784"/>
      <c r="E91" s="778"/>
      <c r="F91" s="778"/>
      <c r="G91" s="778"/>
      <c r="H91" s="778"/>
      <c r="I91" s="778"/>
      <c r="J91" s="778"/>
      <c r="K91" s="778"/>
      <c r="L91" s="778"/>
      <c r="M91" s="779"/>
      <c r="N91" s="778"/>
      <c r="O91" s="778"/>
      <c r="P91" s="779"/>
      <c r="Q91" s="778"/>
      <c r="R91" s="778"/>
      <c r="S91" s="779"/>
      <c r="T91" s="778"/>
      <c r="U91" s="778"/>
      <c r="V91" s="778"/>
    </row>
    <row r="92" spans="1:22" ht="95.25" customHeight="1">
      <c r="A92" s="775">
        <v>14</v>
      </c>
      <c r="B92" s="776"/>
      <c r="C92" s="776"/>
      <c r="D92" s="784"/>
      <c r="E92" s="778"/>
      <c r="F92" s="778"/>
      <c r="G92" s="778"/>
      <c r="H92" s="778"/>
      <c r="I92" s="778"/>
      <c r="J92" s="778"/>
      <c r="K92" s="778"/>
      <c r="L92" s="778"/>
      <c r="M92" s="780"/>
      <c r="N92" s="778"/>
      <c r="O92" s="778"/>
      <c r="P92" s="779"/>
      <c r="Q92" s="778"/>
      <c r="R92" s="778"/>
      <c r="S92" s="779"/>
      <c r="T92" s="778"/>
      <c r="U92" s="778"/>
      <c r="V92" s="778"/>
    </row>
    <row r="93" spans="1:22" ht="65.25" customHeight="1">
      <c r="A93" s="775">
        <v>15</v>
      </c>
      <c r="B93" s="776"/>
      <c r="C93" s="776"/>
      <c r="D93" s="781"/>
      <c r="E93" s="778"/>
      <c r="F93" s="778"/>
      <c r="G93" s="778"/>
      <c r="H93" s="778"/>
      <c r="I93" s="778"/>
      <c r="J93" s="778"/>
      <c r="K93" s="778"/>
      <c r="L93" s="778"/>
      <c r="M93" s="779"/>
      <c r="N93" s="778"/>
      <c r="O93" s="778"/>
      <c r="P93" s="780"/>
      <c r="Q93" s="778"/>
      <c r="R93" s="778"/>
      <c r="S93" s="780"/>
      <c r="T93" s="778"/>
      <c r="U93" s="778"/>
      <c r="V93" s="778"/>
    </row>
    <row r="94" spans="1:22" ht="46.5" customHeight="1">
      <c r="A94" s="775">
        <v>16</v>
      </c>
      <c r="B94" s="776"/>
      <c r="C94" s="776"/>
      <c r="D94" s="781"/>
      <c r="E94" s="778"/>
      <c r="F94" s="778"/>
      <c r="G94" s="778" t="s">
        <v>24</v>
      </c>
      <c r="H94" s="778"/>
      <c r="I94" s="778"/>
      <c r="J94" s="778"/>
      <c r="K94" s="778"/>
      <c r="L94" s="778"/>
      <c r="M94" s="779"/>
      <c r="N94" s="778"/>
      <c r="O94" s="778"/>
      <c r="P94" s="780"/>
      <c r="Q94" s="778"/>
      <c r="R94" s="778"/>
      <c r="S94" s="780"/>
      <c r="T94" s="778"/>
      <c r="U94" s="778"/>
      <c r="V94" s="778"/>
    </row>
    <row r="95" spans="1:22" ht="62.25" customHeight="1">
      <c r="A95" s="775">
        <v>17</v>
      </c>
      <c r="B95" s="776"/>
      <c r="C95" s="776"/>
      <c r="D95" s="781"/>
      <c r="E95" s="778"/>
      <c r="F95" s="778"/>
      <c r="G95" s="778"/>
      <c r="H95" s="778"/>
      <c r="I95" s="778"/>
      <c r="J95" s="778"/>
      <c r="K95" s="778"/>
      <c r="L95" s="778"/>
      <c r="M95" s="779"/>
      <c r="N95" s="778"/>
      <c r="O95" s="778"/>
      <c r="P95" s="779"/>
      <c r="Q95" s="778"/>
      <c r="R95" s="778"/>
      <c r="S95" s="780"/>
      <c r="T95" s="778"/>
      <c r="U95" s="778"/>
      <c r="V95" s="778"/>
    </row>
    <row r="96" spans="1:22" ht="72" customHeight="1">
      <c r="A96" s="775">
        <v>18</v>
      </c>
      <c r="B96" s="776"/>
      <c r="C96" s="776"/>
      <c r="D96" s="781"/>
      <c r="E96" s="778"/>
      <c r="F96" s="778"/>
      <c r="G96" s="778"/>
      <c r="H96" s="778"/>
      <c r="I96" s="778"/>
      <c r="J96" s="778"/>
      <c r="K96" s="778"/>
      <c r="L96" s="778"/>
      <c r="M96" s="779"/>
      <c r="N96" s="778"/>
      <c r="O96" s="778"/>
      <c r="P96" s="780"/>
      <c r="Q96" s="778"/>
      <c r="R96" s="778"/>
      <c r="S96" s="780"/>
      <c r="T96" s="778"/>
      <c r="U96" s="778"/>
      <c r="V96" s="778"/>
    </row>
    <row r="97" spans="1:22" ht="84.75" customHeight="1">
      <c r="A97" s="775">
        <v>19</v>
      </c>
      <c r="B97" s="776"/>
      <c r="C97" s="776"/>
      <c r="D97" s="768"/>
      <c r="E97" s="778"/>
      <c r="F97" s="778"/>
      <c r="G97" s="778"/>
      <c r="H97" s="778"/>
      <c r="I97" s="778"/>
      <c r="J97" s="778"/>
      <c r="K97" s="778"/>
      <c r="L97" s="778"/>
      <c r="M97" s="779"/>
      <c r="N97" s="778"/>
      <c r="O97" s="778"/>
      <c r="P97" s="779"/>
      <c r="Q97" s="778"/>
      <c r="R97" s="778"/>
      <c r="S97" s="780"/>
      <c r="T97" s="778"/>
      <c r="U97" s="778"/>
      <c r="V97" s="778"/>
    </row>
    <row r="98" spans="1:22" ht="46.5" customHeight="1">
      <c r="A98" s="775">
        <v>20</v>
      </c>
      <c r="B98" s="776"/>
      <c r="C98" s="776"/>
      <c r="D98" s="781"/>
      <c r="E98" s="778"/>
      <c r="F98" s="778"/>
      <c r="G98" s="778"/>
      <c r="H98" s="778"/>
      <c r="I98" s="778"/>
      <c r="J98" s="778"/>
      <c r="K98" s="778"/>
      <c r="L98" s="778"/>
      <c r="M98" s="779"/>
      <c r="N98" s="778"/>
      <c r="O98" s="778"/>
      <c r="P98" s="780"/>
      <c r="Q98" s="778"/>
      <c r="R98" s="778"/>
      <c r="S98" s="780"/>
      <c r="T98" s="778"/>
      <c r="U98" s="778"/>
      <c r="V98" s="778"/>
    </row>
    <row r="99" spans="1:22" ht="47.25" customHeight="1">
      <c r="A99" s="775">
        <v>21</v>
      </c>
      <c r="B99" s="776"/>
      <c r="C99" s="776"/>
      <c r="D99" s="781"/>
      <c r="E99" s="778"/>
      <c r="F99" s="778"/>
      <c r="G99" s="778"/>
      <c r="H99" s="778"/>
      <c r="I99" s="778"/>
      <c r="J99" s="778"/>
      <c r="K99" s="778"/>
      <c r="L99" s="778"/>
      <c r="M99" s="779"/>
      <c r="N99" s="778"/>
      <c r="O99" s="778"/>
      <c r="P99" s="780"/>
      <c r="Q99" s="778"/>
      <c r="R99" s="778"/>
      <c r="S99" s="780"/>
      <c r="T99" s="778"/>
      <c r="U99" s="778"/>
      <c r="V99" s="778"/>
    </row>
    <row r="100" spans="1:22" ht="45" customHeight="1">
      <c r="A100" s="775"/>
      <c r="B100" s="776"/>
      <c r="C100" s="776"/>
      <c r="D100" s="781"/>
      <c r="E100" s="778"/>
      <c r="F100" s="778"/>
      <c r="G100" s="778"/>
      <c r="H100" s="778"/>
      <c r="I100" s="778"/>
      <c r="J100" s="778"/>
      <c r="K100" s="778"/>
      <c r="L100" s="778"/>
      <c r="M100" s="779"/>
      <c r="N100" s="778"/>
      <c r="O100" s="778"/>
      <c r="P100" s="780"/>
      <c r="Q100" s="778"/>
      <c r="R100" s="778"/>
      <c r="S100" s="780"/>
      <c r="T100" s="778"/>
      <c r="U100" s="778"/>
      <c r="V100" s="778"/>
    </row>
    <row r="101" spans="1:22" ht="45" customHeight="1">
      <c r="A101" s="776"/>
      <c r="B101" s="776"/>
      <c r="C101" s="776"/>
      <c r="D101" s="784"/>
      <c r="E101" s="778"/>
      <c r="F101" s="778"/>
      <c r="G101" s="778"/>
      <c r="H101" s="778"/>
      <c r="I101" s="778"/>
      <c r="J101" s="778"/>
      <c r="K101" s="778"/>
      <c r="L101" s="778"/>
      <c r="M101" s="779"/>
      <c r="N101" s="778"/>
      <c r="O101" s="778"/>
      <c r="P101" s="780"/>
      <c r="Q101" s="778"/>
      <c r="R101" s="778"/>
      <c r="S101" s="780"/>
      <c r="T101" s="778"/>
      <c r="U101" s="778"/>
      <c r="V101" s="778"/>
    </row>
    <row r="102" spans="1:22" ht="45" customHeight="1">
      <c r="A102" s="775">
        <v>22</v>
      </c>
      <c r="B102" s="776"/>
      <c r="C102" s="776"/>
      <c r="D102" s="778"/>
      <c r="E102" s="778"/>
      <c r="F102" s="778"/>
      <c r="G102" s="778"/>
      <c r="H102" s="778"/>
      <c r="I102" s="778"/>
      <c r="J102" s="778"/>
      <c r="K102" s="778"/>
      <c r="L102" s="778"/>
      <c r="M102" s="778"/>
      <c r="N102" s="778"/>
      <c r="O102" s="778"/>
      <c r="P102" s="778"/>
      <c r="Q102" s="778"/>
      <c r="R102" s="778"/>
      <c r="S102" s="778"/>
      <c r="T102" s="778"/>
      <c r="U102" s="778"/>
      <c r="V102" s="778"/>
    </row>
    <row r="103" spans="1:22" ht="32.25" customHeight="1">
      <c r="A103" s="775">
        <v>23</v>
      </c>
      <c r="B103" s="776"/>
      <c r="C103" s="776"/>
      <c r="D103" s="778"/>
      <c r="E103" s="778"/>
      <c r="F103" s="778"/>
      <c r="G103" s="778" t="s">
        <v>24</v>
      </c>
      <c r="H103" s="778"/>
      <c r="I103" s="778"/>
      <c r="J103" s="778"/>
      <c r="K103" s="778"/>
      <c r="L103" s="778"/>
      <c r="M103" s="780"/>
      <c r="N103" s="778"/>
      <c r="O103" s="778"/>
      <c r="P103" s="780"/>
      <c r="Q103" s="778"/>
      <c r="R103" s="778"/>
      <c r="S103" s="780"/>
      <c r="T103" s="778"/>
      <c r="U103" s="778"/>
      <c r="V103" s="778"/>
    </row>
    <row r="104" spans="1:22" ht="32.25" customHeight="1">
      <c r="A104" s="775">
        <v>24</v>
      </c>
      <c r="B104" s="776"/>
      <c r="C104" s="776"/>
      <c r="D104" s="778"/>
      <c r="E104" s="778"/>
      <c r="F104" s="778"/>
      <c r="G104" s="778"/>
      <c r="H104" s="778"/>
      <c r="I104" s="778"/>
      <c r="J104" s="778"/>
      <c r="K104" s="778"/>
      <c r="L104" s="778"/>
      <c r="M104" s="780"/>
      <c r="N104" s="778"/>
      <c r="O104" s="778"/>
      <c r="P104" s="780"/>
      <c r="Q104" s="778"/>
      <c r="R104" s="778"/>
      <c r="S104" s="780"/>
      <c r="T104" s="778"/>
      <c r="U104" s="778"/>
      <c r="V104" s="778"/>
    </row>
    <row r="105" spans="1:22" ht="32.25" customHeight="1">
      <c r="A105" s="775">
        <v>25</v>
      </c>
      <c r="B105" s="776"/>
      <c r="C105" s="776"/>
      <c r="D105" s="778"/>
      <c r="E105" s="778"/>
      <c r="F105" s="778"/>
      <c r="G105" s="778"/>
      <c r="H105" s="778"/>
      <c r="I105" s="778"/>
      <c r="J105" s="778"/>
      <c r="K105" s="778"/>
      <c r="L105" s="778"/>
      <c r="M105" s="780"/>
      <c r="N105" s="778"/>
      <c r="O105" s="778"/>
      <c r="P105" s="780"/>
      <c r="Q105" s="778"/>
      <c r="R105" s="778"/>
      <c r="S105" s="780"/>
      <c r="T105" s="778"/>
      <c r="U105" s="778"/>
      <c r="V105" s="778"/>
    </row>
    <row r="106" spans="1:22" ht="32.25" customHeight="1">
      <c r="A106" s="775">
        <v>26</v>
      </c>
      <c r="B106" s="776"/>
      <c r="C106" s="776"/>
      <c r="D106" s="778"/>
      <c r="E106" s="778"/>
      <c r="F106" s="778"/>
      <c r="G106" s="778"/>
      <c r="H106" s="778"/>
      <c r="I106" s="778"/>
      <c r="J106" s="778"/>
      <c r="K106" s="778"/>
      <c r="L106" s="778"/>
      <c r="M106" s="780"/>
      <c r="N106" s="778"/>
      <c r="O106" s="778"/>
      <c r="P106" s="780"/>
      <c r="Q106" s="778"/>
      <c r="R106" s="778"/>
      <c r="S106" s="780"/>
      <c r="T106" s="778"/>
      <c r="U106" s="778"/>
      <c r="V106" s="778"/>
    </row>
    <row r="107" spans="1:22" ht="32.25" customHeight="1">
      <c r="A107" s="775">
        <v>27</v>
      </c>
      <c r="B107" s="776"/>
      <c r="C107" s="776"/>
      <c r="D107" s="778"/>
      <c r="E107" s="778"/>
      <c r="F107" s="778"/>
      <c r="G107" s="778"/>
      <c r="H107" s="778"/>
      <c r="I107" s="778"/>
      <c r="J107" s="778"/>
      <c r="K107" s="778"/>
      <c r="L107" s="778"/>
      <c r="M107" s="780"/>
      <c r="N107" s="778"/>
      <c r="O107" s="778"/>
      <c r="P107" s="780"/>
      <c r="Q107" s="778"/>
      <c r="R107" s="778"/>
      <c r="S107" s="780"/>
      <c r="T107" s="778"/>
      <c r="U107" s="778"/>
      <c r="V107" s="778"/>
    </row>
    <row r="108" spans="1:22" ht="32.25" customHeight="1">
      <c r="A108" s="775">
        <v>28</v>
      </c>
      <c r="B108" s="776"/>
      <c r="C108" s="776"/>
      <c r="D108" s="778"/>
      <c r="E108" s="778"/>
      <c r="F108" s="778"/>
      <c r="G108" s="778"/>
      <c r="H108" s="778"/>
      <c r="I108" s="778"/>
      <c r="J108" s="778"/>
      <c r="K108" s="778"/>
      <c r="L108" s="778"/>
      <c r="M108" s="780"/>
      <c r="N108" s="778"/>
      <c r="O108" s="778"/>
      <c r="P108" s="780"/>
      <c r="Q108" s="778"/>
      <c r="R108" s="778"/>
      <c r="S108" s="780"/>
      <c r="T108" s="778"/>
      <c r="U108" s="778"/>
      <c r="V108" s="778"/>
    </row>
    <row r="109" spans="1:22" ht="32.25" customHeight="1">
      <c r="A109" s="775">
        <v>29</v>
      </c>
      <c r="B109" s="776"/>
      <c r="C109" s="776"/>
      <c r="D109" s="778"/>
      <c r="E109" s="778"/>
      <c r="F109" s="778"/>
      <c r="G109" s="778"/>
      <c r="H109" s="778"/>
      <c r="I109" s="778"/>
      <c r="J109" s="778"/>
      <c r="K109" s="778"/>
      <c r="L109" s="778"/>
      <c r="M109" s="780"/>
      <c r="N109" s="778"/>
      <c r="O109" s="778"/>
      <c r="P109" s="780"/>
      <c r="Q109" s="778"/>
      <c r="R109" s="778"/>
      <c r="S109" s="780"/>
      <c r="T109" s="778"/>
      <c r="U109" s="778"/>
      <c r="V109" s="778"/>
    </row>
    <row r="110" spans="1:22" ht="32.25" customHeight="1">
      <c r="A110" s="775">
        <v>30</v>
      </c>
      <c r="B110" s="776"/>
      <c r="C110" s="776"/>
      <c r="D110" s="778"/>
      <c r="E110" s="778"/>
      <c r="F110" s="778"/>
      <c r="G110" s="778"/>
      <c r="H110" s="778"/>
      <c r="I110" s="778"/>
      <c r="J110" s="778"/>
      <c r="K110" s="778"/>
      <c r="L110" s="778"/>
      <c r="M110" s="780"/>
      <c r="N110" s="778"/>
      <c r="O110" s="778"/>
      <c r="P110" s="780"/>
      <c r="Q110" s="778"/>
      <c r="R110" s="778"/>
      <c r="S110" s="780"/>
      <c r="T110" s="778"/>
      <c r="U110" s="778"/>
      <c r="V110" s="778"/>
    </row>
    <row r="111" spans="1:22" ht="32.25" customHeight="1">
      <c r="A111" s="775">
        <v>31</v>
      </c>
      <c r="B111" s="776"/>
      <c r="C111" s="776"/>
      <c r="D111" s="778"/>
      <c r="E111" s="778"/>
      <c r="F111" s="778"/>
      <c r="G111" s="778"/>
      <c r="H111" s="778"/>
      <c r="I111" s="778"/>
      <c r="J111" s="778"/>
      <c r="K111" s="778"/>
      <c r="L111" s="778"/>
      <c r="M111" s="780"/>
      <c r="N111" s="778"/>
      <c r="O111" s="778"/>
      <c r="P111" s="780"/>
      <c r="Q111" s="778"/>
      <c r="R111" s="778"/>
      <c r="S111" s="780"/>
      <c r="T111" s="778"/>
      <c r="U111" s="778"/>
      <c r="V111" s="778"/>
    </row>
    <row r="112" spans="1:22" ht="32.25" customHeight="1">
      <c r="A112" s="775">
        <v>32</v>
      </c>
      <c r="B112" s="776"/>
      <c r="C112" s="776"/>
      <c r="D112" s="778"/>
      <c r="E112" s="778"/>
      <c r="F112" s="778"/>
      <c r="G112" s="778"/>
      <c r="H112" s="778"/>
      <c r="I112" s="778"/>
      <c r="J112" s="778"/>
      <c r="K112" s="778"/>
      <c r="L112" s="778"/>
      <c r="M112" s="780"/>
      <c r="N112" s="778"/>
      <c r="O112" s="778"/>
      <c r="P112" s="780"/>
      <c r="Q112" s="778"/>
      <c r="R112" s="778"/>
      <c r="S112" s="780"/>
      <c r="T112" s="778"/>
      <c r="U112" s="778"/>
      <c r="V112" s="778"/>
    </row>
    <row r="113" spans="1:22" ht="32.25" customHeight="1">
      <c r="A113" s="775">
        <v>33</v>
      </c>
      <c r="B113" s="776"/>
      <c r="C113" s="776"/>
      <c r="D113" s="778"/>
      <c r="E113" s="778"/>
      <c r="F113" s="778"/>
      <c r="G113" s="778"/>
      <c r="H113" s="778"/>
      <c r="I113" s="778"/>
      <c r="J113" s="778"/>
      <c r="K113" s="778"/>
      <c r="L113" s="778"/>
      <c r="M113" s="780"/>
      <c r="N113" s="778"/>
      <c r="O113" s="778"/>
      <c r="P113" s="780"/>
      <c r="Q113" s="778"/>
      <c r="R113" s="778"/>
      <c r="S113" s="780"/>
      <c r="T113" s="778"/>
      <c r="U113" s="778"/>
      <c r="V113" s="778"/>
    </row>
    <row r="114" spans="1:22" ht="32.25" customHeight="1">
      <c r="A114" s="775">
        <v>34</v>
      </c>
      <c r="B114" s="776"/>
      <c r="C114" s="776"/>
      <c r="D114" s="778"/>
      <c r="E114" s="778"/>
      <c r="F114" s="778"/>
      <c r="G114" s="778" t="s">
        <v>24</v>
      </c>
      <c r="H114" s="778"/>
      <c r="I114" s="778"/>
      <c r="J114" s="778"/>
      <c r="K114" s="778"/>
      <c r="L114" s="778"/>
      <c r="M114" s="780"/>
      <c r="N114" s="778"/>
      <c r="O114" s="778"/>
      <c r="P114" s="780"/>
      <c r="Q114" s="778"/>
      <c r="R114" s="778"/>
      <c r="S114" s="780"/>
      <c r="T114" s="778"/>
      <c r="U114" s="778"/>
      <c r="V114" s="778"/>
    </row>
    <row r="115" spans="1:22" ht="32.25" customHeight="1">
      <c r="A115" s="775">
        <v>35</v>
      </c>
      <c r="B115" s="776"/>
      <c r="C115" s="776"/>
      <c r="D115" s="778"/>
      <c r="E115" s="778"/>
      <c r="F115" s="778"/>
      <c r="G115" s="778"/>
      <c r="H115" s="778"/>
      <c r="I115" s="778"/>
      <c r="J115" s="778"/>
      <c r="K115" s="778"/>
      <c r="L115" s="778"/>
      <c r="M115" s="780"/>
      <c r="N115" s="778"/>
      <c r="O115" s="778"/>
      <c r="P115" s="780"/>
      <c r="Q115" s="778"/>
      <c r="R115" s="778"/>
      <c r="S115" s="780"/>
      <c r="T115" s="778"/>
      <c r="U115" s="778"/>
      <c r="V115" s="778"/>
    </row>
    <row r="116" spans="1:22" ht="32.25" customHeight="1">
      <c r="A116" s="775">
        <v>36</v>
      </c>
      <c r="B116" s="776"/>
      <c r="C116" s="776"/>
      <c r="D116" s="778"/>
      <c r="E116" s="778"/>
      <c r="F116" s="778"/>
      <c r="G116" s="778"/>
      <c r="H116" s="778"/>
      <c r="I116" s="778"/>
      <c r="J116" s="778"/>
      <c r="K116" s="778"/>
      <c r="L116" s="778"/>
      <c r="M116" s="780"/>
      <c r="N116" s="778"/>
      <c r="O116" s="778"/>
      <c r="P116" s="780"/>
      <c r="Q116" s="778"/>
      <c r="R116" s="778"/>
      <c r="S116" s="780"/>
      <c r="T116" s="778"/>
      <c r="U116" s="778"/>
      <c r="V116" s="778"/>
    </row>
    <row r="117" spans="1:22" ht="32.25" customHeight="1">
      <c r="A117" s="775">
        <v>37</v>
      </c>
      <c r="B117" s="776"/>
      <c r="C117" s="776"/>
      <c r="D117" s="778"/>
      <c r="E117" s="778"/>
      <c r="F117" s="778"/>
      <c r="G117" s="778"/>
      <c r="H117" s="778"/>
      <c r="I117" s="778"/>
      <c r="J117" s="778"/>
      <c r="K117" s="778"/>
      <c r="L117" s="778"/>
      <c r="M117" s="780"/>
      <c r="N117" s="778"/>
      <c r="O117" s="778"/>
      <c r="P117" s="780"/>
      <c r="Q117" s="778"/>
      <c r="R117" s="778"/>
      <c r="S117" s="780"/>
      <c r="T117" s="778"/>
      <c r="U117" s="778"/>
      <c r="V117" s="778"/>
    </row>
    <row r="118" spans="1:22" ht="32.25" customHeight="1">
      <c r="A118" s="775">
        <v>38</v>
      </c>
      <c r="B118" s="776"/>
      <c r="C118" s="776"/>
      <c r="D118" s="778"/>
      <c r="E118" s="778"/>
      <c r="F118" s="778"/>
      <c r="G118" s="778"/>
      <c r="H118" s="778"/>
      <c r="I118" s="778"/>
      <c r="J118" s="778"/>
      <c r="K118" s="778"/>
      <c r="L118" s="778"/>
      <c r="M118" s="780"/>
      <c r="N118" s="778"/>
      <c r="O118" s="778"/>
      <c r="P118" s="780"/>
      <c r="Q118" s="778"/>
      <c r="R118" s="778"/>
      <c r="S118" s="780"/>
      <c r="T118" s="778"/>
      <c r="U118" s="778"/>
      <c r="V118" s="778"/>
    </row>
    <row r="119" spans="1:22" ht="32.25" customHeight="1">
      <c r="A119" s="775">
        <v>39</v>
      </c>
      <c r="B119" s="776"/>
      <c r="C119" s="776"/>
      <c r="D119" s="778"/>
      <c r="E119" s="778"/>
      <c r="F119" s="778"/>
      <c r="G119" s="778"/>
      <c r="H119" s="778"/>
      <c r="I119" s="778"/>
      <c r="J119" s="778"/>
      <c r="K119" s="778"/>
      <c r="L119" s="778"/>
      <c r="M119" s="780"/>
      <c r="N119" s="778"/>
      <c r="O119" s="778"/>
      <c r="P119" s="780"/>
      <c r="Q119" s="778"/>
      <c r="R119" s="778"/>
      <c r="S119" s="780"/>
      <c r="T119" s="778"/>
      <c r="U119" s="778"/>
      <c r="V119" s="778"/>
    </row>
    <row r="120" spans="1:22" ht="32.25" customHeight="1">
      <c r="C120" s="776"/>
      <c r="D120" s="778"/>
      <c r="E120" s="778"/>
      <c r="F120" s="778"/>
      <c r="G120" s="778"/>
      <c r="H120" s="778"/>
      <c r="I120" s="778"/>
      <c r="J120" s="778"/>
      <c r="K120" s="778"/>
      <c r="L120" s="778"/>
      <c r="M120" s="780"/>
      <c r="N120" s="778"/>
      <c r="O120" s="778"/>
      <c r="P120" s="780"/>
      <c r="Q120" s="778"/>
      <c r="R120" s="778"/>
      <c r="S120" s="780"/>
      <c r="T120" s="778"/>
      <c r="U120" s="778"/>
      <c r="V120" s="778"/>
    </row>
  </sheetData>
  <sheetProtection selectLockedCells="1" selectUnlockedCells="1"/>
  <mergeCells count="22">
    <mergeCell ref="D29:Y29"/>
    <mergeCell ref="C46:V46"/>
    <mergeCell ref="U4:U7"/>
    <mergeCell ref="G5:J5"/>
    <mergeCell ref="V5:V7"/>
    <mergeCell ref="G6:G7"/>
    <mergeCell ref="H6:H7"/>
    <mergeCell ref="I6:I7"/>
    <mergeCell ref="J6:J7"/>
    <mergeCell ref="K6:M6"/>
    <mergeCell ref="N6:P6"/>
    <mergeCell ref="Q6:S6"/>
    <mergeCell ref="A3:V3"/>
    <mergeCell ref="A4:A7"/>
    <mergeCell ref="B4:B7"/>
    <mergeCell ref="C4:C7"/>
    <mergeCell ref="D4:D7"/>
    <mergeCell ref="E4:E7"/>
    <mergeCell ref="F4:F7"/>
    <mergeCell ref="G4:J4"/>
    <mergeCell ref="K4:S5"/>
    <mergeCell ref="T4:T7"/>
  </mergeCells>
  <pageMargins left="0.7" right="0.7" top="0.75" bottom="0.75" header="0.3" footer="0.3"/>
  <pageSetup scale="54" orientation="portrait" r:id="rId1"/>
  <colBreaks count="1" manualBreakCount="1">
    <brk id="8" min="3" max="84"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39"/>
  <sheetViews>
    <sheetView topLeftCell="A118" zoomScale="62" zoomScaleNormal="62" workbookViewId="0">
      <selection activeCell="I124" sqref="I124"/>
    </sheetView>
  </sheetViews>
  <sheetFormatPr defaultColWidth="8.85546875" defaultRowHeight="15"/>
  <cols>
    <col min="1" max="1" width="4.85546875" customWidth="1"/>
    <col min="2" max="2" width="17.7109375" customWidth="1"/>
    <col min="3" max="3" width="23.7109375" customWidth="1"/>
    <col min="4" max="4" width="39.42578125" customWidth="1"/>
    <col min="5" max="5" width="21.140625" customWidth="1"/>
    <col min="6" max="6" width="22" customWidth="1"/>
    <col min="7" max="7" width="25" customWidth="1"/>
    <col min="8" max="8" width="22.7109375" customWidth="1"/>
    <col min="9" max="9" width="16.140625" customWidth="1"/>
    <col min="10" max="10" width="12.5703125" customWidth="1"/>
    <col min="11" max="11" width="14.42578125" customWidth="1"/>
    <col min="12" max="12" width="15" customWidth="1"/>
    <col min="13" max="13" width="18.140625" style="303" customWidth="1"/>
    <col min="14" max="15" width="15.42578125" customWidth="1"/>
    <col min="16" max="16" width="16.85546875" style="304" customWidth="1"/>
    <col min="17" max="17" width="14.85546875" customWidth="1"/>
    <col min="18" max="21" width="14.7109375" customWidth="1"/>
    <col min="22" max="22" width="18.140625" style="305" customWidth="1"/>
    <col min="23" max="23" width="15.42578125" customWidth="1"/>
    <col min="24" max="24" width="23.28515625" customWidth="1"/>
    <col min="25" max="25" width="31" customWidth="1"/>
    <col min="27" max="27" width="17.42578125" customWidth="1"/>
  </cols>
  <sheetData>
    <row r="1" spans="1:25" ht="30" customHeight="1">
      <c r="A1" s="1316" t="s">
        <v>7</v>
      </c>
      <c r="B1" s="1296" t="s">
        <v>0</v>
      </c>
      <c r="C1" s="1296" t="s">
        <v>1</v>
      </c>
      <c r="D1" s="1296" t="s">
        <v>8</v>
      </c>
      <c r="E1" s="1296" t="s">
        <v>2</v>
      </c>
      <c r="F1" s="1296" t="s">
        <v>9</v>
      </c>
      <c r="G1" s="1293" t="s">
        <v>25</v>
      </c>
      <c r="H1" s="1293"/>
      <c r="I1" s="1293"/>
      <c r="J1" s="1293"/>
      <c r="K1" s="1294" t="s">
        <v>10</v>
      </c>
      <c r="L1" s="1294"/>
      <c r="M1" s="1294"/>
      <c r="N1" s="1294"/>
      <c r="O1" s="1294"/>
      <c r="P1" s="1294"/>
      <c r="Q1" s="1294"/>
      <c r="R1" s="1294"/>
      <c r="S1" s="1294"/>
      <c r="T1" s="1294"/>
      <c r="U1" s="1294"/>
      <c r="V1" s="1294"/>
      <c r="W1" s="1295" t="s">
        <v>29</v>
      </c>
      <c r="X1" s="1296" t="s">
        <v>11</v>
      </c>
      <c r="Y1" s="1297" t="s">
        <v>30</v>
      </c>
    </row>
    <row r="2" spans="1:25" ht="15.75" customHeight="1">
      <c r="A2" s="1316"/>
      <c r="B2" s="1296"/>
      <c r="C2" s="1296"/>
      <c r="D2" s="1296"/>
      <c r="E2" s="1296"/>
      <c r="F2" s="1296"/>
      <c r="G2" s="1296" t="s">
        <v>12</v>
      </c>
      <c r="H2" s="1296" t="s">
        <v>13</v>
      </c>
      <c r="I2" s="1296" t="s">
        <v>14</v>
      </c>
      <c r="J2" s="1296" t="s">
        <v>3</v>
      </c>
      <c r="K2" s="1293" t="s">
        <v>26</v>
      </c>
      <c r="L2" s="1293"/>
      <c r="M2" s="1293"/>
      <c r="N2" s="1293" t="s">
        <v>27</v>
      </c>
      <c r="O2" s="1293"/>
      <c r="P2" s="1293"/>
      <c r="Q2" s="1293" t="s">
        <v>28</v>
      </c>
      <c r="R2" s="1293"/>
      <c r="S2" s="1293"/>
      <c r="T2" s="1306" t="s">
        <v>309</v>
      </c>
      <c r="U2" s="1307"/>
      <c r="V2" s="1308"/>
      <c r="W2" s="1295"/>
      <c r="X2" s="1296"/>
      <c r="Y2" s="1298"/>
    </row>
    <row r="3" spans="1:25" ht="61.15" customHeight="1">
      <c r="A3" s="1316"/>
      <c r="B3" s="1296"/>
      <c r="C3" s="1296"/>
      <c r="D3" s="1296"/>
      <c r="E3" s="1296"/>
      <c r="F3" s="1296"/>
      <c r="G3" s="1296"/>
      <c r="H3" s="1296"/>
      <c r="I3" s="1296"/>
      <c r="J3" s="1296"/>
      <c r="K3" s="785" t="s">
        <v>4</v>
      </c>
      <c r="L3" s="785" t="s">
        <v>5</v>
      </c>
      <c r="M3" s="786" t="s">
        <v>6</v>
      </c>
      <c r="N3" s="785" t="s">
        <v>4</v>
      </c>
      <c r="O3" s="785" t="s">
        <v>5</v>
      </c>
      <c r="P3" s="787" t="s">
        <v>6</v>
      </c>
      <c r="Q3" s="785" t="s">
        <v>4</v>
      </c>
      <c r="R3" s="785" t="s">
        <v>5</v>
      </c>
      <c r="S3" s="788" t="s">
        <v>6</v>
      </c>
      <c r="T3" s="785" t="s">
        <v>4</v>
      </c>
      <c r="U3" s="785" t="s">
        <v>5</v>
      </c>
      <c r="V3" s="789" t="s">
        <v>6</v>
      </c>
      <c r="W3" s="1295"/>
      <c r="X3" s="1296"/>
      <c r="Y3" s="1299"/>
    </row>
    <row r="4" spans="1:25">
      <c r="A4" s="790"/>
      <c r="B4" s="791">
        <v>1</v>
      </c>
      <c r="C4" s="791">
        <v>2</v>
      </c>
      <c r="D4" s="791">
        <v>3</v>
      </c>
      <c r="E4" s="791">
        <v>4</v>
      </c>
      <c r="F4" s="791">
        <v>5</v>
      </c>
      <c r="G4" s="791">
        <v>6.1</v>
      </c>
      <c r="H4" s="791">
        <v>6.2</v>
      </c>
      <c r="I4" s="791">
        <v>6.3</v>
      </c>
      <c r="J4" s="791">
        <v>6.4</v>
      </c>
      <c r="K4" s="792" t="s">
        <v>15</v>
      </c>
      <c r="L4" s="792" t="s">
        <v>16</v>
      </c>
      <c r="M4" s="793" t="s">
        <v>17</v>
      </c>
      <c r="N4" s="792" t="s">
        <v>18</v>
      </c>
      <c r="O4" s="792" t="s">
        <v>19</v>
      </c>
      <c r="P4" s="794" t="s">
        <v>20</v>
      </c>
      <c r="Q4" s="792" t="s">
        <v>21</v>
      </c>
      <c r="R4" s="792" t="s">
        <v>22</v>
      </c>
      <c r="S4" s="795" t="s">
        <v>23</v>
      </c>
      <c r="T4" s="792"/>
      <c r="U4" s="792"/>
      <c r="V4" s="796"/>
      <c r="W4" s="791">
        <v>8</v>
      </c>
      <c r="X4" s="791">
        <v>9</v>
      </c>
      <c r="Y4" s="791">
        <v>10</v>
      </c>
    </row>
    <row r="5" spans="1:25" ht="33" customHeight="1">
      <c r="A5" s="1309" t="s">
        <v>957</v>
      </c>
      <c r="B5" s="1310"/>
      <c r="C5" s="1310"/>
      <c r="D5" s="1310"/>
      <c r="E5" s="1310"/>
      <c r="F5" s="1310"/>
      <c r="G5" s="1310"/>
      <c r="H5" s="1310"/>
      <c r="I5" s="1310"/>
      <c r="J5" s="1310"/>
      <c r="K5" s="1310"/>
      <c r="L5" s="1310"/>
      <c r="M5" s="1310"/>
      <c r="N5" s="1310"/>
      <c r="O5" s="1310"/>
      <c r="P5" s="1310"/>
      <c r="Q5" s="1310"/>
      <c r="R5" s="1310"/>
      <c r="S5" s="1310"/>
      <c r="T5" s="1310"/>
      <c r="U5" s="1310"/>
      <c r="V5" s="1310"/>
      <c r="W5" s="1310"/>
      <c r="X5" s="1310"/>
      <c r="Y5" s="1311"/>
    </row>
    <row r="6" spans="1:25" ht="111.75" customHeight="1">
      <c r="A6" s="797">
        <v>1</v>
      </c>
      <c r="B6" s="798" t="s">
        <v>1496</v>
      </c>
      <c r="C6" s="799" t="s">
        <v>251</v>
      </c>
      <c r="D6" s="798" t="s">
        <v>1497</v>
      </c>
      <c r="E6" s="798" t="s">
        <v>1498</v>
      </c>
      <c r="F6" s="800" t="s">
        <v>1499</v>
      </c>
      <c r="G6" s="801">
        <v>517116</v>
      </c>
      <c r="H6" s="802"/>
      <c r="I6" s="803"/>
      <c r="J6" s="803"/>
      <c r="K6" s="804" t="s">
        <v>241</v>
      </c>
      <c r="L6" s="805" t="s">
        <v>51</v>
      </c>
      <c r="M6" s="806">
        <v>517116</v>
      </c>
      <c r="N6" s="807" t="s">
        <v>24</v>
      </c>
      <c r="O6" s="807"/>
      <c r="P6" s="808"/>
      <c r="Q6" s="807"/>
      <c r="R6" s="807"/>
      <c r="S6" s="809"/>
      <c r="T6" s="810"/>
      <c r="U6" s="810"/>
      <c r="V6" s="810"/>
      <c r="W6" s="802" t="s">
        <v>1500</v>
      </c>
      <c r="X6" s="803"/>
      <c r="Y6" s="811"/>
    </row>
    <row r="7" spans="1:25" ht="185.25" customHeight="1">
      <c r="A7" s="790">
        <v>2</v>
      </c>
      <c r="B7" s="799" t="s">
        <v>1501</v>
      </c>
      <c r="C7" s="799" t="s">
        <v>1502</v>
      </c>
      <c r="D7" s="798" t="s">
        <v>1503</v>
      </c>
      <c r="E7" s="812" t="s">
        <v>1504</v>
      </c>
      <c r="F7" s="800" t="s">
        <v>1505</v>
      </c>
      <c r="G7" s="801">
        <v>238818</v>
      </c>
      <c r="H7" s="813"/>
      <c r="I7" s="813"/>
      <c r="J7" s="813"/>
      <c r="K7" s="804" t="s">
        <v>47</v>
      </c>
      <c r="L7" s="804" t="s">
        <v>48</v>
      </c>
      <c r="M7" s="806">
        <v>238818</v>
      </c>
      <c r="N7" s="804"/>
      <c r="O7" s="814" t="s">
        <v>24</v>
      </c>
      <c r="P7" s="815"/>
      <c r="Q7" s="804"/>
      <c r="R7" s="814"/>
      <c r="S7" s="816"/>
      <c r="T7" s="817"/>
      <c r="U7" s="817"/>
      <c r="V7" s="818"/>
      <c r="W7" s="802" t="s">
        <v>1500</v>
      </c>
      <c r="X7" s="813"/>
      <c r="Y7" s="811"/>
    </row>
    <row r="8" spans="1:25" ht="195">
      <c r="A8" s="797">
        <v>3</v>
      </c>
      <c r="B8" s="819" t="s">
        <v>1506</v>
      </c>
      <c r="C8" s="819" t="s">
        <v>973</v>
      </c>
      <c r="D8" s="798" t="s">
        <v>1507</v>
      </c>
      <c r="E8" s="820" t="s">
        <v>1508</v>
      </c>
      <c r="F8" s="800" t="s">
        <v>1505</v>
      </c>
      <c r="G8" s="801">
        <v>74454</v>
      </c>
      <c r="H8" s="813"/>
      <c r="I8" s="813"/>
      <c r="J8" s="813"/>
      <c r="K8" s="804" t="s">
        <v>139</v>
      </c>
      <c r="L8" s="814" t="s">
        <v>136</v>
      </c>
      <c r="M8" s="806">
        <v>74454</v>
      </c>
      <c r="N8" s="804"/>
      <c r="O8" s="814" t="s">
        <v>24</v>
      </c>
      <c r="P8" s="815"/>
      <c r="Q8" s="804"/>
      <c r="R8" s="814"/>
      <c r="S8" s="816"/>
      <c r="T8" s="817"/>
      <c r="U8" s="817"/>
      <c r="V8" s="818"/>
      <c r="W8" s="802" t="s">
        <v>1500</v>
      </c>
      <c r="X8" s="813"/>
      <c r="Y8" s="811"/>
    </row>
    <row r="9" spans="1:25" ht="345.75" customHeight="1">
      <c r="A9" s="790">
        <v>4</v>
      </c>
      <c r="B9" s="799" t="s">
        <v>1509</v>
      </c>
      <c r="C9" s="799" t="s">
        <v>274</v>
      </c>
      <c r="D9" s="798" t="s">
        <v>1510</v>
      </c>
      <c r="E9" s="798" t="s">
        <v>1511</v>
      </c>
      <c r="F9" s="800" t="s">
        <v>1505</v>
      </c>
      <c r="G9" s="821">
        <v>544998</v>
      </c>
      <c r="H9" s="813"/>
      <c r="I9" s="813"/>
      <c r="J9" s="813"/>
      <c r="K9" s="822" t="s">
        <v>139</v>
      </c>
      <c r="L9" s="805" t="s">
        <v>1512</v>
      </c>
      <c r="M9" s="823">
        <v>544998</v>
      </c>
      <c r="N9" s="822"/>
      <c r="O9" s="805" t="s">
        <v>24</v>
      </c>
      <c r="P9" s="824"/>
      <c r="Q9" s="822"/>
      <c r="R9" s="805"/>
      <c r="S9" s="825"/>
      <c r="T9" s="826"/>
      <c r="U9" s="826"/>
      <c r="V9" s="827"/>
      <c r="W9" s="802" t="s">
        <v>1500</v>
      </c>
      <c r="X9" s="813"/>
      <c r="Y9" s="811"/>
    </row>
    <row r="10" spans="1:25" ht="109.5" customHeight="1">
      <c r="A10" s="797">
        <v>5</v>
      </c>
      <c r="B10" s="799" t="s">
        <v>1513</v>
      </c>
      <c r="C10" s="799" t="s">
        <v>251</v>
      </c>
      <c r="D10" s="798" t="s">
        <v>1514</v>
      </c>
      <c r="E10" s="798" t="s">
        <v>1498</v>
      </c>
      <c r="F10" s="800" t="s">
        <v>1515</v>
      </c>
      <c r="G10" s="821">
        <v>121599</v>
      </c>
      <c r="H10" s="813"/>
      <c r="I10" s="813"/>
      <c r="J10" s="813"/>
      <c r="K10" s="804" t="s">
        <v>144</v>
      </c>
      <c r="L10" s="805" t="s">
        <v>1512</v>
      </c>
      <c r="M10" s="823">
        <v>121599</v>
      </c>
      <c r="N10" s="828"/>
      <c r="O10" s="829"/>
      <c r="P10" s="830"/>
      <c r="Q10" s="828"/>
      <c r="R10" s="828"/>
      <c r="S10" s="831"/>
      <c r="T10" s="832"/>
      <c r="U10" s="832"/>
      <c r="V10" s="832"/>
      <c r="W10" s="802" t="s">
        <v>1500</v>
      </c>
      <c r="X10" s="813"/>
      <c r="Y10" s="833"/>
    </row>
    <row r="11" spans="1:25" ht="138.75" customHeight="1">
      <c r="A11" s="790">
        <v>6</v>
      </c>
      <c r="B11" s="834" t="s">
        <v>1516</v>
      </c>
      <c r="C11" s="834" t="s">
        <v>1517</v>
      </c>
      <c r="D11" s="834" t="s">
        <v>1518</v>
      </c>
      <c r="E11" s="834" t="s">
        <v>1519</v>
      </c>
      <c r="F11" s="834" t="s">
        <v>1520</v>
      </c>
      <c r="G11" s="835">
        <v>308488</v>
      </c>
      <c r="H11" s="836"/>
      <c r="I11" s="836"/>
      <c r="J11" s="836"/>
      <c r="K11" s="836"/>
      <c r="L11" s="836"/>
      <c r="M11" s="837">
        <v>308488</v>
      </c>
      <c r="N11" s="838" t="s">
        <v>50</v>
      </c>
      <c r="O11" s="836" t="s">
        <v>53</v>
      </c>
      <c r="P11" s="839"/>
      <c r="Q11" s="836"/>
      <c r="R11" s="836"/>
      <c r="S11" s="840"/>
      <c r="T11" s="834"/>
      <c r="U11" s="834"/>
      <c r="V11" s="841"/>
      <c r="W11" s="836" t="s">
        <v>1500</v>
      </c>
      <c r="X11" s="836"/>
      <c r="Y11" s="836"/>
    </row>
    <row r="12" spans="1:25" ht="113.25" customHeight="1">
      <c r="A12" s="797">
        <v>7</v>
      </c>
      <c r="B12" s="842" t="s">
        <v>61</v>
      </c>
      <c r="C12" s="843" t="s">
        <v>251</v>
      </c>
      <c r="D12" s="842" t="s">
        <v>1521</v>
      </c>
      <c r="E12" s="842" t="s">
        <v>1522</v>
      </c>
      <c r="F12" s="842" t="s">
        <v>1523</v>
      </c>
      <c r="G12" s="837">
        <v>474525</v>
      </c>
      <c r="H12" s="844">
        <v>24975</v>
      </c>
      <c r="I12" s="842"/>
      <c r="J12" s="842"/>
      <c r="K12" s="842"/>
      <c r="L12" s="842"/>
      <c r="M12" s="845"/>
      <c r="N12" s="846" t="s">
        <v>283</v>
      </c>
      <c r="O12" s="846" t="s">
        <v>51</v>
      </c>
      <c r="P12" s="847">
        <v>499500</v>
      </c>
      <c r="Q12" s="848"/>
      <c r="R12" s="846"/>
      <c r="S12" s="840"/>
      <c r="T12" s="849"/>
      <c r="U12" s="849"/>
      <c r="V12" s="841"/>
      <c r="W12" s="842" t="s">
        <v>1500</v>
      </c>
      <c r="X12" s="842"/>
      <c r="Y12" s="842" t="s">
        <v>1524</v>
      </c>
    </row>
    <row r="13" spans="1:25" ht="108.75" customHeight="1">
      <c r="A13" s="790">
        <v>8</v>
      </c>
      <c r="B13" s="842" t="s">
        <v>1516</v>
      </c>
      <c r="C13" s="842" t="s">
        <v>1517</v>
      </c>
      <c r="D13" s="842" t="s">
        <v>1525</v>
      </c>
      <c r="E13" s="842" t="s">
        <v>1519</v>
      </c>
      <c r="F13" s="842" t="s">
        <v>1520</v>
      </c>
      <c r="G13" s="837">
        <v>464443</v>
      </c>
      <c r="H13" s="844">
        <v>24445</v>
      </c>
      <c r="I13" s="842"/>
      <c r="J13" s="842"/>
      <c r="K13" s="842"/>
      <c r="L13" s="842"/>
      <c r="M13" s="845"/>
      <c r="N13" s="850" t="s">
        <v>283</v>
      </c>
      <c r="O13" s="846" t="s">
        <v>53</v>
      </c>
      <c r="P13" s="839">
        <v>488888</v>
      </c>
      <c r="Q13" s="842"/>
      <c r="R13" s="842"/>
      <c r="S13" s="840"/>
      <c r="T13" s="834"/>
      <c r="U13" s="834"/>
      <c r="V13" s="841"/>
      <c r="W13" s="842" t="s">
        <v>1500</v>
      </c>
      <c r="X13" s="842"/>
      <c r="Y13" s="842" t="s">
        <v>1526</v>
      </c>
    </row>
    <row r="14" spans="1:25" ht="89.25" customHeight="1">
      <c r="A14" s="797">
        <v>9</v>
      </c>
      <c r="B14" s="842" t="s">
        <v>1527</v>
      </c>
      <c r="C14" s="842" t="s">
        <v>1502</v>
      </c>
      <c r="D14" s="842" t="s">
        <v>1528</v>
      </c>
      <c r="E14" s="842" t="s">
        <v>1529</v>
      </c>
      <c r="F14" s="842" t="s">
        <v>1520</v>
      </c>
      <c r="G14" s="837">
        <f>500000+349846-203013</f>
        <v>646833</v>
      </c>
      <c r="H14" s="844">
        <f>25000+178013</f>
        <v>203013</v>
      </c>
      <c r="I14" s="851"/>
      <c r="J14" s="848"/>
      <c r="K14" s="848"/>
      <c r="L14" s="848"/>
      <c r="M14" s="845"/>
      <c r="N14" s="852" t="s">
        <v>52</v>
      </c>
      <c r="O14" s="842" t="s">
        <v>66</v>
      </c>
      <c r="P14" s="839">
        <v>500000</v>
      </c>
      <c r="Q14" s="842" t="s">
        <v>139</v>
      </c>
      <c r="R14" s="842" t="s">
        <v>48</v>
      </c>
      <c r="S14" s="853">
        <v>349846</v>
      </c>
      <c r="T14" s="834"/>
      <c r="U14" s="834"/>
      <c r="V14" s="854"/>
      <c r="W14" s="842" t="s">
        <v>1500</v>
      </c>
      <c r="X14" s="842"/>
      <c r="Y14" s="842" t="s">
        <v>1530</v>
      </c>
    </row>
    <row r="15" spans="1:25" ht="64.5" customHeight="1">
      <c r="A15" s="790">
        <v>10</v>
      </c>
      <c r="B15" s="842" t="s">
        <v>193</v>
      </c>
      <c r="C15" s="842" t="s">
        <v>274</v>
      </c>
      <c r="D15" s="842" t="s">
        <v>1531</v>
      </c>
      <c r="E15" s="842" t="s">
        <v>1532</v>
      </c>
      <c r="F15" s="842" t="s">
        <v>1520</v>
      </c>
      <c r="G15" s="837">
        <f>P15+V15-H15</f>
        <v>185105</v>
      </c>
      <c r="H15" s="844">
        <f>28489+356183</f>
        <v>384672</v>
      </c>
      <c r="I15" s="855"/>
      <c r="J15" s="856"/>
      <c r="K15" s="848"/>
      <c r="L15" s="848"/>
      <c r="M15" s="845"/>
      <c r="N15" s="850" t="s">
        <v>283</v>
      </c>
      <c r="O15" s="846" t="s">
        <v>139</v>
      </c>
      <c r="P15" s="839">
        <v>569777</v>
      </c>
      <c r="Q15" s="842" t="s">
        <v>139</v>
      </c>
      <c r="R15" s="842" t="s">
        <v>136</v>
      </c>
      <c r="S15" s="857">
        <v>700000</v>
      </c>
      <c r="T15" s="834"/>
      <c r="U15" s="834"/>
      <c r="V15" s="858"/>
      <c r="W15" s="842" t="s">
        <v>1500</v>
      </c>
      <c r="X15" s="842"/>
      <c r="Y15" s="842" t="s">
        <v>1524</v>
      </c>
    </row>
    <row r="16" spans="1:25" ht="93.75" customHeight="1">
      <c r="A16" s="797">
        <v>11</v>
      </c>
      <c r="B16" s="842" t="s">
        <v>1527</v>
      </c>
      <c r="C16" s="842" t="s">
        <v>1533</v>
      </c>
      <c r="D16" s="842" t="s">
        <v>1534</v>
      </c>
      <c r="E16" s="842" t="s">
        <v>1535</v>
      </c>
      <c r="F16" s="842" t="s">
        <v>1520</v>
      </c>
      <c r="G16" s="837">
        <v>422748</v>
      </c>
      <c r="H16" s="844">
        <v>22250</v>
      </c>
      <c r="I16" s="842"/>
      <c r="J16" s="842"/>
      <c r="K16" s="848"/>
      <c r="L16" s="842"/>
      <c r="M16" s="845"/>
      <c r="N16" s="852" t="s">
        <v>52</v>
      </c>
      <c r="O16" s="842" t="s">
        <v>66</v>
      </c>
      <c r="P16" s="839">
        <v>444998</v>
      </c>
      <c r="Q16" s="842"/>
      <c r="R16" s="842"/>
      <c r="S16" s="857"/>
      <c r="T16" s="834"/>
      <c r="U16" s="834"/>
      <c r="V16" s="858"/>
      <c r="W16" s="842" t="s">
        <v>1500</v>
      </c>
      <c r="X16" s="842"/>
      <c r="Y16" s="842" t="s">
        <v>1536</v>
      </c>
    </row>
    <row r="17" spans="1:25" ht="129.75" customHeight="1">
      <c r="A17" s="790">
        <v>12</v>
      </c>
      <c r="B17" s="834" t="s">
        <v>193</v>
      </c>
      <c r="C17" s="834" t="s">
        <v>1537</v>
      </c>
      <c r="D17" s="834" t="s">
        <v>1538</v>
      </c>
      <c r="E17" s="834" t="s">
        <v>1532</v>
      </c>
      <c r="F17" s="834" t="s">
        <v>1539</v>
      </c>
      <c r="G17" s="858">
        <v>343817</v>
      </c>
      <c r="H17" s="859">
        <v>356183</v>
      </c>
      <c r="I17" s="834"/>
      <c r="J17" s="834"/>
      <c r="K17" s="834"/>
      <c r="L17" s="834"/>
      <c r="M17" s="845"/>
      <c r="N17" s="834"/>
      <c r="O17" s="834"/>
      <c r="P17" s="860"/>
      <c r="Q17" s="834" t="s">
        <v>139</v>
      </c>
      <c r="R17" s="834" t="s">
        <v>48</v>
      </c>
      <c r="S17" s="857">
        <v>700000</v>
      </c>
      <c r="T17" s="834"/>
      <c r="U17" s="834"/>
      <c r="V17" s="858"/>
      <c r="W17" s="834" t="s">
        <v>1500</v>
      </c>
      <c r="X17" s="861"/>
      <c r="Y17" s="834"/>
    </row>
    <row r="18" spans="1:25" ht="148.5" customHeight="1">
      <c r="A18" s="797">
        <v>13</v>
      </c>
      <c r="B18" s="834" t="s">
        <v>193</v>
      </c>
      <c r="C18" s="834" t="s">
        <v>1537</v>
      </c>
      <c r="D18" s="834" t="s">
        <v>1540</v>
      </c>
      <c r="E18" s="834" t="s">
        <v>1532</v>
      </c>
      <c r="F18" s="834" t="s">
        <v>1541</v>
      </c>
      <c r="G18" s="862">
        <v>245600</v>
      </c>
      <c r="H18" s="862">
        <v>254400</v>
      </c>
      <c r="I18" s="834"/>
      <c r="J18" s="834"/>
      <c r="K18" s="834"/>
      <c r="L18" s="834"/>
      <c r="M18" s="845"/>
      <c r="N18" s="834"/>
      <c r="O18" s="834"/>
      <c r="P18" s="860"/>
      <c r="Q18" s="834" t="s">
        <v>51</v>
      </c>
      <c r="R18" s="834" t="s">
        <v>66</v>
      </c>
      <c r="S18" s="863">
        <v>500000</v>
      </c>
      <c r="T18" s="864"/>
      <c r="U18" s="864"/>
      <c r="V18" s="865"/>
      <c r="W18" s="834" t="s">
        <v>1500</v>
      </c>
      <c r="X18" s="861"/>
      <c r="Y18" s="866" t="s">
        <v>1542</v>
      </c>
    </row>
    <row r="19" spans="1:25" ht="157.5" customHeight="1">
      <c r="A19" s="790">
        <v>14</v>
      </c>
      <c r="B19" s="834" t="s">
        <v>1516</v>
      </c>
      <c r="C19" s="834" t="s">
        <v>1517</v>
      </c>
      <c r="D19" s="834" t="s">
        <v>1543</v>
      </c>
      <c r="E19" s="834" t="s">
        <v>1544</v>
      </c>
      <c r="F19" s="834" t="s">
        <v>1545</v>
      </c>
      <c r="G19" s="858">
        <v>98233</v>
      </c>
      <c r="H19" s="859">
        <v>101767</v>
      </c>
      <c r="I19" s="834"/>
      <c r="J19" s="834"/>
      <c r="K19" s="834"/>
      <c r="L19" s="834"/>
      <c r="M19" s="845"/>
      <c r="N19" s="834"/>
      <c r="O19" s="834"/>
      <c r="P19" s="860"/>
      <c r="Q19" s="834" t="s">
        <v>51</v>
      </c>
      <c r="R19" s="834" t="s">
        <v>48</v>
      </c>
      <c r="S19" s="863">
        <v>200000</v>
      </c>
      <c r="T19" s="864"/>
      <c r="U19" s="864"/>
      <c r="V19" s="865"/>
      <c r="W19" s="834" t="s">
        <v>1500</v>
      </c>
      <c r="X19" s="861"/>
      <c r="Y19" s="834"/>
    </row>
    <row r="20" spans="1:25" ht="138" customHeight="1">
      <c r="A20" s="797">
        <v>15</v>
      </c>
      <c r="B20" s="834" t="s">
        <v>193</v>
      </c>
      <c r="C20" s="867" t="s">
        <v>1546</v>
      </c>
      <c r="D20" s="834" t="s">
        <v>1547</v>
      </c>
      <c r="E20" s="834" t="s">
        <v>1532</v>
      </c>
      <c r="F20" s="834" t="s">
        <v>1548</v>
      </c>
      <c r="G20" s="862">
        <v>322723</v>
      </c>
      <c r="H20" s="862">
        <v>494331</v>
      </c>
      <c r="I20" s="868"/>
      <c r="J20" s="868"/>
      <c r="K20" s="868"/>
      <c r="L20" s="868"/>
      <c r="M20" s="869"/>
      <c r="N20" s="868"/>
      <c r="O20" s="870"/>
      <c r="P20" s="871"/>
      <c r="Q20" s="834" t="s">
        <v>139</v>
      </c>
      <c r="R20" s="834" t="s">
        <v>51</v>
      </c>
      <c r="S20" s="872">
        <v>817054</v>
      </c>
      <c r="T20" s="864"/>
      <c r="U20" s="864"/>
      <c r="V20" s="873"/>
      <c r="W20" s="834" t="s">
        <v>1500</v>
      </c>
      <c r="X20" s="861"/>
      <c r="Y20" s="866" t="s">
        <v>1549</v>
      </c>
    </row>
    <row r="21" spans="1:25" ht="177.75" customHeight="1">
      <c r="A21" s="790">
        <v>16</v>
      </c>
      <c r="B21" s="819" t="s">
        <v>1506</v>
      </c>
      <c r="C21" s="819" t="s">
        <v>973</v>
      </c>
      <c r="D21" s="798" t="s">
        <v>1550</v>
      </c>
      <c r="E21" s="820" t="s">
        <v>1508</v>
      </c>
      <c r="F21" s="800" t="s">
        <v>1505</v>
      </c>
      <c r="G21" s="858">
        <v>39293</v>
      </c>
      <c r="H21" s="868">
        <v>40707</v>
      </c>
      <c r="I21" s="868"/>
      <c r="J21" s="868"/>
      <c r="K21" s="868"/>
      <c r="L21" s="868"/>
      <c r="M21" s="869"/>
      <c r="N21" s="868"/>
      <c r="O21" s="870"/>
      <c r="P21" s="871"/>
      <c r="Q21" s="834" t="s">
        <v>51</v>
      </c>
      <c r="R21" s="834" t="s">
        <v>53</v>
      </c>
      <c r="S21" s="857">
        <v>80000</v>
      </c>
      <c r="T21" s="834"/>
      <c r="U21" s="834"/>
      <c r="V21" s="858"/>
      <c r="W21" s="834" t="s">
        <v>1500</v>
      </c>
      <c r="X21" s="861"/>
      <c r="Y21" s="866"/>
    </row>
    <row r="22" spans="1:25" ht="138" customHeight="1">
      <c r="A22" s="797">
        <v>17</v>
      </c>
      <c r="B22" s="834" t="s">
        <v>61</v>
      </c>
      <c r="C22" s="861" t="s">
        <v>251</v>
      </c>
      <c r="D22" s="834" t="s">
        <v>1551</v>
      </c>
      <c r="E22" s="834" t="s">
        <v>1522</v>
      </c>
      <c r="F22" s="864" t="s">
        <v>1552</v>
      </c>
      <c r="G22" s="862">
        <v>294720</v>
      </c>
      <c r="H22" s="874">
        <v>305280</v>
      </c>
      <c r="I22" s="868"/>
      <c r="J22" s="868"/>
      <c r="K22" s="868"/>
      <c r="L22" s="868"/>
      <c r="M22" s="869"/>
      <c r="N22" s="868"/>
      <c r="O22" s="870"/>
      <c r="P22" s="871"/>
      <c r="Q22" s="834" t="s">
        <v>51</v>
      </c>
      <c r="R22" s="834" t="s">
        <v>66</v>
      </c>
      <c r="S22" s="875">
        <v>600000</v>
      </c>
      <c r="T22" s="834"/>
      <c r="U22" s="834"/>
      <c r="V22" s="876"/>
      <c r="W22" s="834" t="s">
        <v>1500</v>
      </c>
      <c r="X22" s="861"/>
      <c r="Y22" s="866"/>
    </row>
    <row r="23" spans="1:25" ht="150">
      <c r="A23" s="790">
        <v>18</v>
      </c>
      <c r="B23" s="877" t="s">
        <v>1527</v>
      </c>
      <c r="C23" s="877" t="s">
        <v>1533</v>
      </c>
      <c r="D23" s="878" t="s">
        <v>1553</v>
      </c>
      <c r="E23" s="879" t="s">
        <v>1554</v>
      </c>
      <c r="F23" s="880" t="s">
        <v>1555</v>
      </c>
      <c r="G23" s="881">
        <v>54128</v>
      </c>
      <c r="H23" s="882">
        <v>3000</v>
      </c>
      <c r="I23" s="868"/>
      <c r="J23" s="870"/>
      <c r="K23" s="870"/>
      <c r="L23" s="868"/>
      <c r="M23" s="869"/>
      <c r="N23" s="868"/>
      <c r="O23" s="868"/>
      <c r="P23" s="871"/>
      <c r="Q23" s="834" t="s">
        <v>136</v>
      </c>
      <c r="R23" s="834" t="s">
        <v>51</v>
      </c>
      <c r="S23" s="883">
        <v>57128</v>
      </c>
      <c r="T23" s="834"/>
      <c r="U23" s="834"/>
      <c r="V23" s="884"/>
      <c r="W23" s="834" t="s">
        <v>1500</v>
      </c>
      <c r="X23" s="861"/>
      <c r="Y23" s="834"/>
    </row>
    <row r="24" spans="1:25" ht="128.25" customHeight="1">
      <c r="A24" s="797">
        <v>19</v>
      </c>
      <c r="B24" s="834" t="s">
        <v>193</v>
      </c>
      <c r="C24" s="867" t="s">
        <v>1546</v>
      </c>
      <c r="D24" s="885" t="s">
        <v>1556</v>
      </c>
      <c r="E24" s="834" t="s">
        <v>1532</v>
      </c>
      <c r="F24" s="886" t="s">
        <v>1557</v>
      </c>
      <c r="G24" s="887">
        <v>323000</v>
      </c>
      <c r="H24" s="887">
        <v>17000</v>
      </c>
      <c r="I24" s="868"/>
      <c r="J24" s="870"/>
      <c r="K24" s="870"/>
      <c r="L24" s="868"/>
      <c r="M24" s="869"/>
      <c r="N24" s="868"/>
      <c r="O24" s="868"/>
      <c r="P24" s="871"/>
      <c r="Q24" s="834" t="s">
        <v>51</v>
      </c>
      <c r="R24" s="834" t="s">
        <v>53</v>
      </c>
      <c r="S24" s="888">
        <v>340000</v>
      </c>
      <c r="T24" s="834"/>
      <c r="U24" s="834"/>
      <c r="V24" s="889"/>
      <c r="W24" s="834" t="s">
        <v>1500</v>
      </c>
      <c r="X24" s="861"/>
      <c r="Y24" s="834"/>
    </row>
    <row r="25" spans="1:25" ht="120" customHeight="1">
      <c r="A25" s="790">
        <v>20</v>
      </c>
      <c r="B25" s="834" t="s">
        <v>193</v>
      </c>
      <c r="C25" s="867" t="s">
        <v>1546</v>
      </c>
      <c r="D25" s="885" t="s">
        <v>1558</v>
      </c>
      <c r="E25" s="834" t="s">
        <v>1532</v>
      </c>
      <c r="F25" s="880" t="s">
        <v>1555</v>
      </c>
      <c r="G25" s="887">
        <v>164350</v>
      </c>
      <c r="H25" s="887">
        <v>8650</v>
      </c>
      <c r="I25" s="868"/>
      <c r="J25" s="870"/>
      <c r="K25" s="870"/>
      <c r="L25" s="868"/>
      <c r="M25" s="869"/>
      <c r="N25" s="868"/>
      <c r="O25" s="868"/>
      <c r="P25" s="871"/>
      <c r="Q25" s="834" t="s">
        <v>51</v>
      </c>
      <c r="R25" s="834" t="s">
        <v>53</v>
      </c>
      <c r="S25" s="890">
        <v>173000</v>
      </c>
      <c r="T25" s="834"/>
      <c r="U25" s="834"/>
      <c r="V25" s="889"/>
      <c r="W25" s="834" t="s">
        <v>1500</v>
      </c>
      <c r="X25" s="861"/>
      <c r="Y25" s="834"/>
    </row>
    <row r="26" spans="1:25" ht="120" customHeight="1">
      <c r="A26" s="797">
        <v>21</v>
      </c>
      <c r="B26" s="834" t="s">
        <v>193</v>
      </c>
      <c r="C26" s="867" t="s">
        <v>1546</v>
      </c>
      <c r="D26" s="834" t="s">
        <v>1547</v>
      </c>
      <c r="E26" s="834" t="s">
        <v>1532</v>
      </c>
      <c r="F26" s="834" t="s">
        <v>1548</v>
      </c>
      <c r="G26" s="862">
        <v>286658</v>
      </c>
      <c r="H26" s="862">
        <v>15087</v>
      </c>
      <c r="I26" s="868"/>
      <c r="J26" s="868"/>
      <c r="K26" s="868"/>
      <c r="L26" s="868"/>
      <c r="M26" s="891"/>
      <c r="N26" s="868"/>
      <c r="O26" s="870"/>
      <c r="P26" s="892"/>
      <c r="Q26" s="834"/>
      <c r="R26" s="834"/>
      <c r="S26" s="893"/>
      <c r="T26" s="864" t="s">
        <v>49</v>
      </c>
      <c r="U26" s="864" t="s">
        <v>47</v>
      </c>
      <c r="V26" s="873">
        <v>301745</v>
      </c>
      <c r="W26" s="834" t="s">
        <v>1559</v>
      </c>
      <c r="X26" s="861"/>
      <c r="Y26" s="894" t="s">
        <v>1560</v>
      </c>
    </row>
    <row r="27" spans="1:25" ht="120" customHeight="1">
      <c r="A27" s="790">
        <v>22</v>
      </c>
      <c r="B27" s="834" t="s">
        <v>61</v>
      </c>
      <c r="C27" s="861" t="s">
        <v>251</v>
      </c>
      <c r="D27" s="834" t="s">
        <v>1551</v>
      </c>
      <c r="E27" s="834" t="s">
        <v>1522</v>
      </c>
      <c r="F27" s="864" t="s">
        <v>1552</v>
      </c>
      <c r="G27" s="862">
        <v>304000</v>
      </c>
      <c r="H27" s="874">
        <v>16000</v>
      </c>
      <c r="I27" s="868"/>
      <c r="J27" s="868"/>
      <c r="K27" s="868"/>
      <c r="L27" s="868"/>
      <c r="M27" s="891"/>
      <c r="N27" s="868"/>
      <c r="O27" s="870"/>
      <c r="P27" s="892"/>
      <c r="Q27" s="834"/>
      <c r="R27" s="834"/>
      <c r="S27" s="895"/>
      <c r="T27" s="834" t="s">
        <v>49</v>
      </c>
      <c r="U27" s="834" t="s">
        <v>139</v>
      </c>
      <c r="V27" s="895">
        <v>320000</v>
      </c>
      <c r="W27" s="834" t="s">
        <v>1559</v>
      </c>
      <c r="X27" s="861"/>
      <c r="Y27" s="894" t="s">
        <v>1561</v>
      </c>
    </row>
    <row r="28" spans="1:25" ht="120" customHeight="1">
      <c r="A28" s="797">
        <v>23</v>
      </c>
      <c r="B28" s="834" t="s">
        <v>193</v>
      </c>
      <c r="C28" s="834" t="s">
        <v>1537</v>
      </c>
      <c r="D28" s="834" t="s">
        <v>1540</v>
      </c>
      <c r="E28" s="834" t="s">
        <v>1532</v>
      </c>
      <c r="F28" s="834" t="s">
        <v>1541</v>
      </c>
      <c r="G28" s="862">
        <v>557309</v>
      </c>
      <c r="H28" s="862">
        <v>29332</v>
      </c>
      <c r="I28" s="834"/>
      <c r="J28" s="834"/>
      <c r="K28" s="834"/>
      <c r="L28" s="834"/>
      <c r="M28" s="896"/>
      <c r="N28" s="834"/>
      <c r="O28" s="834"/>
      <c r="P28" s="897"/>
      <c r="Q28" s="834"/>
      <c r="R28" s="834"/>
      <c r="S28" s="898"/>
      <c r="T28" s="864" t="s">
        <v>49</v>
      </c>
      <c r="U28" s="864" t="s">
        <v>52</v>
      </c>
      <c r="V28" s="898">
        <v>586641</v>
      </c>
      <c r="W28" s="834" t="s">
        <v>1559</v>
      </c>
      <c r="X28" s="861"/>
      <c r="Y28" s="894" t="s">
        <v>1562</v>
      </c>
    </row>
    <row r="29" spans="1:25" ht="120" customHeight="1">
      <c r="A29" s="790">
        <v>24</v>
      </c>
      <c r="B29" s="899" t="s">
        <v>1563</v>
      </c>
      <c r="C29" s="900" t="s">
        <v>1564</v>
      </c>
      <c r="D29" s="901" t="s">
        <v>1565</v>
      </c>
      <c r="E29" s="902" t="s">
        <v>1566</v>
      </c>
      <c r="F29" s="834" t="s">
        <v>1520</v>
      </c>
      <c r="G29" s="887">
        <v>200000</v>
      </c>
      <c r="H29" s="887">
        <v>300000</v>
      </c>
      <c r="I29" s="868"/>
      <c r="J29" s="870"/>
      <c r="K29" s="870"/>
      <c r="L29" s="868"/>
      <c r="M29" s="903"/>
      <c r="N29" s="868"/>
      <c r="O29" s="868"/>
      <c r="P29" s="903"/>
      <c r="Q29" s="834"/>
      <c r="R29" s="834"/>
      <c r="S29" s="904"/>
      <c r="T29" s="834" t="s">
        <v>52</v>
      </c>
      <c r="U29" s="834" t="s">
        <v>66</v>
      </c>
      <c r="V29" s="904">
        <v>500000</v>
      </c>
      <c r="W29" s="834" t="s">
        <v>1559</v>
      </c>
      <c r="X29" s="861"/>
      <c r="Y29" s="905" t="s">
        <v>1567</v>
      </c>
    </row>
    <row r="30" spans="1:25" ht="120" customHeight="1">
      <c r="A30" s="797">
        <v>25</v>
      </c>
      <c r="B30" s="834" t="s">
        <v>193</v>
      </c>
      <c r="C30" s="834" t="s">
        <v>274</v>
      </c>
      <c r="D30" s="834" t="s">
        <v>1531</v>
      </c>
      <c r="E30" s="834" t="s">
        <v>1532</v>
      </c>
      <c r="F30" s="834" t="s">
        <v>1520</v>
      </c>
      <c r="G30" s="858">
        <v>156000</v>
      </c>
      <c r="H30" s="906">
        <v>244000</v>
      </c>
      <c r="I30" s="870"/>
      <c r="J30" s="907"/>
      <c r="K30" s="908"/>
      <c r="L30" s="908"/>
      <c r="M30" s="896"/>
      <c r="N30" s="909"/>
      <c r="O30" s="849"/>
      <c r="P30" s="858"/>
      <c r="Q30" s="834"/>
      <c r="R30" s="834"/>
      <c r="S30" s="910"/>
      <c r="T30" s="834" t="s">
        <v>49</v>
      </c>
      <c r="U30" s="834" t="s">
        <v>52</v>
      </c>
      <c r="V30" s="910">
        <v>400000</v>
      </c>
      <c r="W30" s="834" t="s">
        <v>1559</v>
      </c>
      <c r="X30" s="861"/>
      <c r="Y30" s="866"/>
    </row>
    <row r="31" spans="1:25" ht="120" customHeight="1">
      <c r="A31" s="790">
        <v>26</v>
      </c>
      <c r="B31" s="834" t="s">
        <v>193</v>
      </c>
      <c r="C31" s="911" t="s">
        <v>1568</v>
      </c>
      <c r="D31" s="866" t="s">
        <v>1569</v>
      </c>
      <c r="E31" s="834" t="s">
        <v>1532</v>
      </c>
      <c r="F31" s="880" t="s">
        <v>1570</v>
      </c>
      <c r="G31" s="887">
        <v>110000</v>
      </c>
      <c r="H31" s="887">
        <v>90000</v>
      </c>
      <c r="I31" s="868"/>
      <c r="J31" s="870"/>
      <c r="K31" s="870"/>
      <c r="L31" s="868"/>
      <c r="M31" s="903"/>
      <c r="N31" s="868"/>
      <c r="O31" s="868"/>
      <c r="P31" s="903"/>
      <c r="Q31" s="834"/>
      <c r="R31" s="834"/>
      <c r="S31" s="912"/>
      <c r="T31" s="834" t="s">
        <v>47</v>
      </c>
      <c r="U31" s="834" t="s">
        <v>50</v>
      </c>
      <c r="V31" s="912">
        <v>200000</v>
      </c>
      <c r="W31" s="834" t="s">
        <v>1559</v>
      </c>
      <c r="X31" s="861"/>
      <c r="Y31" s="866"/>
    </row>
    <row r="32" spans="1:25" ht="120" customHeight="1">
      <c r="A32" s="797">
        <v>27</v>
      </c>
      <c r="B32" s="834" t="s">
        <v>193</v>
      </c>
      <c r="C32" s="911" t="s">
        <v>1568</v>
      </c>
      <c r="D32" s="866" t="s">
        <v>1571</v>
      </c>
      <c r="E32" s="834" t="s">
        <v>1532</v>
      </c>
      <c r="F32" s="880" t="s">
        <v>1539</v>
      </c>
      <c r="G32" s="913">
        <v>620000</v>
      </c>
      <c r="H32" s="913">
        <v>300000</v>
      </c>
      <c r="I32" s="868"/>
      <c r="J32" s="870"/>
      <c r="K32" s="870"/>
      <c r="L32" s="868"/>
      <c r="M32" s="903"/>
      <c r="N32" s="868"/>
      <c r="O32" s="868"/>
      <c r="P32" s="903"/>
      <c r="Q32" s="834"/>
      <c r="R32" s="834"/>
      <c r="S32" s="914"/>
      <c r="T32" s="834" t="s">
        <v>49</v>
      </c>
      <c r="U32" s="834" t="s">
        <v>50</v>
      </c>
      <c r="V32" s="914">
        <v>920000</v>
      </c>
      <c r="W32" s="834" t="s">
        <v>1559</v>
      </c>
      <c r="X32" s="861"/>
      <c r="Y32" s="866" t="s">
        <v>1572</v>
      </c>
    </row>
    <row r="33" spans="1:27" ht="120" customHeight="1">
      <c r="A33" s="790">
        <v>28</v>
      </c>
      <c r="B33" s="834" t="s">
        <v>193</v>
      </c>
      <c r="C33" s="911" t="s">
        <v>1568</v>
      </c>
      <c r="D33" s="866" t="s">
        <v>1573</v>
      </c>
      <c r="E33" s="834" t="s">
        <v>1532</v>
      </c>
      <c r="F33" s="880" t="s">
        <v>1574</v>
      </c>
      <c r="G33" s="887">
        <v>399000</v>
      </c>
      <c r="H33" s="887">
        <v>481000</v>
      </c>
      <c r="I33" s="915"/>
      <c r="J33" s="916"/>
      <c r="K33" s="916"/>
      <c r="L33" s="915"/>
      <c r="M33" s="917"/>
      <c r="N33" s="915"/>
      <c r="O33" s="915"/>
      <c r="P33" s="917"/>
      <c r="Q33" s="859"/>
      <c r="R33" s="859"/>
      <c r="S33" s="912"/>
      <c r="T33" s="834" t="s">
        <v>47</v>
      </c>
      <c r="U33" s="834" t="s">
        <v>52</v>
      </c>
      <c r="V33" s="912">
        <v>880000</v>
      </c>
      <c r="W33" s="834" t="s">
        <v>1559</v>
      </c>
      <c r="X33" s="861"/>
      <c r="Y33" s="866" t="s">
        <v>1575</v>
      </c>
    </row>
    <row r="34" spans="1:27" ht="42.75" customHeight="1">
      <c r="A34" s="797">
        <v>29</v>
      </c>
      <c r="B34" s="1312" t="s">
        <v>1576</v>
      </c>
      <c r="C34" s="1313"/>
      <c r="D34" s="1313"/>
      <c r="E34" s="1313"/>
      <c r="F34" s="1314"/>
      <c r="G34" s="918">
        <v>125308</v>
      </c>
      <c r="H34" s="919"/>
      <c r="I34" s="920"/>
      <c r="J34" s="868"/>
      <c r="K34" s="868"/>
      <c r="L34" s="870"/>
      <c r="M34" s="858">
        <v>125308</v>
      </c>
      <c r="N34" s="868"/>
      <c r="O34" s="870"/>
      <c r="P34" s="892"/>
      <c r="Q34" s="834"/>
      <c r="R34" s="834"/>
      <c r="S34" s="918"/>
      <c r="T34" s="834"/>
      <c r="U34" s="834"/>
      <c r="V34" s="918"/>
      <c r="W34" s="834"/>
      <c r="X34" s="921"/>
      <c r="Y34" s="908"/>
    </row>
    <row r="35" spans="1:27" ht="33.75" customHeight="1">
      <c r="A35" s="790"/>
      <c r="B35" s="1315" t="s">
        <v>242</v>
      </c>
      <c r="C35" s="1315"/>
      <c r="D35" s="1315"/>
      <c r="E35" s="1315"/>
      <c r="F35" s="1315"/>
      <c r="G35" s="922">
        <f>SUM(G6:G34)</f>
        <v>8643266</v>
      </c>
      <c r="H35" s="923">
        <f>SUM(H12:H34)</f>
        <v>3716092</v>
      </c>
      <c r="I35" s="870"/>
      <c r="J35" s="870"/>
      <c r="K35" s="870"/>
      <c r="L35" s="870"/>
      <c r="M35" s="922">
        <f>SUM(M6:M34)</f>
        <v>1930781</v>
      </c>
      <c r="N35" s="868"/>
      <c r="O35" s="870"/>
      <c r="P35" s="924">
        <f>P12+P13+P14+P15+P16</f>
        <v>2503163</v>
      </c>
      <c r="Q35" s="834"/>
      <c r="R35" s="834"/>
      <c r="S35" s="922">
        <f>SUM(S14:S34)</f>
        <v>4517028</v>
      </c>
      <c r="T35" s="834"/>
      <c r="U35" s="834"/>
      <c r="V35" s="922">
        <f>SUM(V26:V34)</f>
        <v>4108386</v>
      </c>
      <c r="W35" s="834"/>
      <c r="X35" s="925"/>
      <c r="Y35" s="908"/>
    </row>
    <row r="36" spans="1:27" ht="45" customHeight="1">
      <c r="A36" s="1317" t="s">
        <v>31</v>
      </c>
      <c r="B36" s="1317"/>
      <c r="C36" s="1317"/>
      <c r="D36" s="1317"/>
      <c r="E36" s="1317"/>
      <c r="F36" s="1317"/>
      <c r="G36" s="1317"/>
      <c r="H36" s="1317"/>
      <c r="I36" s="1317"/>
      <c r="J36" s="1317"/>
      <c r="K36" s="1317"/>
      <c r="L36" s="1317"/>
      <c r="M36" s="1317"/>
      <c r="N36" s="1317"/>
      <c r="O36" s="1317"/>
      <c r="P36" s="1317"/>
      <c r="Q36" s="1317"/>
      <c r="R36" s="1317"/>
      <c r="S36" s="1317"/>
      <c r="T36" s="1317"/>
      <c r="U36" s="1317"/>
      <c r="V36" s="1317"/>
      <c r="W36" s="1317"/>
      <c r="X36" s="1317"/>
      <c r="Y36" s="1317"/>
    </row>
    <row r="37" spans="1:27" ht="69" customHeight="1">
      <c r="A37" s="926">
        <v>1</v>
      </c>
      <c r="B37" s="927" t="s">
        <v>193</v>
      </c>
      <c r="C37" s="928"/>
      <c r="D37" s="928"/>
      <c r="E37" s="928"/>
      <c r="F37" s="927" t="s">
        <v>1577</v>
      </c>
      <c r="G37" s="928"/>
      <c r="H37" s="929">
        <v>1783338</v>
      </c>
      <c r="I37" s="928"/>
      <c r="J37" s="928"/>
      <c r="K37" s="928"/>
      <c r="L37" s="928"/>
      <c r="M37" s="930"/>
      <c r="N37" s="928"/>
      <c r="O37" s="928"/>
      <c r="P37" s="931"/>
      <c r="Q37" s="932" t="s">
        <v>52</v>
      </c>
      <c r="R37" s="927" t="s">
        <v>66</v>
      </c>
      <c r="S37" s="933">
        <v>17833.38</v>
      </c>
      <c r="T37" s="927"/>
      <c r="U37" s="927"/>
      <c r="V37" s="929"/>
      <c r="W37" s="927" t="s">
        <v>1500</v>
      </c>
      <c r="X37" s="928"/>
      <c r="Y37" s="928"/>
      <c r="AA37" s="934"/>
    </row>
    <row r="38" spans="1:27" ht="132.75" customHeight="1">
      <c r="A38" s="935">
        <v>2</v>
      </c>
      <c r="B38" s="902" t="s">
        <v>193</v>
      </c>
      <c r="C38" s="936" t="s">
        <v>1578</v>
      </c>
      <c r="D38" s="842" t="s">
        <v>1579</v>
      </c>
      <c r="E38" s="836" t="s">
        <v>1532</v>
      </c>
      <c r="F38" s="902" t="s">
        <v>1577</v>
      </c>
      <c r="G38" s="937" t="s">
        <v>24</v>
      </c>
      <c r="H38" s="938">
        <f>V38+P38+M38</f>
        <v>94905</v>
      </c>
      <c r="I38" s="937"/>
      <c r="J38" s="937"/>
      <c r="K38" s="939" t="s">
        <v>52</v>
      </c>
      <c r="L38" s="902" t="s">
        <v>66</v>
      </c>
      <c r="M38" s="940">
        <v>30000</v>
      </c>
      <c r="N38" s="941" t="s">
        <v>47</v>
      </c>
      <c r="O38" s="849" t="s">
        <v>66</v>
      </c>
      <c r="P38" s="942">
        <v>64905</v>
      </c>
      <c r="Q38" s="939" t="s">
        <v>52</v>
      </c>
      <c r="R38" s="902" t="s">
        <v>66</v>
      </c>
      <c r="S38" s="943">
        <v>60000</v>
      </c>
      <c r="T38" s="902"/>
      <c r="U38" s="902"/>
      <c r="V38" s="944"/>
      <c r="W38" s="902" t="s">
        <v>1500</v>
      </c>
      <c r="X38" s="937"/>
      <c r="Y38" s="945"/>
      <c r="AA38" s="934"/>
    </row>
    <row r="39" spans="1:27" ht="129" customHeight="1">
      <c r="A39" s="926">
        <v>3</v>
      </c>
      <c r="B39" s="834" t="s">
        <v>193</v>
      </c>
      <c r="C39" s="834" t="s">
        <v>1580</v>
      </c>
      <c r="D39" s="842" t="s">
        <v>1581</v>
      </c>
      <c r="E39" s="836" t="s">
        <v>1532</v>
      </c>
      <c r="F39" s="834" t="s">
        <v>1582</v>
      </c>
      <c r="G39" s="858"/>
      <c r="H39" s="946">
        <v>239010</v>
      </c>
      <c r="I39" s="834"/>
      <c r="J39" s="834"/>
      <c r="K39" s="834"/>
      <c r="L39" s="834"/>
      <c r="M39" s="947"/>
      <c r="N39" s="834" t="s">
        <v>47</v>
      </c>
      <c r="O39" s="834" t="s">
        <v>50</v>
      </c>
      <c r="P39" s="948">
        <v>239010</v>
      </c>
      <c r="Q39" s="834"/>
      <c r="R39" s="834"/>
      <c r="S39" s="949"/>
      <c r="T39" s="834"/>
      <c r="U39" s="834"/>
      <c r="V39" s="950"/>
      <c r="W39" s="834" t="s">
        <v>1500</v>
      </c>
      <c r="X39" s="861"/>
      <c r="Y39" s="834"/>
      <c r="AA39" s="934"/>
    </row>
    <row r="40" spans="1:27" ht="123.75" customHeight="1">
      <c r="A40" s="935">
        <v>4</v>
      </c>
      <c r="B40" s="834" t="s">
        <v>193</v>
      </c>
      <c r="C40" s="834" t="s">
        <v>1580</v>
      </c>
      <c r="D40" s="842" t="s">
        <v>1583</v>
      </c>
      <c r="E40" s="836" t="s">
        <v>1532</v>
      </c>
      <c r="F40" s="834" t="s">
        <v>1584</v>
      </c>
      <c r="G40" s="858"/>
      <c r="H40" s="951">
        <v>630123</v>
      </c>
      <c r="I40" s="868"/>
      <c r="J40" s="868"/>
      <c r="K40" s="868"/>
      <c r="L40" s="868"/>
      <c r="M40" s="952"/>
      <c r="N40" s="834" t="s">
        <v>52</v>
      </c>
      <c r="O40" s="834" t="s">
        <v>53</v>
      </c>
      <c r="P40" s="948">
        <v>630123</v>
      </c>
      <c r="Q40" s="834"/>
      <c r="R40" s="834"/>
      <c r="S40" s="949"/>
      <c r="T40" s="834"/>
      <c r="U40" s="834"/>
      <c r="V40" s="950"/>
      <c r="W40" s="834" t="s">
        <v>1500</v>
      </c>
      <c r="X40" s="861"/>
      <c r="Y40" s="834"/>
      <c r="AA40" s="934"/>
    </row>
    <row r="41" spans="1:27" ht="138" customHeight="1">
      <c r="A41" s="926">
        <v>5</v>
      </c>
      <c r="B41" s="834" t="s">
        <v>193</v>
      </c>
      <c r="C41" s="834" t="s">
        <v>1585</v>
      </c>
      <c r="D41" s="842" t="s">
        <v>1586</v>
      </c>
      <c r="E41" s="836" t="s">
        <v>1532</v>
      </c>
      <c r="F41" s="834" t="s">
        <v>1545</v>
      </c>
      <c r="G41" s="858"/>
      <c r="H41" s="953">
        <v>859141</v>
      </c>
      <c r="I41" s="834"/>
      <c r="J41" s="834"/>
      <c r="K41" s="834"/>
      <c r="L41" s="834"/>
      <c r="M41" s="947"/>
      <c r="N41" s="834" t="s">
        <v>47</v>
      </c>
      <c r="O41" s="834" t="s">
        <v>53</v>
      </c>
      <c r="P41" s="948">
        <v>859141</v>
      </c>
      <c r="Q41" s="834"/>
      <c r="R41" s="834"/>
      <c r="S41" s="949"/>
      <c r="T41" s="834"/>
      <c r="U41" s="834"/>
      <c r="V41" s="950"/>
      <c r="W41" s="834" t="s">
        <v>1500</v>
      </c>
      <c r="X41" s="834"/>
      <c r="Y41" s="834"/>
      <c r="AA41" s="934"/>
    </row>
    <row r="42" spans="1:27" ht="80.25" customHeight="1">
      <c r="A42" s="935">
        <v>6</v>
      </c>
      <c r="B42" s="902" t="s">
        <v>193</v>
      </c>
      <c r="C42" s="902" t="s">
        <v>249</v>
      </c>
      <c r="D42" s="842" t="s">
        <v>1587</v>
      </c>
      <c r="E42" s="836" t="s">
        <v>1588</v>
      </c>
      <c r="F42" s="902" t="s">
        <v>1577</v>
      </c>
      <c r="G42" s="937"/>
      <c r="H42" s="938">
        <v>2402</v>
      </c>
      <c r="I42" s="937"/>
      <c r="J42" s="937"/>
      <c r="K42" s="849">
        <v>42054</v>
      </c>
      <c r="L42" s="849">
        <v>42060</v>
      </c>
      <c r="M42" s="940">
        <v>2402</v>
      </c>
      <c r="N42" s="937"/>
      <c r="O42" s="937"/>
      <c r="P42" s="954"/>
      <c r="Q42" s="937"/>
      <c r="R42" s="937"/>
      <c r="S42" s="955"/>
      <c r="T42" s="937"/>
      <c r="U42" s="937"/>
      <c r="V42" s="956"/>
      <c r="W42" s="902" t="s">
        <v>1500</v>
      </c>
      <c r="X42" s="937"/>
      <c r="Y42" s="937"/>
      <c r="AA42" s="934"/>
    </row>
    <row r="43" spans="1:27" ht="144" customHeight="1">
      <c r="A43" s="926">
        <v>7</v>
      </c>
      <c r="B43" s="902" t="s">
        <v>61</v>
      </c>
      <c r="C43" s="902" t="s">
        <v>251</v>
      </c>
      <c r="D43" s="957" t="s">
        <v>1589</v>
      </c>
      <c r="E43" s="836" t="s">
        <v>1522</v>
      </c>
      <c r="F43" s="902" t="s">
        <v>1577</v>
      </c>
      <c r="G43" s="937"/>
      <c r="H43" s="938">
        <v>50841</v>
      </c>
      <c r="I43" s="937"/>
      <c r="J43" s="937"/>
      <c r="K43" s="935" t="s">
        <v>65</v>
      </c>
      <c r="L43" s="935" t="s">
        <v>66</v>
      </c>
      <c r="M43" s="940">
        <v>15741</v>
      </c>
      <c r="N43" s="958">
        <v>42447</v>
      </c>
      <c r="O43" s="958">
        <v>42729</v>
      </c>
      <c r="P43" s="959">
        <v>15100</v>
      </c>
      <c r="Q43" s="939" t="s">
        <v>65</v>
      </c>
      <c r="R43" s="939" t="s">
        <v>66</v>
      </c>
      <c r="S43" s="943">
        <v>20000</v>
      </c>
      <c r="T43" s="939"/>
      <c r="U43" s="939"/>
      <c r="V43" s="944"/>
      <c r="W43" s="902" t="s">
        <v>1500</v>
      </c>
      <c r="X43" s="960"/>
      <c r="Y43" s="945"/>
      <c r="AA43" s="934"/>
    </row>
    <row r="44" spans="1:27" ht="110.25" customHeight="1">
      <c r="A44" s="935">
        <v>8</v>
      </c>
      <c r="B44" s="902" t="s">
        <v>61</v>
      </c>
      <c r="C44" s="902" t="s">
        <v>251</v>
      </c>
      <c r="D44" s="961" t="s">
        <v>1590</v>
      </c>
      <c r="E44" s="836" t="s">
        <v>1522</v>
      </c>
      <c r="F44" s="902" t="s">
        <v>1577</v>
      </c>
      <c r="G44" s="937"/>
      <c r="H44" s="938">
        <v>2500</v>
      </c>
      <c r="I44" s="937"/>
      <c r="J44" s="937"/>
      <c r="K44" s="939"/>
      <c r="L44" s="939"/>
      <c r="M44" s="962"/>
      <c r="N44" s="963" t="s">
        <v>52</v>
      </c>
      <c r="O44" s="963" t="s">
        <v>50</v>
      </c>
      <c r="P44" s="964">
        <v>2500</v>
      </c>
      <c r="Q44" s="939"/>
      <c r="R44" s="939"/>
      <c r="S44" s="965"/>
      <c r="T44" s="939"/>
      <c r="U44" s="939"/>
      <c r="V44" s="966"/>
      <c r="W44" s="902" t="s">
        <v>1500</v>
      </c>
      <c r="X44" s="937"/>
      <c r="Y44" s="937"/>
      <c r="AA44" s="934"/>
    </row>
    <row r="45" spans="1:27" ht="168" customHeight="1">
      <c r="A45" s="926">
        <v>9</v>
      </c>
      <c r="B45" s="819" t="s">
        <v>1506</v>
      </c>
      <c r="C45" s="819" t="s">
        <v>973</v>
      </c>
      <c r="D45" s="967" t="s">
        <v>1591</v>
      </c>
      <c r="E45" s="968" t="s">
        <v>1508</v>
      </c>
      <c r="F45" s="902" t="s">
        <v>1577</v>
      </c>
      <c r="G45" s="937"/>
      <c r="H45" s="969">
        <v>3443</v>
      </c>
      <c r="I45" s="970"/>
      <c r="J45" s="970"/>
      <c r="K45" s="971"/>
      <c r="L45" s="971"/>
      <c r="M45" s="972"/>
      <c r="N45" s="963">
        <v>42433</v>
      </c>
      <c r="O45" s="963">
        <v>42448</v>
      </c>
      <c r="P45" s="964">
        <v>3443</v>
      </c>
      <c r="Q45" s="971"/>
      <c r="R45" s="971"/>
      <c r="S45" s="973"/>
      <c r="T45" s="971"/>
      <c r="U45" s="971"/>
      <c r="V45" s="974"/>
      <c r="W45" s="902" t="s">
        <v>1500</v>
      </c>
      <c r="X45" s="970"/>
      <c r="Y45" s="970"/>
      <c r="AA45" s="934"/>
    </row>
    <row r="46" spans="1:27" ht="138" customHeight="1">
      <c r="A46" s="935">
        <v>10</v>
      </c>
      <c r="B46" s="902" t="s">
        <v>61</v>
      </c>
      <c r="C46" s="902" t="s">
        <v>251</v>
      </c>
      <c r="D46" s="975" t="s">
        <v>1592</v>
      </c>
      <c r="E46" s="836" t="s">
        <v>1522</v>
      </c>
      <c r="F46" s="902" t="s">
        <v>1577</v>
      </c>
      <c r="G46" s="937"/>
      <c r="H46" s="969">
        <v>42.37</v>
      </c>
      <c r="I46" s="937"/>
      <c r="J46" s="937"/>
      <c r="K46" s="939"/>
      <c r="L46" s="939"/>
      <c r="M46" s="962"/>
      <c r="N46" s="963">
        <v>42433</v>
      </c>
      <c r="O46" s="963">
        <v>42071</v>
      </c>
      <c r="P46" s="964">
        <v>42.37</v>
      </c>
      <c r="Q46" s="939"/>
      <c r="R46" s="939"/>
      <c r="S46" s="965"/>
      <c r="T46" s="939"/>
      <c r="U46" s="939"/>
      <c r="V46" s="966"/>
      <c r="W46" s="902" t="s">
        <v>1500</v>
      </c>
      <c r="X46" s="937"/>
      <c r="Y46" s="937"/>
      <c r="AA46" s="934"/>
    </row>
    <row r="47" spans="1:27" ht="210.75" customHeight="1">
      <c r="A47" s="926">
        <v>11</v>
      </c>
      <c r="B47" s="819" t="s">
        <v>1506</v>
      </c>
      <c r="C47" s="819" t="s">
        <v>973</v>
      </c>
      <c r="D47" s="967" t="s">
        <v>1593</v>
      </c>
      <c r="E47" s="968" t="s">
        <v>1508</v>
      </c>
      <c r="F47" s="902" t="s">
        <v>1577</v>
      </c>
      <c r="G47" s="937"/>
      <c r="H47" s="969">
        <v>1500</v>
      </c>
      <c r="I47" s="937"/>
      <c r="J47" s="937"/>
      <c r="K47" s="939"/>
      <c r="L47" s="939"/>
      <c r="M47" s="962"/>
      <c r="N47" s="963">
        <v>42429</v>
      </c>
      <c r="O47" s="963">
        <v>42444</v>
      </c>
      <c r="P47" s="964">
        <v>1500</v>
      </c>
      <c r="Q47" s="939"/>
      <c r="R47" s="939"/>
      <c r="S47" s="965"/>
      <c r="T47" s="939"/>
      <c r="U47" s="939"/>
      <c r="V47" s="966"/>
      <c r="W47" s="902" t="s">
        <v>1500</v>
      </c>
      <c r="X47" s="937"/>
      <c r="Y47" s="937"/>
      <c r="AA47" s="934"/>
    </row>
    <row r="48" spans="1:27" ht="105" customHeight="1">
      <c r="A48" s="935">
        <v>12</v>
      </c>
      <c r="B48" s="902"/>
      <c r="C48" s="902"/>
      <c r="D48" s="976" t="s">
        <v>1594</v>
      </c>
      <c r="E48" s="836"/>
      <c r="F48" s="902" t="s">
        <v>1577</v>
      </c>
      <c r="G48" s="937"/>
      <c r="H48" s="969">
        <v>5380</v>
      </c>
      <c r="I48" s="970"/>
      <c r="J48" s="970"/>
      <c r="K48" s="971"/>
      <c r="L48" s="971"/>
      <c r="M48" s="972"/>
      <c r="N48" s="963">
        <v>42446</v>
      </c>
      <c r="O48" s="963">
        <v>42598</v>
      </c>
      <c r="P48" s="964">
        <v>5380</v>
      </c>
      <c r="Q48" s="939"/>
      <c r="R48" s="939"/>
      <c r="S48" s="965"/>
      <c r="T48" s="939"/>
      <c r="U48" s="939"/>
      <c r="V48" s="966"/>
      <c r="W48" s="902"/>
      <c r="X48" s="937"/>
      <c r="Y48" s="937"/>
      <c r="AA48" s="934"/>
    </row>
    <row r="49" spans="1:27" ht="107.25" customHeight="1">
      <c r="A49" s="926">
        <v>13</v>
      </c>
      <c r="B49" s="834" t="s">
        <v>61</v>
      </c>
      <c r="C49" s="861" t="s">
        <v>251</v>
      </c>
      <c r="D49" s="967" t="s">
        <v>1595</v>
      </c>
      <c r="E49" s="836" t="s">
        <v>1522</v>
      </c>
      <c r="F49" s="834" t="s">
        <v>1577</v>
      </c>
      <c r="G49" s="977"/>
      <c r="H49" s="978">
        <v>56400</v>
      </c>
      <c r="I49" s="979"/>
      <c r="J49" s="979"/>
      <c r="K49" s="980"/>
      <c r="L49" s="980"/>
      <c r="M49" s="972"/>
      <c r="N49" s="963">
        <v>42517</v>
      </c>
      <c r="O49" s="963">
        <v>42577</v>
      </c>
      <c r="P49" s="964">
        <v>56400</v>
      </c>
      <c r="Q49" s="939"/>
      <c r="R49" s="939"/>
      <c r="S49" s="965"/>
      <c r="T49" s="939"/>
      <c r="U49" s="939"/>
      <c r="V49" s="966"/>
      <c r="W49" s="902"/>
      <c r="X49" s="937"/>
      <c r="Y49" s="960"/>
      <c r="AA49" s="934"/>
    </row>
    <row r="50" spans="1:27" ht="111.75" customHeight="1">
      <c r="A50" s="935">
        <v>14</v>
      </c>
      <c r="B50" s="902" t="s">
        <v>1527</v>
      </c>
      <c r="C50" s="902" t="s">
        <v>1533</v>
      </c>
      <c r="D50" s="957" t="s">
        <v>1596</v>
      </c>
      <c r="E50" s="836" t="s">
        <v>1535</v>
      </c>
      <c r="F50" s="902" t="s">
        <v>1577</v>
      </c>
      <c r="G50" s="937"/>
      <c r="H50" s="981">
        <f>M50+P50+V50</f>
        <v>29158</v>
      </c>
      <c r="I50" s="937"/>
      <c r="J50" s="937"/>
      <c r="K50" s="939" t="s">
        <v>49</v>
      </c>
      <c r="L50" s="939" t="s">
        <v>66</v>
      </c>
      <c r="M50" s="962">
        <v>14761</v>
      </c>
      <c r="N50" s="963" t="s">
        <v>47</v>
      </c>
      <c r="O50" s="963" t="s">
        <v>66</v>
      </c>
      <c r="P50" s="964">
        <v>14397</v>
      </c>
      <c r="Q50" s="935" t="s">
        <v>49</v>
      </c>
      <c r="R50" s="935" t="s">
        <v>66</v>
      </c>
      <c r="S50" s="982">
        <v>18000</v>
      </c>
      <c r="T50" s="935"/>
      <c r="U50" s="935"/>
      <c r="V50" s="983"/>
      <c r="W50" s="902" t="s">
        <v>1500</v>
      </c>
      <c r="X50" s="937"/>
      <c r="Y50" s="945"/>
      <c r="AA50" s="934"/>
    </row>
    <row r="51" spans="1:27" ht="110.25" customHeight="1">
      <c r="A51" s="926">
        <v>15</v>
      </c>
      <c r="B51" s="799" t="s">
        <v>1501</v>
      </c>
      <c r="C51" s="799" t="s">
        <v>1502</v>
      </c>
      <c r="D51" s="984" t="s">
        <v>1597</v>
      </c>
      <c r="E51" s="811" t="s">
        <v>1504</v>
      </c>
      <c r="F51" s="902" t="s">
        <v>1577</v>
      </c>
      <c r="G51" s="937"/>
      <c r="H51" s="981">
        <v>13999</v>
      </c>
      <c r="I51" s="937"/>
      <c r="J51" s="937"/>
      <c r="K51" s="939"/>
      <c r="L51" s="939"/>
      <c r="M51" s="962"/>
      <c r="N51" s="963" t="s">
        <v>1598</v>
      </c>
      <c r="O51" s="963">
        <v>42695</v>
      </c>
      <c r="P51" s="964">
        <v>13999</v>
      </c>
      <c r="Q51" s="939"/>
      <c r="R51" s="939"/>
      <c r="S51" s="982"/>
      <c r="T51" s="939"/>
      <c r="U51" s="939"/>
      <c r="V51" s="983"/>
      <c r="W51" s="902"/>
      <c r="X51" s="937"/>
      <c r="Y51" s="945"/>
      <c r="AA51" s="934"/>
    </row>
    <row r="52" spans="1:27" ht="138" customHeight="1">
      <c r="A52" s="935">
        <v>16</v>
      </c>
      <c r="B52" s="834" t="s">
        <v>1516</v>
      </c>
      <c r="C52" s="834" t="s">
        <v>1517</v>
      </c>
      <c r="D52" s="985" t="s">
        <v>1599</v>
      </c>
      <c r="E52" s="836" t="s">
        <v>1600</v>
      </c>
      <c r="F52" s="902" t="s">
        <v>1577</v>
      </c>
      <c r="G52" s="937"/>
      <c r="H52" s="981">
        <v>32733</v>
      </c>
      <c r="I52" s="937"/>
      <c r="J52" s="937"/>
      <c r="K52" s="939"/>
      <c r="L52" s="939"/>
      <c r="M52" s="962"/>
      <c r="N52" s="963" t="s">
        <v>1601</v>
      </c>
      <c r="O52" s="963">
        <v>42499</v>
      </c>
      <c r="P52" s="964">
        <v>32733</v>
      </c>
      <c r="Q52" s="939"/>
      <c r="R52" s="939"/>
      <c r="S52" s="982"/>
      <c r="T52" s="939"/>
      <c r="U52" s="939"/>
      <c r="V52" s="983"/>
      <c r="W52" s="902"/>
      <c r="X52" s="937"/>
      <c r="Y52" s="945"/>
      <c r="AA52" s="934"/>
    </row>
    <row r="53" spans="1:27" ht="120.75" customHeight="1">
      <c r="A53" s="926">
        <v>17</v>
      </c>
      <c r="B53" s="834" t="s">
        <v>193</v>
      </c>
      <c r="C53" s="834" t="s">
        <v>1580</v>
      </c>
      <c r="D53" s="986" t="s">
        <v>1602</v>
      </c>
      <c r="E53" s="836" t="s">
        <v>1532</v>
      </c>
      <c r="F53" s="902" t="s">
        <v>1577</v>
      </c>
      <c r="G53" s="937"/>
      <c r="H53" s="981">
        <v>28461</v>
      </c>
      <c r="I53" s="937"/>
      <c r="J53" s="937"/>
      <c r="K53" s="939"/>
      <c r="L53" s="939"/>
      <c r="M53" s="962"/>
      <c r="N53" s="963">
        <v>42452</v>
      </c>
      <c r="O53" s="963">
        <v>42602</v>
      </c>
      <c r="P53" s="964">
        <v>28461</v>
      </c>
      <c r="Q53" s="939"/>
      <c r="R53" s="939"/>
      <c r="S53" s="982"/>
      <c r="T53" s="939"/>
      <c r="U53" s="939"/>
      <c r="V53" s="983"/>
      <c r="W53" s="902"/>
      <c r="X53" s="937"/>
      <c r="Y53" s="945"/>
      <c r="AA53" s="934"/>
    </row>
    <row r="54" spans="1:27" ht="172.5" customHeight="1">
      <c r="A54" s="935">
        <v>18</v>
      </c>
      <c r="B54" s="834" t="s">
        <v>1516</v>
      </c>
      <c r="C54" s="834" t="s">
        <v>1517</v>
      </c>
      <c r="D54" s="987" t="s">
        <v>1525</v>
      </c>
      <c r="E54" s="836" t="s">
        <v>1519</v>
      </c>
      <c r="F54" s="902" t="s">
        <v>1577</v>
      </c>
      <c r="G54" s="937"/>
      <c r="H54" s="981">
        <v>23825</v>
      </c>
      <c r="I54" s="937"/>
      <c r="J54" s="937"/>
      <c r="K54" s="939"/>
      <c r="L54" s="939"/>
      <c r="M54" s="962"/>
      <c r="N54" s="963">
        <v>42454</v>
      </c>
      <c r="O54" s="963"/>
      <c r="P54" s="964">
        <v>23825</v>
      </c>
      <c r="Q54" s="939"/>
      <c r="R54" s="939"/>
      <c r="S54" s="982"/>
      <c r="T54" s="939"/>
      <c r="U54" s="939"/>
      <c r="V54" s="983"/>
      <c r="W54" s="902"/>
      <c r="X54" s="937"/>
      <c r="Y54" s="945"/>
      <c r="AA54" s="934"/>
    </row>
    <row r="55" spans="1:27" ht="111.75" customHeight="1">
      <c r="A55" s="926">
        <v>19</v>
      </c>
      <c r="B55" s="834" t="s">
        <v>61</v>
      </c>
      <c r="C55" s="861" t="s">
        <v>251</v>
      </c>
      <c r="D55" s="987" t="s">
        <v>1521</v>
      </c>
      <c r="E55" s="836" t="s">
        <v>1522</v>
      </c>
      <c r="F55" s="834" t="s">
        <v>1523</v>
      </c>
      <c r="G55" s="937"/>
      <c r="H55" s="981">
        <v>24954</v>
      </c>
      <c r="I55" s="937"/>
      <c r="J55" s="937"/>
      <c r="K55" s="939"/>
      <c r="L55" s="939"/>
      <c r="M55" s="962"/>
      <c r="N55" s="963">
        <v>42460</v>
      </c>
      <c r="O55" s="963">
        <v>42624</v>
      </c>
      <c r="P55" s="964">
        <v>24954</v>
      </c>
      <c r="Q55" s="939"/>
      <c r="R55" s="939"/>
      <c r="S55" s="982"/>
      <c r="T55" s="939"/>
      <c r="U55" s="939"/>
      <c r="V55" s="983"/>
      <c r="W55" s="902"/>
      <c r="X55" s="937"/>
      <c r="Y55" s="945"/>
      <c r="AA55" s="934"/>
    </row>
    <row r="56" spans="1:27" ht="111.75" customHeight="1">
      <c r="A56" s="935">
        <v>20</v>
      </c>
      <c r="B56" s="834" t="s">
        <v>1527</v>
      </c>
      <c r="C56" s="834" t="s">
        <v>1502</v>
      </c>
      <c r="D56" s="987" t="s">
        <v>1528</v>
      </c>
      <c r="E56" s="836" t="s">
        <v>1529</v>
      </c>
      <c r="F56" s="834" t="s">
        <v>1520</v>
      </c>
      <c r="G56" s="937"/>
      <c r="H56" s="981">
        <v>25000</v>
      </c>
      <c r="I56" s="937"/>
      <c r="J56" s="937"/>
      <c r="K56" s="939"/>
      <c r="L56" s="939"/>
      <c r="M56" s="962"/>
      <c r="N56" s="963">
        <v>43268</v>
      </c>
      <c r="O56" s="963"/>
      <c r="P56" s="964">
        <v>25000</v>
      </c>
      <c r="Q56" s="939"/>
      <c r="R56" s="939"/>
      <c r="S56" s="982"/>
      <c r="T56" s="939"/>
      <c r="U56" s="939"/>
      <c r="V56" s="983"/>
      <c r="W56" s="902"/>
      <c r="X56" s="937"/>
      <c r="Y56" s="945"/>
      <c r="AA56" s="934"/>
    </row>
    <row r="57" spans="1:27" ht="111.75" customHeight="1">
      <c r="A57" s="926">
        <v>21</v>
      </c>
      <c r="B57" s="834" t="s">
        <v>1527</v>
      </c>
      <c r="C57" s="834" t="s">
        <v>1533</v>
      </c>
      <c r="D57" s="987" t="s">
        <v>1534</v>
      </c>
      <c r="E57" s="836" t="s">
        <v>1535</v>
      </c>
      <c r="F57" s="834" t="s">
        <v>1520</v>
      </c>
      <c r="G57" s="937"/>
      <c r="H57" s="981">
        <v>12438</v>
      </c>
      <c r="I57" s="937"/>
      <c r="J57" s="937"/>
      <c r="K57" s="939"/>
      <c r="L57" s="939"/>
      <c r="M57" s="962"/>
      <c r="N57" s="963">
        <v>42522</v>
      </c>
      <c r="O57" s="963"/>
      <c r="P57" s="964">
        <v>12438</v>
      </c>
      <c r="Q57" s="939"/>
      <c r="R57" s="939"/>
      <c r="S57" s="982"/>
      <c r="T57" s="939"/>
      <c r="U57" s="939"/>
      <c r="V57" s="983"/>
      <c r="W57" s="902"/>
      <c r="X57" s="937"/>
      <c r="Y57" s="945"/>
      <c r="AA57" s="934"/>
    </row>
    <row r="58" spans="1:27" ht="97.5" customHeight="1">
      <c r="A58" s="935">
        <v>22</v>
      </c>
      <c r="B58" s="834" t="s">
        <v>61</v>
      </c>
      <c r="C58" s="861" t="s">
        <v>251</v>
      </c>
      <c r="D58" s="842" t="s">
        <v>1521</v>
      </c>
      <c r="E58" s="836" t="s">
        <v>1522</v>
      </c>
      <c r="F58" s="834" t="s">
        <v>1523</v>
      </c>
      <c r="G58" s="937"/>
      <c r="H58" s="981">
        <v>20196</v>
      </c>
      <c r="I58" s="937"/>
      <c r="J58" s="937"/>
      <c r="K58" s="939"/>
      <c r="L58" s="939"/>
      <c r="M58" s="962"/>
      <c r="N58" s="963">
        <v>42460</v>
      </c>
      <c r="O58" s="963">
        <v>42624</v>
      </c>
      <c r="P58" s="964">
        <v>20196</v>
      </c>
      <c r="Q58" s="939"/>
      <c r="R58" s="939"/>
      <c r="S58" s="982"/>
      <c r="T58" s="939"/>
      <c r="U58" s="939"/>
      <c r="V58" s="983"/>
      <c r="W58" s="902"/>
      <c r="X58" s="937"/>
      <c r="Y58" s="945"/>
      <c r="AA58" s="934"/>
    </row>
    <row r="59" spans="1:27" ht="170.25" customHeight="1">
      <c r="A59" s="926">
        <v>23</v>
      </c>
      <c r="B59" s="834" t="s">
        <v>1516</v>
      </c>
      <c r="C59" s="834" t="s">
        <v>1517</v>
      </c>
      <c r="D59" s="988" t="s">
        <v>1603</v>
      </c>
      <c r="E59" s="836" t="s">
        <v>1600</v>
      </c>
      <c r="F59" s="902" t="s">
        <v>1577</v>
      </c>
      <c r="G59" s="937"/>
      <c r="H59" s="981">
        <v>1864</v>
      </c>
      <c r="I59" s="937"/>
      <c r="J59" s="937"/>
      <c r="K59" s="939"/>
      <c r="L59" s="939"/>
      <c r="M59" s="962"/>
      <c r="N59" s="963">
        <v>42524</v>
      </c>
      <c r="O59" s="963">
        <v>42544</v>
      </c>
      <c r="P59" s="964">
        <v>1864</v>
      </c>
      <c r="Q59" s="939"/>
      <c r="R59" s="939"/>
      <c r="S59" s="982"/>
      <c r="T59" s="939"/>
      <c r="U59" s="939"/>
      <c r="V59" s="983"/>
      <c r="W59" s="902"/>
      <c r="X59" s="937"/>
      <c r="Y59" s="945"/>
      <c r="AA59" s="934"/>
    </row>
    <row r="60" spans="1:27" ht="157.5" customHeight="1">
      <c r="A60" s="935">
        <v>24</v>
      </c>
      <c r="B60" s="834" t="s">
        <v>1516</v>
      </c>
      <c r="C60" s="834" t="s">
        <v>1517</v>
      </c>
      <c r="D60" s="989" t="s">
        <v>1604</v>
      </c>
      <c r="E60" s="836" t="s">
        <v>1600</v>
      </c>
      <c r="F60" s="902" t="s">
        <v>1577</v>
      </c>
      <c r="G60" s="937"/>
      <c r="H60" s="981">
        <v>57602</v>
      </c>
      <c r="I60" s="937"/>
      <c r="J60" s="937"/>
      <c r="K60" s="939"/>
      <c r="L60" s="939"/>
      <c r="M60" s="962"/>
      <c r="N60" s="963">
        <v>42590</v>
      </c>
      <c r="O60" s="963">
        <v>42635</v>
      </c>
      <c r="P60" s="964">
        <v>57602</v>
      </c>
      <c r="Q60" s="939"/>
      <c r="R60" s="939"/>
      <c r="S60" s="982"/>
      <c r="T60" s="939"/>
      <c r="U60" s="939"/>
      <c r="V60" s="983"/>
      <c r="W60" s="902"/>
      <c r="X60" s="937"/>
      <c r="Y60" s="945"/>
      <c r="AA60" s="934"/>
    </row>
    <row r="61" spans="1:27" ht="111.75" customHeight="1">
      <c r="A61" s="926">
        <v>25</v>
      </c>
      <c r="B61" s="834" t="s">
        <v>1527</v>
      </c>
      <c r="C61" s="834" t="s">
        <v>1533</v>
      </c>
      <c r="D61" s="990" t="s">
        <v>1605</v>
      </c>
      <c r="E61" s="836" t="s">
        <v>1535</v>
      </c>
      <c r="F61" s="902" t="s">
        <v>1577</v>
      </c>
      <c r="G61" s="937"/>
      <c r="H61" s="981">
        <v>254</v>
      </c>
      <c r="I61" s="937"/>
      <c r="J61" s="937"/>
      <c r="K61" s="939"/>
      <c r="L61" s="939"/>
      <c r="M61" s="962"/>
      <c r="N61" s="963">
        <v>42524</v>
      </c>
      <c r="O61" s="963">
        <v>42534</v>
      </c>
      <c r="P61" s="964">
        <v>254</v>
      </c>
      <c r="Q61" s="939"/>
      <c r="R61" s="939"/>
      <c r="S61" s="982"/>
      <c r="T61" s="939"/>
      <c r="U61" s="939"/>
      <c r="V61" s="983"/>
      <c r="W61" s="902"/>
      <c r="X61" s="937"/>
      <c r="Y61" s="945"/>
      <c r="AA61" s="934"/>
    </row>
    <row r="62" spans="1:27" ht="92.25" customHeight="1">
      <c r="A62" s="935">
        <v>26</v>
      </c>
      <c r="B62" s="834" t="s">
        <v>1527</v>
      </c>
      <c r="C62" s="834" t="s">
        <v>1533</v>
      </c>
      <c r="D62" s="991" t="s">
        <v>1606</v>
      </c>
      <c r="E62" s="836" t="s">
        <v>1535</v>
      </c>
      <c r="F62" s="902" t="s">
        <v>1577</v>
      </c>
      <c r="G62" s="937"/>
      <c r="H62" s="981">
        <v>8349</v>
      </c>
      <c r="I62" s="937"/>
      <c r="J62" s="937"/>
      <c r="K62" s="939"/>
      <c r="L62" s="939"/>
      <c r="M62" s="962"/>
      <c r="N62" s="963">
        <v>42591</v>
      </c>
      <c r="O62" s="963">
        <v>42621</v>
      </c>
      <c r="P62" s="964">
        <v>8349</v>
      </c>
      <c r="Q62" s="939"/>
      <c r="R62" s="939"/>
      <c r="S62" s="982"/>
      <c r="T62" s="939"/>
      <c r="U62" s="939"/>
      <c r="V62" s="983"/>
      <c r="W62" s="902"/>
      <c r="X62" s="937"/>
      <c r="Y62" s="945"/>
      <c r="AA62" s="934"/>
    </row>
    <row r="63" spans="1:27" ht="63.75" customHeight="1">
      <c r="A63" s="926">
        <v>27</v>
      </c>
      <c r="B63" s="834"/>
      <c r="C63" s="834"/>
      <c r="D63" s="990" t="s">
        <v>1607</v>
      </c>
      <c r="E63" s="836"/>
      <c r="F63" s="902" t="s">
        <v>1577</v>
      </c>
      <c r="G63" s="937"/>
      <c r="H63" s="981">
        <v>26612</v>
      </c>
      <c r="I63" s="937"/>
      <c r="J63" s="937"/>
      <c r="K63" s="939"/>
      <c r="L63" s="939"/>
      <c r="M63" s="962"/>
      <c r="N63" s="963">
        <v>42521</v>
      </c>
      <c r="O63" s="963">
        <v>42561</v>
      </c>
      <c r="P63" s="964">
        <v>26612</v>
      </c>
      <c r="Q63" s="939"/>
      <c r="R63" s="939"/>
      <c r="S63" s="982"/>
      <c r="T63" s="939"/>
      <c r="U63" s="939"/>
      <c r="V63" s="983"/>
      <c r="W63" s="902"/>
      <c r="X63" s="937"/>
      <c r="Y63" s="945"/>
      <c r="AA63" s="934"/>
    </row>
    <row r="64" spans="1:27" ht="119.25" customHeight="1">
      <c r="A64" s="935">
        <v>28</v>
      </c>
      <c r="B64" s="834" t="s">
        <v>193</v>
      </c>
      <c r="C64" s="834" t="s">
        <v>1580</v>
      </c>
      <c r="D64" s="992" t="s">
        <v>1608</v>
      </c>
      <c r="E64" s="836" t="s">
        <v>1532</v>
      </c>
      <c r="F64" s="902" t="s">
        <v>1577</v>
      </c>
      <c r="G64" s="937"/>
      <c r="H64" s="981">
        <v>5900</v>
      </c>
      <c r="I64" s="937"/>
      <c r="J64" s="937"/>
      <c r="K64" s="939"/>
      <c r="L64" s="939"/>
      <c r="M64" s="962"/>
      <c r="N64" s="963">
        <v>42543</v>
      </c>
      <c r="O64" s="963">
        <v>42568</v>
      </c>
      <c r="P64" s="964">
        <v>5900</v>
      </c>
      <c r="Q64" s="939"/>
      <c r="R64" s="939"/>
      <c r="S64" s="982"/>
      <c r="T64" s="939"/>
      <c r="U64" s="939"/>
      <c r="V64" s="983"/>
      <c r="W64" s="902"/>
      <c r="X64" s="937"/>
      <c r="Y64" s="945"/>
      <c r="AA64" s="934"/>
    </row>
    <row r="65" spans="1:27" ht="145.5" customHeight="1">
      <c r="A65" s="926">
        <v>29</v>
      </c>
      <c r="B65" s="834" t="s">
        <v>193</v>
      </c>
      <c r="C65" s="834" t="s">
        <v>1580</v>
      </c>
      <c r="D65" s="993" t="s">
        <v>1609</v>
      </c>
      <c r="E65" s="836" t="s">
        <v>1532</v>
      </c>
      <c r="F65" s="902" t="s">
        <v>1577</v>
      </c>
      <c r="G65" s="937"/>
      <c r="H65" s="981">
        <v>8260</v>
      </c>
      <c r="I65" s="937"/>
      <c r="J65" s="937"/>
      <c r="K65" s="939"/>
      <c r="L65" s="939"/>
      <c r="M65" s="962"/>
      <c r="N65" s="963">
        <v>42543</v>
      </c>
      <c r="O65" s="963">
        <v>42563</v>
      </c>
      <c r="P65" s="964">
        <v>8260</v>
      </c>
      <c r="Q65" s="939"/>
      <c r="R65" s="939"/>
      <c r="S65" s="982"/>
      <c r="T65" s="939"/>
      <c r="U65" s="939"/>
      <c r="V65" s="983"/>
      <c r="W65" s="902"/>
      <c r="X65" s="937"/>
      <c r="Y65" s="945"/>
      <c r="AA65" s="934"/>
    </row>
    <row r="66" spans="1:27" ht="125.25" customHeight="1">
      <c r="A66" s="935">
        <v>30</v>
      </c>
      <c r="B66" s="834" t="s">
        <v>193</v>
      </c>
      <c r="C66" s="834" t="s">
        <v>1580</v>
      </c>
      <c r="D66" s="994" t="s">
        <v>1610</v>
      </c>
      <c r="E66" s="836" t="s">
        <v>1532</v>
      </c>
      <c r="F66" s="902" t="s">
        <v>1577</v>
      </c>
      <c r="G66" s="937"/>
      <c r="H66" s="981">
        <v>3422</v>
      </c>
      <c r="I66" s="937"/>
      <c r="J66" s="937"/>
      <c r="K66" s="939"/>
      <c r="L66" s="939"/>
      <c r="M66" s="962"/>
      <c r="N66" s="963">
        <v>42543</v>
      </c>
      <c r="O66" s="963">
        <v>42553</v>
      </c>
      <c r="P66" s="964">
        <v>3422</v>
      </c>
      <c r="Q66" s="939"/>
      <c r="R66" s="939"/>
      <c r="S66" s="982"/>
      <c r="T66" s="939"/>
      <c r="U66" s="939"/>
      <c r="V66" s="983"/>
      <c r="W66" s="902"/>
      <c r="X66" s="937"/>
      <c r="Y66" s="945"/>
      <c r="AA66" s="934"/>
    </row>
    <row r="67" spans="1:27" ht="123.75" customHeight="1">
      <c r="A67" s="926">
        <v>31</v>
      </c>
      <c r="B67" s="834" t="s">
        <v>193</v>
      </c>
      <c r="C67" s="834" t="s">
        <v>1580</v>
      </c>
      <c r="D67" s="995" t="s">
        <v>1611</v>
      </c>
      <c r="E67" s="836" t="s">
        <v>1532</v>
      </c>
      <c r="F67" s="902" t="s">
        <v>1577</v>
      </c>
      <c r="G67" s="937"/>
      <c r="H67" s="981">
        <v>2300</v>
      </c>
      <c r="I67" s="937"/>
      <c r="J67" s="937"/>
      <c r="K67" s="939"/>
      <c r="L67" s="939"/>
      <c r="M67" s="962"/>
      <c r="N67" s="963">
        <v>42569</v>
      </c>
      <c r="O67" s="963">
        <v>42594</v>
      </c>
      <c r="P67" s="964">
        <v>2300</v>
      </c>
      <c r="Q67" s="939"/>
      <c r="R67" s="939"/>
      <c r="S67" s="982"/>
      <c r="T67" s="939"/>
      <c r="U67" s="939"/>
      <c r="V67" s="983"/>
      <c r="W67" s="902"/>
      <c r="X67" s="937"/>
      <c r="Y67" s="945"/>
      <c r="AA67" s="934"/>
    </row>
    <row r="68" spans="1:27" ht="123" customHeight="1">
      <c r="A68" s="935">
        <v>32</v>
      </c>
      <c r="B68" s="834" t="s">
        <v>193</v>
      </c>
      <c r="C68" s="834" t="s">
        <v>1580</v>
      </c>
      <c r="D68" s="996" t="s">
        <v>1612</v>
      </c>
      <c r="E68" s="836" t="s">
        <v>1532</v>
      </c>
      <c r="F68" s="902" t="s">
        <v>1577</v>
      </c>
      <c r="G68" s="937"/>
      <c r="H68" s="981">
        <v>343</v>
      </c>
      <c r="I68" s="937"/>
      <c r="J68" s="937"/>
      <c r="K68" s="939"/>
      <c r="L68" s="939"/>
      <c r="M68" s="962"/>
      <c r="N68" s="963">
        <v>42569</v>
      </c>
      <c r="O68" s="963">
        <v>42579</v>
      </c>
      <c r="P68" s="964">
        <v>343</v>
      </c>
      <c r="Q68" s="939"/>
      <c r="R68" s="939"/>
      <c r="S68" s="982"/>
      <c r="T68" s="939"/>
      <c r="U68" s="939"/>
      <c r="V68" s="983"/>
      <c r="W68" s="902"/>
      <c r="X68" s="937"/>
      <c r="Y68" s="945"/>
      <c r="AA68" s="934"/>
    </row>
    <row r="69" spans="1:27" ht="93.75" customHeight="1">
      <c r="A69" s="926">
        <v>33</v>
      </c>
      <c r="B69" s="834" t="s">
        <v>1527</v>
      </c>
      <c r="C69" s="834" t="s">
        <v>1502</v>
      </c>
      <c r="D69" s="997" t="s">
        <v>1613</v>
      </c>
      <c r="E69" s="836" t="s">
        <v>1529</v>
      </c>
      <c r="F69" s="902" t="s">
        <v>1577</v>
      </c>
      <c r="G69" s="937"/>
      <c r="H69" s="981">
        <v>4847</v>
      </c>
      <c r="I69" s="937"/>
      <c r="J69" s="937"/>
      <c r="K69" s="939"/>
      <c r="L69" s="939"/>
      <c r="M69" s="962"/>
      <c r="N69" s="963">
        <v>42643</v>
      </c>
      <c r="O69" s="963">
        <v>42673</v>
      </c>
      <c r="P69" s="964">
        <v>4847</v>
      </c>
      <c r="Q69" s="939"/>
      <c r="R69" s="939"/>
      <c r="S69" s="982"/>
      <c r="T69" s="939"/>
      <c r="U69" s="939"/>
      <c r="V69" s="983"/>
      <c r="W69" s="902"/>
      <c r="X69" s="937"/>
      <c r="Y69" s="945"/>
      <c r="AA69" s="934"/>
    </row>
    <row r="70" spans="1:27" ht="253.5" customHeight="1">
      <c r="A70" s="935">
        <v>34</v>
      </c>
      <c r="B70" s="834"/>
      <c r="C70" s="834"/>
      <c r="D70" s="998" t="s">
        <v>1614</v>
      </c>
      <c r="E70" s="836"/>
      <c r="F70" s="834" t="s">
        <v>1582</v>
      </c>
      <c r="G70" s="937"/>
      <c r="H70" s="981">
        <v>845</v>
      </c>
      <c r="I70" s="937"/>
      <c r="J70" s="937"/>
      <c r="K70" s="939"/>
      <c r="L70" s="939"/>
      <c r="M70" s="962"/>
      <c r="N70" s="963">
        <v>42681</v>
      </c>
      <c r="O70" s="963">
        <v>42691</v>
      </c>
      <c r="P70" s="964">
        <v>845</v>
      </c>
      <c r="Q70" s="939"/>
      <c r="R70" s="939"/>
      <c r="S70" s="982"/>
      <c r="T70" s="939"/>
      <c r="U70" s="939"/>
      <c r="V70" s="983"/>
      <c r="W70" s="902"/>
      <c r="X70" s="937"/>
      <c r="Y70" s="945"/>
      <c r="AA70" s="934"/>
    </row>
    <row r="71" spans="1:27" ht="149.25" customHeight="1">
      <c r="A71" s="926">
        <v>35</v>
      </c>
      <c r="B71" s="834" t="s">
        <v>1516</v>
      </c>
      <c r="C71" s="834" t="s">
        <v>1517</v>
      </c>
      <c r="D71" s="997" t="s">
        <v>1615</v>
      </c>
      <c r="E71" s="836" t="s">
        <v>1600</v>
      </c>
      <c r="F71" s="902" t="s">
        <v>1577</v>
      </c>
      <c r="G71" s="937"/>
      <c r="H71" s="981">
        <v>210</v>
      </c>
      <c r="I71" s="937"/>
      <c r="J71" s="937"/>
      <c r="K71" s="939"/>
      <c r="L71" s="939"/>
      <c r="M71" s="962"/>
      <c r="N71" s="963">
        <v>42643</v>
      </c>
      <c r="O71" s="963">
        <v>42653</v>
      </c>
      <c r="P71" s="964">
        <v>210</v>
      </c>
      <c r="Q71" s="939"/>
      <c r="R71" s="939"/>
      <c r="S71" s="982"/>
      <c r="T71" s="939"/>
      <c r="U71" s="939"/>
      <c r="V71" s="983"/>
      <c r="W71" s="902"/>
      <c r="X71" s="937"/>
      <c r="Y71" s="945"/>
      <c r="AA71" s="934"/>
    </row>
    <row r="72" spans="1:27" ht="150">
      <c r="A72" s="935">
        <v>36</v>
      </c>
      <c r="B72" s="834" t="s">
        <v>193</v>
      </c>
      <c r="C72" s="834" t="s">
        <v>1580</v>
      </c>
      <c r="D72" s="999" t="s">
        <v>1616</v>
      </c>
      <c r="E72" s="836" t="s">
        <v>1532</v>
      </c>
      <c r="F72" s="902" t="s">
        <v>1577</v>
      </c>
      <c r="G72" s="937"/>
      <c r="H72" s="981">
        <v>16508</v>
      </c>
      <c r="I72" s="937"/>
      <c r="J72" s="937"/>
      <c r="K72" s="939"/>
      <c r="L72" s="939"/>
      <c r="M72" s="962"/>
      <c r="N72" s="963">
        <v>42656</v>
      </c>
      <c r="O72" s="963">
        <v>42686</v>
      </c>
      <c r="P72" s="964">
        <v>16508</v>
      </c>
      <c r="Q72" s="939"/>
      <c r="R72" s="939"/>
      <c r="S72" s="982"/>
      <c r="T72" s="939"/>
      <c r="U72" s="939"/>
      <c r="V72" s="983"/>
      <c r="W72" s="902"/>
      <c r="X72" s="937"/>
      <c r="Y72" s="945"/>
      <c r="AA72" s="934"/>
    </row>
    <row r="73" spans="1:27" ht="123.75" customHeight="1">
      <c r="A73" s="926">
        <v>37</v>
      </c>
      <c r="B73" s="834" t="s">
        <v>193</v>
      </c>
      <c r="C73" s="834" t="s">
        <v>1580</v>
      </c>
      <c r="D73" s="999" t="s">
        <v>1617</v>
      </c>
      <c r="E73" s="836" t="s">
        <v>1532</v>
      </c>
      <c r="F73" s="902" t="s">
        <v>1577</v>
      </c>
      <c r="G73" s="937"/>
      <c r="H73" s="981">
        <v>8784</v>
      </c>
      <c r="I73" s="937"/>
      <c r="J73" s="937"/>
      <c r="K73" s="939"/>
      <c r="L73" s="939"/>
      <c r="M73" s="962"/>
      <c r="N73" s="963">
        <v>42662</v>
      </c>
      <c r="O73" s="963">
        <v>42692</v>
      </c>
      <c r="P73" s="964">
        <v>8784</v>
      </c>
      <c r="Q73" s="939"/>
      <c r="R73" s="939"/>
      <c r="S73" s="982"/>
      <c r="T73" s="939"/>
      <c r="U73" s="939"/>
      <c r="V73" s="983"/>
      <c r="W73" s="902"/>
      <c r="X73" s="937"/>
      <c r="Y73" s="945"/>
      <c r="AA73" s="934"/>
    </row>
    <row r="74" spans="1:27" ht="150">
      <c r="A74" s="935">
        <v>38</v>
      </c>
      <c r="B74" s="834" t="s">
        <v>193</v>
      </c>
      <c r="C74" s="834" t="s">
        <v>1580</v>
      </c>
      <c r="D74" s="999" t="s">
        <v>1618</v>
      </c>
      <c r="E74" s="836" t="s">
        <v>1532</v>
      </c>
      <c r="F74" s="902" t="s">
        <v>1577</v>
      </c>
      <c r="G74" s="937"/>
      <c r="H74" s="981">
        <v>10620</v>
      </c>
      <c r="I74" s="937"/>
      <c r="J74" s="937"/>
      <c r="K74" s="939"/>
      <c r="L74" s="939"/>
      <c r="M74" s="962"/>
      <c r="N74" s="963">
        <v>42683</v>
      </c>
      <c r="O74" s="963">
        <v>42713</v>
      </c>
      <c r="P74" s="964">
        <v>10620</v>
      </c>
      <c r="Q74" s="939"/>
      <c r="R74" s="939"/>
      <c r="S74" s="982"/>
      <c r="T74" s="939"/>
      <c r="U74" s="939"/>
      <c r="V74" s="983"/>
      <c r="W74" s="902"/>
      <c r="X74" s="937"/>
      <c r="Y74" s="945"/>
      <c r="AA74" s="934"/>
    </row>
    <row r="75" spans="1:27" ht="150">
      <c r="A75" s="926">
        <v>39</v>
      </c>
      <c r="B75" s="834" t="s">
        <v>193</v>
      </c>
      <c r="C75" s="834" t="s">
        <v>1580</v>
      </c>
      <c r="D75" s="999" t="s">
        <v>1619</v>
      </c>
      <c r="E75" s="836" t="s">
        <v>1532</v>
      </c>
      <c r="F75" s="902" t="s">
        <v>1577</v>
      </c>
      <c r="G75" s="937"/>
      <c r="H75" s="981">
        <v>152166</v>
      </c>
      <c r="I75" s="937"/>
      <c r="J75" s="937"/>
      <c r="K75" s="939"/>
      <c r="L75" s="939"/>
      <c r="M75" s="962"/>
      <c r="N75" s="963">
        <v>42650</v>
      </c>
      <c r="O75" s="963"/>
      <c r="P75" s="964">
        <v>152166</v>
      </c>
      <c r="Q75" s="939"/>
      <c r="R75" s="939"/>
      <c r="S75" s="982"/>
      <c r="T75" s="939"/>
      <c r="U75" s="939"/>
      <c r="V75" s="983"/>
      <c r="W75" s="902"/>
      <c r="X75" s="937"/>
      <c r="Y75" s="945"/>
      <c r="AA75" s="934"/>
    </row>
    <row r="76" spans="1:27" ht="50.25" customHeight="1">
      <c r="A76" s="935">
        <v>40</v>
      </c>
      <c r="B76" s="834"/>
      <c r="C76" s="834"/>
      <c r="D76" s="999" t="s">
        <v>1620</v>
      </c>
      <c r="E76" s="836"/>
      <c r="F76" s="902"/>
      <c r="G76" s="937"/>
      <c r="H76" s="981">
        <v>214759</v>
      </c>
      <c r="I76" s="937"/>
      <c r="J76" s="937"/>
      <c r="K76" s="939"/>
      <c r="L76" s="939"/>
      <c r="M76" s="962"/>
      <c r="N76" s="963">
        <v>42653</v>
      </c>
      <c r="O76" s="963">
        <v>42743</v>
      </c>
      <c r="P76" s="964">
        <v>214759</v>
      </c>
      <c r="Q76" s="939"/>
      <c r="R76" s="939"/>
      <c r="S76" s="982"/>
      <c r="T76" s="939"/>
      <c r="U76" s="939"/>
      <c r="V76" s="983"/>
      <c r="W76" s="902"/>
      <c r="X76" s="937"/>
      <c r="Y76" s="945"/>
      <c r="AA76" s="934"/>
    </row>
    <row r="77" spans="1:27" ht="122.25" customHeight="1">
      <c r="A77" s="926">
        <v>41</v>
      </c>
      <c r="B77" s="834" t="s">
        <v>193</v>
      </c>
      <c r="C77" s="834" t="s">
        <v>1580</v>
      </c>
      <c r="D77" s="999" t="s">
        <v>1621</v>
      </c>
      <c r="E77" s="836" t="s">
        <v>1532</v>
      </c>
      <c r="F77" s="902" t="s">
        <v>1577</v>
      </c>
      <c r="G77" s="937"/>
      <c r="H77" s="981">
        <v>42</v>
      </c>
      <c r="I77" s="937"/>
      <c r="J77" s="937"/>
      <c r="K77" s="939"/>
      <c r="L77" s="939"/>
      <c r="M77" s="962"/>
      <c r="N77" s="963">
        <v>42433</v>
      </c>
      <c r="O77" s="963">
        <v>42437</v>
      </c>
      <c r="P77" s="964">
        <v>42</v>
      </c>
      <c r="Q77" s="939"/>
      <c r="R77" s="939"/>
      <c r="S77" s="982"/>
      <c r="T77" s="939"/>
      <c r="U77" s="939"/>
      <c r="V77" s="983"/>
      <c r="W77" s="902"/>
      <c r="X77" s="937"/>
      <c r="Y77" s="945"/>
      <c r="AA77" s="934"/>
    </row>
    <row r="78" spans="1:27" ht="123" customHeight="1">
      <c r="A78" s="935">
        <v>42</v>
      </c>
      <c r="B78" s="834" t="s">
        <v>193</v>
      </c>
      <c r="C78" s="834" t="s">
        <v>1580</v>
      </c>
      <c r="D78" s="994" t="s">
        <v>1622</v>
      </c>
      <c r="E78" s="836" t="s">
        <v>1532</v>
      </c>
      <c r="F78" s="902" t="s">
        <v>1577</v>
      </c>
      <c r="G78" s="937"/>
      <c r="H78" s="981">
        <v>1309</v>
      </c>
      <c r="I78" s="937"/>
      <c r="J78" s="937"/>
      <c r="K78" s="939"/>
      <c r="L78" s="939"/>
      <c r="M78" s="962"/>
      <c r="N78" s="963">
        <v>42695</v>
      </c>
      <c r="O78" s="963">
        <v>42700</v>
      </c>
      <c r="P78" s="964">
        <v>1309</v>
      </c>
      <c r="Q78" s="939"/>
      <c r="R78" s="939"/>
      <c r="S78" s="982"/>
      <c r="T78" s="939"/>
      <c r="U78" s="939"/>
      <c r="V78" s="983"/>
      <c r="W78" s="902"/>
      <c r="X78" s="937"/>
      <c r="Y78" s="945"/>
      <c r="AA78" s="934"/>
    </row>
    <row r="79" spans="1:27" ht="93.75" customHeight="1">
      <c r="A79" s="926">
        <v>43</v>
      </c>
      <c r="B79" s="834" t="s">
        <v>61</v>
      </c>
      <c r="C79" s="861" t="s">
        <v>251</v>
      </c>
      <c r="D79" s="1000" t="s">
        <v>1623</v>
      </c>
      <c r="E79" s="836" t="s">
        <v>1522</v>
      </c>
      <c r="F79" s="902" t="s">
        <v>1577</v>
      </c>
      <c r="G79" s="937"/>
      <c r="H79" s="981">
        <v>1350</v>
      </c>
      <c r="I79" s="937"/>
      <c r="J79" s="937"/>
      <c r="K79" s="939"/>
      <c r="L79" s="939"/>
      <c r="M79" s="962"/>
      <c r="N79" s="963">
        <v>42487</v>
      </c>
      <c r="O79" s="963">
        <v>42502</v>
      </c>
      <c r="P79" s="964">
        <v>1350</v>
      </c>
      <c r="Q79" s="939"/>
      <c r="R79" s="939"/>
      <c r="S79" s="982"/>
      <c r="T79" s="939"/>
      <c r="U79" s="939"/>
      <c r="V79" s="983"/>
      <c r="W79" s="902"/>
      <c r="X79" s="937"/>
      <c r="Y79" s="945"/>
      <c r="AA79" s="934"/>
    </row>
    <row r="80" spans="1:27" ht="90">
      <c r="A80" s="935">
        <v>44</v>
      </c>
      <c r="B80" s="834"/>
      <c r="C80" s="834"/>
      <c r="D80" s="994" t="s">
        <v>1624</v>
      </c>
      <c r="E80" s="836"/>
      <c r="F80" s="902" t="s">
        <v>1577</v>
      </c>
      <c r="G80" s="937"/>
      <c r="H80" s="981">
        <v>100</v>
      </c>
      <c r="I80" s="937"/>
      <c r="J80" s="937"/>
      <c r="K80" s="939"/>
      <c r="L80" s="939"/>
      <c r="M80" s="962"/>
      <c r="N80" s="963">
        <v>42429</v>
      </c>
      <c r="O80" s="963">
        <v>42444</v>
      </c>
      <c r="P80" s="964">
        <v>100</v>
      </c>
      <c r="Q80" s="939"/>
      <c r="R80" s="939"/>
      <c r="S80" s="982"/>
      <c r="T80" s="939"/>
      <c r="U80" s="939"/>
      <c r="V80" s="983"/>
      <c r="W80" s="902"/>
      <c r="X80" s="937"/>
      <c r="Y80" s="945"/>
      <c r="AA80" s="934"/>
    </row>
    <row r="81" spans="1:27" ht="75">
      <c r="A81" s="926">
        <v>45</v>
      </c>
      <c r="B81" s="834"/>
      <c r="C81" s="834"/>
      <c r="D81" s="994" t="s">
        <v>1625</v>
      </c>
      <c r="E81" s="836"/>
      <c r="F81" s="902" t="s">
        <v>1577</v>
      </c>
      <c r="G81" s="937"/>
      <c r="H81" s="981">
        <v>152</v>
      </c>
      <c r="I81" s="937"/>
      <c r="J81" s="937"/>
      <c r="K81" s="939"/>
      <c r="L81" s="939"/>
      <c r="M81" s="962"/>
      <c r="N81" s="963">
        <v>42429</v>
      </c>
      <c r="O81" s="963">
        <v>42444</v>
      </c>
      <c r="P81" s="964">
        <v>152</v>
      </c>
      <c r="Q81" s="939"/>
      <c r="R81" s="939"/>
      <c r="S81" s="982"/>
      <c r="T81" s="939"/>
      <c r="U81" s="939"/>
      <c r="V81" s="983"/>
      <c r="W81" s="902"/>
      <c r="X81" s="937"/>
      <c r="Y81" s="945"/>
      <c r="AA81" s="934"/>
    </row>
    <row r="82" spans="1:27" ht="120">
      <c r="A82" s="935">
        <v>46</v>
      </c>
      <c r="B82" s="834"/>
      <c r="C82" s="834"/>
      <c r="D82" s="994" t="s">
        <v>1626</v>
      </c>
      <c r="E82" s="836"/>
      <c r="F82" s="902" t="s">
        <v>1577</v>
      </c>
      <c r="G82" s="937"/>
      <c r="H82" s="981">
        <v>800</v>
      </c>
      <c r="I82" s="937"/>
      <c r="J82" s="937"/>
      <c r="K82" s="939"/>
      <c r="L82" s="939"/>
      <c r="M82" s="962"/>
      <c r="N82" s="963">
        <v>42429</v>
      </c>
      <c r="O82" s="963">
        <v>42444</v>
      </c>
      <c r="P82" s="964">
        <v>800</v>
      </c>
      <c r="Q82" s="939"/>
      <c r="R82" s="939"/>
      <c r="S82" s="982"/>
      <c r="T82" s="939"/>
      <c r="U82" s="939"/>
      <c r="V82" s="983"/>
      <c r="W82" s="902"/>
      <c r="X82" s="937"/>
      <c r="Y82" s="945"/>
      <c r="AA82" s="934"/>
    </row>
    <row r="83" spans="1:27" ht="113.25" customHeight="1">
      <c r="A83" s="926">
        <v>47</v>
      </c>
      <c r="B83" s="834" t="s">
        <v>61</v>
      </c>
      <c r="C83" s="861" t="s">
        <v>251</v>
      </c>
      <c r="D83" s="1000" t="s">
        <v>1627</v>
      </c>
      <c r="E83" s="836" t="s">
        <v>1522</v>
      </c>
      <c r="F83" s="902" t="s">
        <v>1577</v>
      </c>
      <c r="G83" s="937"/>
      <c r="H83" s="981">
        <v>1604</v>
      </c>
      <c r="I83" s="937"/>
      <c r="J83" s="937"/>
      <c r="K83" s="939"/>
      <c r="L83" s="939"/>
      <c r="M83" s="962"/>
      <c r="N83" s="963" t="s">
        <v>52</v>
      </c>
      <c r="O83" s="963" t="s">
        <v>52</v>
      </c>
      <c r="P83" s="964">
        <v>1604</v>
      </c>
      <c r="Q83" s="939"/>
      <c r="R83" s="939"/>
      <c r="S83" s="982"/>
      <c r="T83" s="939"/>
      <c r="U83" s="939"/>
      <c r="V83" s="983"/>
      <c r="W83" s="902"/>
      <c r="X83" s="937"/>
      <c r="Y83" s="945"/>
      <c r="AA83" s="934"/>
    </row>
    <row r="84" spans="1:27" ht="113.25" customHeight="1">
      <c r="A84" s="935">
        <v>48</v>
      </c>
      <c r="B84" s="834"/>
      <c r="C84" s="861"/>
      <c r="D84" s="1000" t="s">
        <v>1628</v>
      </c>
      <c r="E84" s="836"/>
      <c r="F84" s="902" t="s">
        <v>1577</v>
      </c>
      <c r="G84" s="937"/>
      <c r="H84" s="981">
        <v>40</v>
      </c>
      <c r="I84" s="937"/>
      <c r="J84" s="937"/>
      <c r="K84" s="939"/>
      <c r="L84" s="939"/>
      <c r="M84" s="962"/>
      <c r="N84" s="1001">
        <v>42391</v>
      </c>
      <c r="O84" s="1001">
        <v>42396</v>
      </c>
      <c r="P84" s="964">
        <v>40</v>
      </c>
      <c r="Q84" s="939"/>
      <c r="R84" s="939"/>
      <c r="S84" s="982"/>
      <c r="T84" s="939"/>
      <c r="U84" s="939"/>
      <c r="V84" s="983"/>
      <c r="W84" s="902"/>
      <c r="X84" s="937"/>
      <c r="Y84" s="945"/>
      <c r="AA84" s="934"/>
    </row>
    <row r="85" spans="1:27" ht="60">
      <c r="A85" s="926">
        <v>49</v>
      </c>
      <c r="B85" s="834"/>
      <c r="C85" s="834"/>
      <c r="D85" s="1000" t="s">
        <v>1629</v>
      </c>
      <c r="E85" s="836"/>
      <c r="F85" s="902" t="s">
        <v>1577</v>
      </c>
      <c r="G85" s="937"/>
      <c r="H85" s="981">
        <v>761</v>
      </c>
      <c r="I85" s="937"/>
      <c r="J85" s="937"/>
      <c r="K85" s="939"/>
      <c r="L85" s="939"/>
      <c r="M85" s="962"/>
      <c r="N85" s="963">
        <v>42692</v>
      </c>
      <c r="O85" s="963">
        <v>42702</v>
      </c>
      <c r="P85" s="964">
        <v>761</v>
      </c>
      <c r="Q85" s="939"/>
      <c r="R85" s="939"/>
      <c r="S85" s="982"/>
      <c r="T85" s="939"/>
      <c r="U85" s="939"/>
      <c r="V85" s="983"/>
      <c r="W85" s="902"/>
      <c r="X85" s="937"/>
      <c r="Y85" s="945"/>
      <c r="AA85" s="934"/>
    </row>
    <row r="86" spans="1:27" ht="60">
      <c r="A86" s="935">
        <v>50</v>
      </c>
      <c r="B86" s="834"/>
      <c r="C86" s="834"/>
      <c r="D86" s="1002" t="s">
        <v>1630</v>
      </c>
      <c r="E86" s="836"/>
      <c r="F86" s="902" t="s">
        <v>1577</v>
      </c>
      <c r="G86" s="937"/>
      <c r="H86" s="981">
        <v>2099</v>
      </c>
      <c r="I86" s="937"/>
      <c r="J86" s="937"/>
      <c r="K86" s="939"/>
      <c r="L86" s="939"/>
      <c r="M86" s="962"/>
      <c r="N86" s="963">
        <v>42552</v>
      </c>
      <c r="O86" s="963">
        <v>42562</v>
      </c>
      <c r="P86" s="964">
        <v>2099</v>
      </c>
      <c r="Q86" s="939"/>
      <c r="R86" s="939"/>
      <c r="S86" s="982"/>
      <c r="T86" s="939"/>
      <c r="U86" s="939"/>
      <c r="V86" s="983"/>
      <c r="W86" s="902"/>
      <c r="X86" s="937"/>
      <c r="Y86" s="945"/>
      <c r="AA86" s="934"/>
    </row>
    <row r="87" spans="1:27" ht="105">
      <c r="A87" s="926">
        <v>51</v>
      </c>
      <c r="B87" s="834"/>
      <c r="C87" s="834"/>
      <c r="D87" s="1003" t="s">
        <v>1631</v>
      </c>
      <c r="E87" s="836"/>
      <c r="F87" s="902" t="s">
        <v>1577</v>
      </c>
      <c r="G87" s="937"/>
      <c r="H87" s="981">
        <v>84</v>
      </c>
      <c r="I87" s="937"/>
      <c r="J87" s="937"/>
      <c r="K87" s="939"/>
      <c r="L87" s="939"/>
      <c r="M87" s="962"/>
      <c r="N87" s="963">
        <v>42524</v>
      </c>
      <c r="O87" s="963">
        <v>42534</v>
      </c>
      <c r="P87" s="964">
        <v>84</v>
      </c>
      <c r="Q87" s="939"/>
      <c r="R87" s="939"/>
      <c r="S87" s="982"/>
      <c r="T87" s="939"/>
      <c r="U87" s="939"/>
      <c r="V87" s="983"/>
      <c r="W87" s="902"/>
      <c r="X87" s="937"/>
      <c r="Y87" s="945"/>
      <c r="AA87" s="934"/>
    </row>
    <row r="88" spans="1:27" ht="81" customHeight="1">
      <c r="A88" s="935">
        <v>52</v>
      </c>
      <c r="B88" s="834"/>
      <c r="C88" s="834"/>
      <c r="D88" s="1003" t="s">
        <v>1632</v>
      </c>
      <c r="E88" s="836"/>
      <c r="F88" s="902" t="s">
        <v>1577</v>
      </c>
      <c r="G88" s="937"/>
      <c r="H88" s="981">
        <v>3776</v>
      </c>
      <c r="I88" s="937"/>
      <c r="J88" s="937"/>
      <c r="K88" s="939"/>
      <c r="L88" s="939"/>
      <c r="M88" s="962"/>
      <c r="N88" s="963">
        <v>42622</v>
      </c>
      <c r="O88" s="963">
        <v>42642</v>
      </c>
      <c r="P88" s="964">
        <v>3776</v>
      </c>
      <c r="Q88" s="939"/>
      <c r="R88" s="939"/>
      <c r="S88" s="982"/>
      <c r="T88" s="939"/>
      <c r="U88" s="939"/>
      <c r="V88" s="983"/>
      <c r="W88" s="902"/>
      <c r="X88" s="937"/>
      <c r="Y88" s="945"/>
      <c r="AA88" s="934"/>
    </row>
    <row r="89" spans="1:27" ht="76.5" customHeight="1">
      <c r="A89" s="926">
        <v>53</v>
      </c>
      <c r="B89" s="834"/>
      <c r="C89" s="834"/>
      <c r="D89" s="991" t="s">
        <v>1633</v>
      </c>
      <c r="E89" s="836"/>
      <c r="F89" s="902" t="s">
        <v>1577</v>
      </c>
      <c r="G89" s="937"/>
      <c r="H89" s="981">
        <v>1000</v>
      </c>
      <c r="I89" s="937"/>
      <c r="J89" s="937"/>
      <c r="K89" s="939"/>
      <c r="L89" s="939"/>
      <c r="M89" s="962"/>
      <c r="N89" s="963">
        <v>42569</v>
      </c>
      <c r="O89" s="963">
        <v>42589</v>
      </c>
      <c r="P89" s="964">
        <v>1000</v>
      </c>
      <c r="Q89" s="939"/>
      <c r="R89" s="939"/>
      <c r="S89" s="982"/>
      <c r="T89" s="939"/>
      <c r="U89" s="939"/>
      <c r="V89" s="983"/>
      <c r="W89" s="902"/>
      <c r="X89" s="937"/>
      <c r="Y89" s="945"/>
      <c r="AA89" s="934"/>
    </row>
    <row r="90" spans="1:27" ht="58.5" customHeight="1">
      <c r="A90" s="935">
        <v>54</v>
      </c>
      <c r="B90" s="834"/>
      <c r="C90" s="834"/>
      <c r="D90" s="991" t="s">
        <v>1634</v>
      </c>
      <c r="E90" s="836"/>
      <c r="F90" s="902" t="s">
        <v>1577</v>
      </c>
      <c r="G90" s="937"/>
      <c r="H90" s="981">
        <v>42074</v>
      </c>
      <c r="I90" s="937"/>
      <c r="J90" s="937"/>
      <c r="K90" s="939"/>
      <c r="L90" s="939"/>
      <c r="M90" s="962"/>
      <c r="N90" s="963">
        <v>42692</v>
      </c>
      <c r="O90" s="963">
        <v>42737</v>
      </c>
      <c r="P90" s="964">
        <v>42074</v>
      </c>
      <c r="Q90" s="939"/>
      <c r="R90" s="939"/>
      <c r="S90" s="982"/>
      <c r="T90" s="939"/>
      <c r="U90" s="939"/>
      <c r="V90" s="983"/>
      <c r="W90" s="902"/>
      <c r="X90" s="937"/>
      <c r="Y90" s="945"/>
      <c r="AA90" s="934"/>
    </row>
    <row r="91" spans="1:27" ht="42" customHeight="1">
      <c r="A91" s="926">
        <v>55</v>
      </c>
      <c r="B91" s="834"/>
      <c r="C91" s="834"/>
      <c r="D91" s="989" t="s">
        <v>1635</v>
      </c>
      <c r="E91" s="836"/>
      <c r="F91" s="902" t="s">
        <v>1577</v>
      </c>
      <c r="G91" s="937"/>
      <c r="H91" s="981">
        <v>2299</v>
      </c>
      <c r="I91" s="937"/>
      <c r="J91" s="937"/>
      <c r="K91" s="939"/>
      <c r="L91" s="939"/>
      <c r="M91" s="962"/>
      <c r="N91" s="963">
        <v>42552</v>
      </c>
      <c r="O91" s="963">
        <v>42572</v>
      </c>
      <c r="P91" s="964">
        <v>2299</v>
      </c>
      <c r="Q91" s="939"/>
      <c r="R91" s="939"/>
      <c r="S91" s="982"/>
      <c r="T91" s="939"/>
      <c r="U91" s="939"/>
      <c r="V91" s="983"/>
      <c r="W91" s="902"/>
      <c r="X91" s="937"/>
      <c r="Y91" s="945"/>
      <c r="AA91" s="934"/>
    </row>
    <row r="92" spans="1:27" ht="123.75" customHeight="1">
      <c r="A92" s="935">
        <v>56</v>
      </c>
      <c r="B92" s="834"/>
      <c r="C92" s="834"/>
      <c r="D92" s="1002" t="s">
        <v>1636</v>
      </c>
      <c r="E92" s="836"/>
      <c r="F92" s="902" t="s">
        <v>1577</v>
      </c>
      <c r="G92" s="937"/>
      <c r="H92" s="981">
        <v>28086</v>
      </c>
      <c r="I92" s="937"/>
      <c r="J92" s="937"/>
      <c r="K92" s="939"/>
      <c r="L92" s="939"/>
      <c r="M92" s="962"/>
      <c r="N92" s="963">
        <v>42552</v>
      </c>
      <c r="O92" s="963">
        <v>42597</v>
      </c>
      <c r="P92" s="964">
        <v>28086</v>
      </c>
      <c r="Q92" s="939"/>
      <c r="R92" s="939"/>
      <c r="S92" s="982"/>
      <c r="T92" s="939"/>
      <c r="U92" s="939"/>
      <c r="V92" s="983"/>
      <c r="W92" s="902"/>
      <c r="X92" s="937"/>
      <c r="Y92" s="945"/>
      <c r="AA92" s="934"/>
    </row>
    <row r="93" spans="1:27" ht="122.25" customHeight="1">
      <c r="A93" s="926">
        <v>57</v>
      </c>
      <c r="B93" s="834"/>
      <c r="C93" s="834"/>
      <c r="D93" s="999" t="s">
        <v>1637</v>
      </c>
      <c r="E93" s="836"/>
      <c r="F93" s="902" t="s">
        <v>1577</v>
      </c>
      <c r="G93" s="937"/>
      <c r="H93" s="981">
        <v>150</v>
      </c>
      <c r="I93" s="937"/>
      <c r="J93" s="937"/>
      <c r="K93" s="939"/>
      <c r="L93" s="939"/>
      <c r="M93" s="962"/>
      <c r="N93" s="963">
        <v>42569</v>
      </c>
      <c r="O93" s="963">
        <v>42576</v>
      </c>
      <c r="P93" s="964">
        <v>150</v>
      </c>
      <c r="Q93" s="939"/>
      <c r="R93" s="939"/>
      <c r="S93" s="982"/>
      <c r="T93" s="939"/>
      <c r="U93" s="939"/>
      <c r="V93" s="983"/>
      <c r="W93" s="902"/>
      <c r="X93" s="937"/>
      <c r="Y93" s="945"/>
      <c r="AA93" s="934"/>
    </row>
    <row r="94" spans="1:27" ht="105">
      <c r="A94" s="935">
        <v>58</v>
      </c>
      <c r="B94" s="834"/>
      <c r="C94" s="834"/>
      <c r="D94" s="999" t="s">
        <v>1638</v>
      </c>
      <c r="E94" s="836"/>
      <c r="F94" s="902" t="s">
        <v>1577</v>
      </c>
      <c r="G94" s="937"/>
      <c r="H94" s="981">
        <v>4994</v>
      </c>
      <c r="I94" s="937"/>
      <c r="J94" s="937"/>
      <c r="K94" s="939"/>
      <c r="L94" s="939"/>
      <c r="M94" s="962"/>
      <c r="N94" s="963">
        <v>42692</v>
      </c>
      <c r="O94" s="963">
        <v>42707</v>
      </c>
      <c r="P94" s="964">
        <v>4994</v>
      </c>
      <c r="Q94" s="939"/>
      <c r="R94" s="939"/>
      <c r="S94" s="982"/>
      <c r="T94" s="939"/>
      <c r="U94" s="939"/>
      <c r="V94" s="983"/>
      <c r="W94" s="902"/>
      <c r="X94" s="937"/>
      <c r="Y94" s="945"/>
      <c r="AA94" s="934"/>
    </row>
    <row r="95" spans="1:27" ht="153" customHeight="1">
      <c r="A95" s="926">
        <v>59</v>
      </c>
      <c r="B95" s="834" t="s">
        <v>193</v>
      </c>
      <c r="C95" s="834" t="s">
        <v>1580</v>
      </c>
      <c r="D95" s="999" t="s">
        <v>1639</v>
      </c>
      <c r="E95" s="836" t="s">
        <v>1532</v>
      </c>
      <c r="F95" s="902" t="s">
        <v>1577</v>
      </c>
      <c r="G95" s="937"/>
      <c r="H95" s="981">
        <v>200</v>
      </c>
      <c r="I95" s="937"/>
      <c r="J95" s="937"/>
      <c r="K95" s="939"/>
      <c r="L95" s="939"/>
      <c r="M95" s="962"/>
      <c r="N95" s="963">
        <v>42569</v>
      </c>
      <c r="O95" s="963">
        <v>42576</v>
      </c>
      <c r="P95" s="964">
        <v>200</v>
      </c>
      <c r="Q95" s="939"/>
      <c r="R95" s="939"/>
      <c r="S95" s="982"/>
      <c r="T95" s="939"/>
      <c r="U95" s="939"/>
      <c r="V95" s="983"/>
      <c r="W95" s="902"/>
      <c r="X95" s="937"/>
      <c r="Y95" s="945"/>
      <c r="AA95" s="934"/>
    </row>
    <row r="96" spans="1:27" ht="155.25" customHeight="1">
      <c r="A96" s="935">
        <v>60</v>
      </c>
      <c r="B96" s="834" t="s">
        <v>193</v>
      </c>
      <c r="C96" s="834" t="s">
        <v>1580</v>
      </c>
      <c r="D96" s="999" t="s">
        <v>1640</v>
      </c>
      <c r="E96" s="836" t="s">
        <v>1532</v>
      </c>
      <c r="F96" s="902" t="s">
        <v>1577</v>
      </c>
      <c r="G96" s="937"/>
      <c r="H96" s="981">
        <v>9790</v>
      </c>
      <c r="I96" s="937"/>
      <c r="J96" s="937"/>
      <c r="K96" s="939"/>
      <c r="L96" s="939"/>
      <c r="M96" s="962"/>
      <c r="N96" s="963">
        <v>42654</v>
      </c>
      <c r="O96" s="963">
        <v>42669</v>
      </c>
      <c r="P96" s="964">
        <v>9790</v>
      </c>
      <c r="Q96" s="939"/>
      <c r="R96" s="939"/>
      <c r="S96" s="982"/>
      <c r="T96" s="939"/>
      <c r="U96" s="939"/>
      <c r="V96" s="983"/>
      <c r="W96" s="902"/>
      <c r="X96" s="937"/>
      <c r="Y96" s="945"/>
      <c r="AA96" s="934"/>
    </row>
    <row r="97" spans="1:27" ht="48.75" customHeight="1">
      <c r="A97" s="926">
        <v>61</v>
      </c>
      <c r="B97" s="834"/>
      <c r="C97" s="834"/>
      <c r="D97" s="989" t="s">
        <v>1641</v>
      </c>
      <c r="E97" s="836"/>
      <c r="F97" s="902" t="s">
        <v>1577</v>
      </c>
      <c r="G97" s="937"/>
      <c r="H97" s="981">
        <v>42952</v>
      </c>
      <c r="I97" s="937"/>
      <c r="J97" s="937"/>
      <c r="K97" s="939"/>
      <c r="L97" s="939"/>
      <c r="M97" s="962"/>
      <c r="N97" s="963">
        <v>42520</v>
      </c>
      <c r="O97" s="963">
        <v>42535</v>
      </c>
      <c r="P97" s="964">
        <v>42952</v>
      </c>
      <c r="Q97" s="939"/>
      <c r="R97" s="939"/>
      <c r="S97" s="982"/>
      <c r="T97" s="939"/>
      <c r="U97" s="939"/>
      <c r="V97" s="983"/>
      <c r="W97" s="902"/>
      <c r="X97" s="937"/>
      <c r="Y97" s="945"/>
      <c r="AA97" s="934"/>
    </row>
    <row r="98" spans="1:27" ht="45.75" customHeight="1">
      <c r="A98" s="935">
        <v>62</v>
      </c>
      <c r="B98" s="834"/>
      <c r="C98" s="834"/>
      <c r="D98" s="989" t="s">
        <v>1642</v>
      </c>
      <c r="E98" s="836"/>
      <c r="F98" s="902" t="s">
        <v>1577</v>
      </c>
      <c r="G98" s="937"/>
      <c r="H98" s="981">
        <v>22112</v>
      </c>
      <c r="I98" s="937"/>
      <c r="J98" s="937"/>
      <c r="K98" s="939"/>
      <c r="L98" s="939"/>
      <c r="M98" s="962"/>
      <c r="N98" s="963">
        <v>42520</v>
      </c>
      <c r="O98" s="963">
        <v>42535</v>
      </c>
      <c r="P98" s="964">
        <v>22112</v>
      </c>
      <c r="Q98" s="939"/>
      <c r="R98" s="939"/>
      <c r="S98" s="982"/>
      <c r="T98" s="939"/>
      <c r="U98" s="939"/>
      <c r="V98" s="983"/>
      <c r="W98" s="902"/>
      <c r="X98" s="937"/>
      <c r="Y98" s="945"/>
      <c r="AA98" s="934"/>
    </row>
    <row r="99" spans="1:27" ht="68.25" customHeight="1">
      <c r="A99" s="926">
        <v>63</v>
      </c>
      <c r="B99" s="834"/>
      <c r="C99" s="834"/>
      <c r="D99" s="989" t="s">
        <v>1643</v>
      </c>
      <c r="E99" s="836"/>
      <c r="F99" s="902" t="s">
        <v>1577</v>
      </c>
      <c r="G99" s="937"/>
      <c r="H99" s="981">
        <v>27815</v>
      </c>
      <c r="I99" s="937"/>
      <c r="J99" s="937"/>
      <c r="K99" s="939"/>
      <c r="L99" s="939"/>
      <c r="M99" s="962"/>
      <c r="N99" s="963">
        <v>42520</v>
      </c>
      <c r="O99" s="963">
        <v>42609</v>
      </c>
      <c r="P99" s="964">
        <v>27815</v>
      </c>
      <c r="Q99" s="939"/>
      <c r="R99" s="939"/>
      <c r="S99" s="982"/>
      <c r="T99" s="939"/>
      <c r="U99" s="939"/>
      <c r="V99" s="983"/>
      <c r="W99" s="902"/>
      <c r="X99" s="937"/>
      <c r="Y99" s="945"/>
      <c r="AA99" s="934"/>
    </row>
    <row r="100" spans="1:27" ht="75" customHeight="1">
      <c r="A100" s="935">
        <v>64</v>
      </c>
      <c r="B100" s="834"/>
      <c r="C100" s="834"/>
      <c r="D100" s="989" t="s">
        <v>1644</v>
      </c>
      <c r="E100" s="836"/>
      <c r="F100" s="902" t="s">
        <v>1577</v>
      </c>
      <c r="G100" s="937"/>
      <c r="H100" s="981">
        <v>31618</v>
      </c>
      <c r="I100" s="937"/>
      <c r="J100" s="937"/>
      <c r="K100" s="939"/>
      <c r="L100" s="939"/>
      <c r="M100" s="962"/>
      <c r="N100" s="963">
        <v>42520</v>
      </c>
      <c r="O100" s="963">
        <v>42535</v>
      </c>
      <c r="P100" s="964">
        <v>31618</v>
      </c>
      <c r="Q100" s="939"/>
      <c r="R100" s="939"/>
      <c r="S100" s="982"/>
      <c r="T100" s="939"/>
      <c r="U100" s="939"/>
      <c r="V100" s="983"/>
      <c r="W100" s="902"/>
      <c r="X100" s="937"/>
      <c r="Y100" s="945"/>
      <c r="AA100" s="934"/>
    </row>
    <row r="101" spans="1:27" ht="26.25" customHeight="1">
      <c r="A101" s="790"/>
      <c r="B101" s="1291" t="s">
        <v>242</v>
      </c>
      <c r="C101" s="1291"/>
      <c r="D101" s="1291"/>
      <c r="E101" s="1291"/>
      <c r="F101" s="1291"/>
      <c r="G101" s="960"/>
      <c r="H101" s="1004">
        <f>SUM(H37:H100)</f>
        <v>4688641.37</v>
      </c>
      <c r="I101" s="1005"/>
      <c r="J101" s="1005"/>
      <c r="K101" s="1006"/>
      <c r="L101" s="1006"/>
      <c r="M101" s="1007">
        <f>SUM(M37:M100)</f>
        <v>62904</v>
      </c>
      <c r="N101" s="1006"/>
      <c r="O101" s="1006"/>
      <c r="P101" s="1008">
        <f>SUM(P37:P100)</f>
        <v>2822399.37</v>
      </c>
      <c r="Q101" s="1006"/>
      <c r="R101" s="1006"/>
      <c r="S101" s="1009">
        <f>SUM(S37:S100)</f>
        <v>115833.38</v>
      </c>
      <c r="T101" s="1006"/>
      <c r="U101" s="1006"/>
      <c r="V101" s="1010"/>
      <c r="W101" s="902"/>
      <c r="X101" s="1011"/>
      <c r="Y101" s="1011"/>
      <c r="AA101" s="1012"/>
    </row>
    <row r="102" spans="1:27" ht="52.5" customHeight="1">
      <c r="A102" s="1292" t="s">
        <v>1645</v>
      </c>
      <c r="B102" s="1292"/>
      <c r="C102" s="1292"/>
      <c r="D102" s="1292"/>
      <c r="E102" s="1292"/>
      <c r="F102" s="1292"/>
      <c r="G102" s="1292"/>
      <c r="H102" s="1292"/>
      <c r="I102" s="1292"/>
      <c r="J102" s="1292"/>
      <c r="K102" s="1292"/>
      <c r="L102" s="1292"/>
      <c r="M102" s="1292"/>
      <c r="N102" s="1292"/>
      <c r="O102" s="1292"/>
      <c r="P102" s="1292"/>
      <c r="Q102" s="1292"/>
      <c r="R102" s="1292"/>
      <c r="S102" s="1292"/>
      <c r="T102" s="1292"/>
      <c r="U102" s="1292"/>
      <c r="V102" s="1292"/>
      <c r="W102" s="1292"/>
      <c r="X102" s="1292"/>
      <c r="Y102" s="1292"/>
    </row>
    <row r="103" spans="1:27" ht="173.25" customHeight="1">
      <c r="A103" s="1013">
        <v>1</v>
      </c>
      <c r="B103" s="902" t="s">
        <v>1516</v>
      </c>
      <c r="C103" s="902" t="s">
        <v>1517</v>
      </c>
      <c r="D103" s="902" t="s">
        <v>1646</v>
      </c>
      <c r="E103" s="902" t="s">
        <v>1519</v>
      </c>
      <c r="F103" s="902" t="s">
        <v>1577</v>
      </c>
      <c r="G103" s="938">
        <f t="shared" ref="G103:G110" si="0">P103+M103</f>
        <v>595137</v>
      </c>
      <c r="H103" s="960"/>
      <c r="I103" s="960"/>
      <c r="J103" s="960"/>
      <c r="K103" s="937" t="s">
        <v>139</v>
      </c>
      <c r="L103" s="937" t="s">
        <v>48</v>
      </c>
      <c r="M103" s="940">
        <v>463304</v>
      </c>
      <c r="N103" s="1014" t="s">
        <v>139</v>
      </c>
      <c r="O103" s="1014" t="s">
        <v>48</v>
      </c>
      <c r="P103" s="1015">
        <v>131833</v>
      </c>
      <c r="Q103" s="937"/>
      <c r="R103" s="937"/>
      <c r="S103" s="1016"/>
      <c r="T103" s="937"/>
      <c r="U103" s="937"/>
      <c r="V103" s="1017"/>
      <c r="W103" s="937"/>
      <c r="X103" s="937"/>
      <c r="Y103" s="937"/>
    </row>
    <row r="104" spans="1:27" ht="112.5" customHeight="1">
      <c r="A104" s="939">
        <v>2</v>
      </c>
      <c r="B104" s="902" t="s">
        <v>61</v>
      </c>
      <c r="C104" s="902" t="s">
        <v>1647</v>
      </c>
      <c r="D104" s="939" t="s">
        <v>1648</v>
      </c>
      <c r="E104" s="902" t="s">
        <v>1522</v>
      </c>
      <c r="F104" s="902" t="s">
        <v>1577</v>
      </c>
      <c r="G104" s="938">
        <f t="shared" si="0"/>
        <v>21285</v>
      </c>
      <c r="H104" s="960"/>
      <c r="I104" s="960"/>
      <c r="J104" s="960"/>
      <c r="K104" s="937" t="s">
        <v>139</v>
      </c>
      <c r="L104" s="937" t="s">
        <v>48</v>
      </c>
      <c r="M104" s="940">
        <v>16015</v>
      </c>
      <c r="N104" s="1014" t="s">
        <v>139</v>
      </c>
      <c r="O104" s="1014" t="s">
        <v>48</v>
      </c>
      <c r="P104" s="1015">
        <v>5270</v>
      </c>
      <c r="Q104" s="937"/>
      <c r="R104" s="937"/>
      <c r="S104" s="1016"/>
      <c r="T104" s="937"/>
      <c r="U104" s="937"/>
      <c r="V104" s="1017"/>
      <c r="W104" s="937"/>
      <c r="X104" s="937"/>
      <c r="Y104" s="937"/>
    </row>
    <row r="105" spans="1:27" ht="165.75" customHeight="1">
      <c r="A105" s="1013">
        <v>3</v>
      </c>
      <c r="B105" s="902" t="s">
        <v>192</v>
      </c>
      <c r="C105" s="902" t="s">
        <v>248</v>
      </c>
      <c r="D105" s="939" t="s">
        <v>1649</v>
      </c>
      <c r="E105" s="902" t="s">
        <v>1650</v>
      </c>
      <c r="F105" s="902" t="s">
        <v>1577</v>
      </c>
      <c r="G105" s="938">
        <f t="shared" si="0"/>
        <v>210557</v>
      </c>
      <c r="H105" s="960"/>
      <c r="I105" s="960"/>
      <c r="J105" s="960"/>
      <c r="K105" s="937" t="s">
        <v>139</v>
      </c>
      <c r="L105" s="937" t="s">
        <v>48</v>
      </c>
      <c r="M105" s="940">
        <v>53693</v>
      </c>
      <c r="N105" s="1014" t="s">
        <v>139</v>
      </c>
      <c r="O105" s="1014" t="s">
        <v>48</v>
      </c>
      <c r="P105" s="1015">
        <v>156864</v>
      </c>
      <c r="Q105" s="937"/>
      <c r="R105" s="937"/>
      <c r="S105" s="1016"/>
      <c r="T105" s="937"/>
      <c r="U105" s="937"/>
      <c r="V105" s="1017"/>
      <c r="W105" s="937"/>
      <c r="X105" s="937"/>
      <c r="Y105" s="937"/>
    </row>
    <row r="106" spans="1:27" ht="129.75" customHeight="1">
      <c r="A106" s="939">
        <v>4</v>
      </c>
      <c r="B106" s="902" t="s">
        <v>193</v>
      </c>
      <c r="C106" s="902" t="s">
        <v>1578</v>
      </c>
      <c r="D106" s="939" t="s">
        <v>1651</v>
      </c>
      <c r="E106" s="902" t="s">
        <v>1532</v>
      </c>
      <c r="F106" s="902" t="s">
        <v>1577</v>
      </c>
      <c r="G106" s="938">
        <f t="shared" si="0"/>
        <v>595103</v>
      </c>
      <c r="H106" s="960"/>
      <c r="I106" s="960"/>
      <c r="J106" s="960"/>
      <c r="K106" s="937" t="s">
        <v>139</v>
      </c>
      <c r="L106" s="937" t="s">
        <v>48</v>
      </c>
      <c r="M106" s="940">
        <v>218361</v>
      </c>
      <c r="N106" s="1014" t="s">
        <v>139</v>
      </c>
      <c r="O106" s="1014" t="s">
        <v>48</v>
      </c>
      <c r="P106" s="1015">
        <v>376742</v>
      </c>
      <c r="Q106" s="937"/>
      <c r="R106" s="937"/>
      <c r="S106" s="1016"/>
      <c r="T106" s="937"/>
      <c r="U106" s="937"/>
      <c r="V106" s="1017"/>
      <c r="W106" s="937"/>
      <c r="X106" s="937"/>
      <c r="Y106" s="937"/>
    </row>
    <row r="107" spans="1:27" ht="153" customHeight="1">
      <c r="A107" s="1013">
        <v>5</v>
      </c>
      <c r="B107" s="902" t="s">
        <v>192</v>
      </c>
      <c r="C107" s="902" t="s">
        <v>248</v>
      </c>
      <c r="D107" s="939" t="s">
        <v>1652</v>
      </c>
      <c r="E107" s="902" t="s">
        <v>1653</v>
      </c>
      <c r="F107" s="902" t="s">
        <v>1577</v>
      </c>
      <c r="G107" s="938">
        <f t="shared" si="0"/>
        <v>8556</v>
      </c>
      <c r="H107" s="960"/>
      <c r="I107" s="960"/>
      <c r="J107" s="960"/>
      <c r="K107" s="937" t="s">
        <v>139</v>
      </c>
      <c r="L107" s="937" t="s">
        <v>48</v>
      </c>
      <c r="M107" s="940">
        <v>8556</v>
      </c>
      <c r="N107" s="939"/>
      <c r="O107" s="939"/>
      <c r="P107" s="1015"/>
      <c r="Q107" s="937"/>
      <c r="R107" s="937"/>
      <c r="S107" s="1016"/>
      <c r="T107" s="937"/>
      <c r="U107" s="937"/>
      <c r="V107" s="1017"/>
      <c r="W107" s="937"/>
      <c r="X107" s="937"/>
      <c r="Y107" s="937"/>
    </row>
    <row r="108" spans="1:27" ht="141" customHeight="1">
      <c r="A108" s="939">
        <v>6</v>
      </c>
      <c r="B108" s="902" t="s">
        <v>193</v>
      </c>
      <c r="C108" s="902" t="s">
        <v>249</v>
      </c>
      <c r="D108" s="939" t="s">
        <v>1654</v>
      </c>
      <c r="E108" s="902" t="s">
        <v>1566</v>
      </c>
      <c r="F108" s="902" t="s">
        <v>1577</v>
      </c>
      <c r="G108" s="938">
        <f t="shared" si="0"/>
        <v>29115</v>
      </c>
      <c r="H108" s="960"/>
      <c r="I108" s="960"/>
      <c r="J108" s="960"/>
      <c r="K108" s="937" t="s">
        <v>139</v>
      </c>
      <c r="L108" s="937" t="s">
        <v>48</v>
      </c>
      <c r="M108" s="940">
        <v>14875</v>
      </c>
      <c r="N108" s="1014" t="s">
        <v>139</v>
      </c>
      <c r="O108" s="1014" t="s">
        <v>48</v>
      </c>
      <c r="P108" s="1015">
        <v>14240</v>
      </c>
      <c r="Q108" s="937"/>
      <c r="R108" s="937"/>
      <c r="S108" s="1016"/>
      <c r="T108" s="937"/>
      <c r="U108" s="937"/>
      <c r="V108" s="1017"/>
      <c r="W108" s="937"/>
      <c r="X108" s="937"/>
      <c r="Y108" s="937"/>
    </row>
    <row r="109" spans="1:27" ht="77.25" customHeight="1">
      <c r="A109" s="1013">
        <v>7</v>
      </c>
      <c r="B109" s="902" t="s">
        <v>193</v>
      </c>
      <c r="C109" s="902" t="s">
        <v>249</v>
      </c>
      <c r="D109" s="902" t="s">
        <v>1655</v>
      </c>
      <c r="E109" s="902" t="s">
        <v>1656</v>
      </c>
      <c r="F109" s="902" t="s">
        <v>1577</v>
      </c>
      <c r="G109" s="938">
        <f t="shared" si="0"/>
        <v>90256</v>
      </c>
      <c r="H109" s="960"/>
      <c r="I109" s="960"/>
      <c r="J109" s="960"/>
      <c r="K109" s="937" t="s">
        <v>139</v>
      </c>
      <c r="L109" s="937" t="s">
        <v>48</v>
      </c>
      <c r="M109" s="940">
        <v>7000</v>
      </c>
      <c r="N109" s="1014" t="s">
        <v>139</v>
      </c>
      <c r="O109" s="1014" t="s">
        <v>48</v>
      </c>
      <c r="P109" s="1015">
        <v>83256</v>
      </c>
      <c r="Q109" s="937"/>
      <c r="R109" s="937"/>
      <c r="S109" s="1016"/>
      <c r="T109" s="937"/>
      <c r="U109" s="937"/>
      <c r="V109" s="1017"/>
      <c r="W109" s="960"/>
      <c r="X109" s="960"/>
      <c r="Y109" s="937"/>
    </row>
    <row r="110" spans="1:27" ht="90.75" customHeight="1">
      <c r="A110" s="939">
        <v>8</v>
      </c>
      <c r="B110" s="834" t="s">
        <v>1527</v>
      </c>
      <c r="C110" s="834" t="s">
        <v>1533</v>
      </c>
      <c r="D110" s="902" t="s">
        <v>1657</v>
      </c>
      <c r="E110" s="834" t="s">
        <v>1110</v>
      </c>
      <c r="F110" s="902" t="s">
        <v>1577</v>
      </c>
      <c r="G110" s="938">
        <f t="shared" si="0"/>
        <v>22835</v>
      </c>
      <c r="H110" s="960"/>
      <c r="I110" s="960"/>
      <c r="J110" s="960"/>
      <c r="K110" s="937"/>
      <c r="L110" s="937"/>
      <c r="M110" s="940"/>
      <c r="N110" s="1014" t="s">
        <v>139</v>
      </c>
      <c r="O110" s="1014" t="s">
        <v>48</v>
      </c>
      <c r="P110" s="1015">
        <v>22835</v>
      </c>
      <c r="Q110" s="937"/>
      <c r="R110" s="937"/>
      <c r="S110" s="1016"/>
      <c r="T110" s="937"/>
      <c r="U110" s="937"/>
      <c r="V110" s="1017"/>
      <c r="W110" s="937"/>
      <c r="X110" s="937"/>
      <c r="Y110" s="937"/>
    </row>
    <row r="111" spans="1:27" ht="66.75" customHeight="1">
      <c r="A111" s="1013">
        <v>9</v>
      </c>
      <c r="B111" s="902" t="s">
        <v>193</v>
      </c>
      <c r="C111" s="902" t="s">
        <v>249</v>
      </c>
      <c r="D111" s="939" t="s">
        <v>1338</v>
      </c>
      <c r="E111" s="902" t="s">
        <v>1658</v>
      </c>
      <c r="F111" s="902" t="s">
        <v>1577</v>
      </c>
      <c r="G111" s="938">
        <v>42825</v>
      </c>
      <c r="H111" s="960"/>
      <c r="I111" s="960"/>
      <c r="J111" s="960"/>
      <c r="K111" s="937" t="s">
        <v>139</v>
      </c>
      <c r="L111" s="937" t="s">
        <v>48</v>
      </c>
      <c r="M111" s="940">
        <v>42825</v>
      </c>
      <c r="N111" s="1014" t="s">
        <v>139</v>
      </c>
      <c r="O111" s="1014" t="s">
        <v>48</v>
      </c>
      <c r="P111" s="1015">
        <v>57271</v>
      </c>
      <c r="Q111" s="937"/>
      <c r="R111" s="937"/>
      <c r="S111" s="1016"/>
      <c r="T111" s="937"/>
      <c r="U111" s="937"/>
      <c r="V111" s="1017"/>
      <c r="W111" s="937"/>
      <c r="X111" s="937"/>
      <c r="Y111" s="937"/>
    </row>
    <row r="112" spans="1:27" ht="25.5" customHeight="1">
      <c r="A112" s="1018"/>
      <c r="B112" s="1300" t="s">
        <v>242</v>
      </c>
      <c r="C112" s="1301"/>
      <c r="D112" s="1301"/>
      <c r="E112" s="1301"/>
      <c r="F112" s="1302"/>
      <c r="G112" s="1019">
        <f>V112+P112+M112</f>
        <v>1672940</v>
      </c>
      <c r="H112" s="1020"/>
      <c r="I112" s="1020"/>
      <c r="J112" s="1020"/>
      <c r="K112" s="778"/>
      <c r="L112" s="778"/>
      <c r="M112" s="1021">
        <f>SUM(M103:M111)</f>
        <v>824629</v>
      </c>
      <c r="N112" s="778"/>
      <c r="O112" s="778"/>
      <c r="P112" s="1022">
        <f>SUM(P103:P111)</f>
        <v>848311</v>
      </c>
      <c r="Q112" s="778"/>
      <c r="R112" s="778"/>
      <c r="S112" s="1023">
        <v>0</v>
      </c>
      <c r="T112" s="778"/>
      <c r="U112" s="778"/>
      <c r="V112" s="1024"/>
      <c r="W112" s="778"/>
      <c r="X112" s="778"/>
      <c r="Y112" s="778"/>
    </row>
    <row r="113" spans="1:25" ht="30.75" customHeight="1">
      <c r="A113" s="778"/>
      <c r="B113" s="778"/>
      <c r="C113" s="1303" t="s">
        <v>1659</v>
      </c>
      <c r="D113" s="1304"/>
      <c r="E113" s="1304"/>
      <c r="F113" s="1304"/>
      <c r="G113" s="1304"/>
      <c r="H113" s="1304"/>
      <c r="I113" s="1304"/>
      <c r="J113" s="1304"/>
      <c r="K113" s="1304"/>
      <c r="L113" s="1304"/>
      <c r="M113" s="1304"/>
      <c r="N113" s="1304"/>
      <c r="O113" s="1304"/>
      <c r="P113" s="1304"/>
      <c r="Q113" s="1304"/>
      <c r="R113" s="1304"/>
      <c r="S113" s="1304"/>
      <c r="T113" s="1304"/>
      <c r="U113" s="1304"/>
      <c r="V113" s="1304"/>
      <c r="W113" s="1304"/>
      <c r="X113" s="1304"/>
      <c r="Y113" s="1305"/>
    </row>
    <row r="114" spans="1:25" ht="95.25" customHeight="1">
      <c r="A114" s="1018">
        <v>1</v>
      </c>
      <c r="B114" s="902" t="s">
        <v>193</v>
      </c>
      <c r="C114" s="834" t="s">
        <v>1585</v>
      </c>
      <c r="D114" s="1025" t="s">
        <v>1660</v>
      </c>
      <c r="E114" s="834" t="s">
        <v>1532</v>
      </c>
      <c r="F114" s="902" t="s">
        <v>1577</v>
      </c>
      <c r="G114" s="1026">
        <v>7704</v>
      </c>
      <c r="H114" s="778"/>
      <c r="I114" s="778"/>
      <c r="J114" s="778"/>
      <c r="K114" s="1027">
        <v>42258</v>
      </c>
      <c r="L114" s="1027">
        <v>42278</v>
      </c>
      <c r="M114" s="1028">
        <v>7704</v>
      </c>
      <c r="N114" s="778"/>
      <c r="O114" s="778"/>
      <c r="P114" s="1029"/>
      <c r="Q114" s="778"/>
      <c r="R114" s="778"/>
      <c r="S114" s="1030"/>
      <c r="T114" s="778"/>
      <c r="U114" s="778"/>
      <c r="V114" s="1031"/>
      <c r="W114" s="778"/>
      <c r="X114" s="778"/>
      <c r="Y114" s="778"/>
    </row>
    <row r="115" spans="1:25" ht="120">
      <c r="A115" s="1018">
        <v>2</v>
      </c>
      <c r="B115" s="902" t="s">
        <v>193</v>
      </c>
      <c r="C115" s="834" t="s">
        <v>1585</v>
      </c>
      <c r="D115" s="1025" t="s">
        <v>1661</v>
      </c>
      <c r="E115" s="834" t="s">
        <v>1532</v>
      </c>
      <c r="F115" s="902" t="s">
        <v>1577</v>
      </c>
      <c r="G115" s="1026">
        <v>68144</v>
      </c>
      <c r="H115" s="778"/>
      <c r="I115" s="778"/>
      <c r="J115" s="778"/>
      <c r="K115" s="1027">
        <v>42276</v>
      </c>
      <c r="L115" s="1027">
        <v>42366</v>
      </c>
      <c r="M115" s="1032">
        <v>64160</v>
      </c>
      <c r="N115" s="778"/>
      <c r="O115" s="778"/>
      <c r="P115" s="1029"/>
      <c r="Q115" s="778"/>
      <c r="R115" s="778"/>
      <c r="S115" s="1030"/>
      <c r="T115" s="778"/>
      <c r="U115" s="778"/>
      <c r="V115" s="1031"/>
      <c r="W115" s="778"/>
      <c r="X115" s="778"/>
      <c r="Y115" s="778"/>
    </row>
    <row r="116" spans="1:25" ht="120">
      <c r="A116" s="1018">
        <v>3</v>
      </c>
      <c r="B116" s="902" t="s">
        <v>193</v>
      </c>
      <c r="C116" s="834" t="s">
        <v>1585</v>
      </c>
      <c r="D116" s="1025" t="s">
        <v>1662</v>
      </c>
      <c r="E116" s="834" t="s">
        <v>1532</v>
      </c>
      <c r="F116" s="902" t="s">
        <v>1577</v>
      </c>
      <c r="G116" s="1026">
        <v>14280</v>
      </c>
      <c r="H116" s="778"/>
      <c r="I116" s="778"/>
      <c r="J116" s="778"/>
      <c r="K116" s="1027">
        <v>42249</v>
      </c>
      <c r="L116" s="1027">
        <v>42279</v>
      </c>
      <c r="M116" s="1028">
        <v>14280</v>
      </c>
      <c r="N116" s="778"/>
      <c r="O116" s="778"/>
      <c r="P116" s="1029"/>
      <c r="Q116" s="778"/>
      <c r="R116" s="778"/>
      <c r="S116" s="1030"/>
      <c r="T116" s="778"/>
      <c r="U116" s="778"/>
      <c r="V116" s="1031"/>
      <c r="W116" s="778"/>
      <c r="X116" s="778"/>
      <c r="Y116" s="778"/>
    </row>
    <row r="117" spans="1:25" ht="120">
      <c r="A117" s="1018">
        <v>4</v>
      </c>
      <c r="B117" s="902" t="s">
        <v>193</v>
      </c>
      <c r="C117" s="834" t="s">
        <v>1585</v>
      </c>
      <c r="D117" s="1025" t="s">
        <v>1663</v>
      </c>
      <c r="E117" s="834" t="s">
        <v>1532</v>
      </c>
      <c r="F117" s="902" t="s">
        <v>1577</v>
      </c>
      <c r="G117" s="1033">
        <v>8928</v>
      </c>
      <c r="H117" s="1018"/>
      <c r="I117" s="1018"/>
      <c r="J117" s="1018"/>
      <c r="K117" s="1027">
        <v>42241</v>
      </c>
      <c r="L117" s="1027">
        <v>42259</v>
      </c>
      <c r="M117" s="1034">
        <v>8592</v>
      </c>
      <c r="N117" s="778"/>
      <c r="O117" s="778"/>
      <c r="P117" s="1029"/>
      <c r="Q117" s="778"/>
      <c r="R117" s="778"/>
      <c r="S117" s="1030"/>
      <c r="T117" s="778"/>
      <c r="U117" s="778"/>
      <c r="V117" s="1031"/>
      <c r="W117" s="778"/>
      <c r="X117" s="778"/>
      <c r="Y117" s="778"/>
    </row>
    <row r="118" spans="1:25" ht="120">
      <c r="A118" s="1018">
        <v>5</v>
      </c>
      <c r="B118" s="902" t="s">
        <v>193</v>
      </c>
      <c r="C118" s="834" t="s">
        <v>1585</v>
      </c>
      <c r="D118" s="1025" t="s">
        <v>1664</v>
      </c>
      <c r="E118" s="834" t="s">
        <v>1532</v>
      </c>
      <c r="F118" s="902" t="s">
        <v>1577</v>
      </c>
      <c r="G118" s="1033">
        <v>4818</v>
      </c>
      <c r="H118" s="778"/>
      <c r="I118" s="778"/>
      <c r="J118" s="778"/>
      <c r="K118" s="1027">
        <v>42241</v>
      </c>
      <c r="L118" s="1027">
        <v>42260</v>
      </c>
      <c r="M118" s="1032">
        <v>4752</v>
      </c>
      <c r="N118" s="778"/>
      <c r="O118" s="778"/>
      <c r="P118" s="1029"/>
      <c r="Q118" s="778"/>
      <c r="R118" s="778"/>
      <c r="S118" s="1030"/>
      <c r="T118" s="778"/>
      <c r="U118" s="778"/>
      <c r="V118" s="1031"/>
      <c r="W118" s="778"/>
      <c r="X118" s="778"/>
      <c r="Y118" s="778"/>
    </row>
    <row r="119" spans="1:25" ht="120">
      <c r="A119" s="1018">
        <v>6</v>
      </c>
      <c r="B119" s="902" t="s">
        <v>193</v>
      </c>
      <c r="C119" s="834" t="s">
        <v>1585</v>
      </c>
      <c r="D119" s="1025" t="s">
        <v>1665</v>
      </c>
      <c r="E119" s="834" t="s">
        <v>1532</v>
      </c>
      <c r="F119" s="902" t="s">
        <v>1577</v>
      </c>
      <c r="G119" s="1033">
        <v>34744</v>
      </c>
      <c r="H119" s="1018"/>
      <c r="I119" s="1018"/>
      <c r="J119" s="1018"/>
      <c r="K119" s="1027">
        <v>42241</v>
      </c>
      <c r="L119" s="1027">
        <v>42271</v>
      </c>
      <c r="M119" s="1034">
        <v>31000</v>
      </c>
      <c r="N119" s="778"/>
      <c r="O119" s="778"/>
      <c r="P119" s="1029"/>
      <c r="Q119" s="778"/>
      <c r="R119" s="778"/>
      <c r="S119" s="1030"/>
      <c r="T119" s="778"/>
      <c r="U119" s="778"/>
      <c r="V119" s="1031"/>
      <c r="W119" s="778"/>
      <c r="X119" s="778"/>
      <c r="Y119" s="778"/>
    </row>
    <row r="120" spans="1:25" ht="120">
      <c r="A120" s="1018">
        <v>7</v>
      </c>
      <c r="B120" s="902" t="s">
        <v>193</v>
      </c>
      <c r="C120" s="834" t="s">
        <v>1585</v>
      </c>
      <c r="D120" s="1025" t="s">
        <v>1666</v>
      </c>
      <c r="E120" s="834" t="s">
        <v>1532</v>
      </c>
      <c r="F120" s="902" t="s">
        <v>1577</v>
      </c>
      <c r="G120" s="1026">
        <v>918510</v>
      </c>
      <c r="H120" s="778"/>
      <c r="I120" s="778"/>
      <c r="J120" s="778"/>
      <c r="K120" s="1027">
        <v>42366</v>
      </c>
      <c r="L120" s="778"/>
      <c r="M120" s="1035">
        <v>400000</v>
      </c>
      <c r="N120" s="778"/>
      <c r="O120" s="1027">
        <v>42675</v>
      </c>
      <c r="P120" s="1036">
        <v>518510</v>
      </c>
      <c r="Q120" s="778"/>
      <c r="R120" s="778"/>
      <c r="S120" s="1030"/>
      <c r="T120" s="778"/>
      <c r="U120" s="778"/>
      <c r="V120" s="1031"/>
      <c r="W120" s="778"/>
      <c r="X120" s="778"/>
      <c r="Y120" s="778"/>
    </row>
    <row r="121" spans="1:25" ht="43.5" customHeight="1">
      <c r="A121" s="1018"/>
      <c r="B121" s="778"/>
      <c r="C121" s="778"/>
      <c r="D121" s="1025" t="s">
        <v>1667</v>
      </c>
      <c r="E121" s="778"/>
      <c r="F121" s="902" t="s">
        <v>1577</v>
      </c>
      <c r="G121" s="1033">
        <v>33787</v>
      </c>
      <c r="H121" s="778"/>
      <c r="I121" s="778"/>
      <c r="J121" s="778"/>
      <c r="K121" s="1027">
        <v>42236</v>
      </c>
      <c r="L121" s="1027">
        <v>42246</v>
      </c>
      <c r="M121" s="1034">
        <v>33027</v>
      </c>
      <c r="N121" s="778"/>
      <c r="O121" s="778"/>
      <c r="P121" s="1029"/>
      <c r="Q121" s="778"/>
      <c r="R121" s="778"/>
      <c r="S121" s="1030"/>
      <c r="T121" s="778"/>
      <c r="U121" s="778"/>
      <c r="V121" s="1031"/>
      <c r="W121" s="778"/>
      <c r="X121" s="778"/>
      <c r="Y121" s="778"/>
    </row>
    <row r="122" spans="1:25" ht="50.25" customHeight="1">
      <c r="A122" s="1303" t="s">
        <v>258</v>
      </c>
      <c r="B122" s="1304"/>
      <c r="C122" s="1304"/>
      <c r="D122" s="1304"/>
      <c r="E122" s="1304"/>
      <c r="F122" s="1304"/>
      <c r="G122" s="1304"/>
      <c r="H122" s="1304"/>
      <c r="I122" s="1304"/>
      <c r="J122" s="1304"/>
      <c r="K122" s="1304"/>
      <c r="L122" s="1304"/>
      <c r="M122" s="1304"/>
      <c r="N122" s="1304"/>
      <c r="O122" s="1304"/>
      <c r="P122" s="1304"/>
      <c r="Q122" s="1304"/>
      <c r="R122" s="1304"/>
      <c r="S122" s="1304"/>
      <c r="T122" s="1304"/>
      <c r="U122" s="1304"/>
      <c r="V122" s="1304"/>
      <c r="W122" s="1304"/>
      <c r="X122" s="1304"/>
      <c r="Y122" s="1305"/>
    </row>
    <row r="123" spans="1:25" ht="135">
      <c r="A123" s="1018">
        <v>1</v>
      </c>
      <c r="B123" s="834" t="s">
        <v>1668</v>
      </c>
      <c r="C123" s="861" t="s">
        <v>1669</v>
      </c>
      <c r="D123" s="834" t="s">
        <v>1670</v>
      </c>
      <c r="E123" s="834" t="s">
        <v>1671</v>
      </c>
      <c r="F123" s="834" t="s">
        <v>1582</v>
      </c>
      <c r="G123" s="1037">
        <v>200000</v>
      </c>
      <c r="H123" s="778"/>
      <c r="I123" s="778"/>
      <c r="J123" s="778"/>
      <c r="K123" s="778"/>
      <c r="L123" s="778"/>
      <c r="M123" s="1038"/>
      <c r="N123" s="778"/>
      <c r="O123" s="778"/>
      <c r="P123" s="1029"/>
      <c r="Q123" s="1039">
        <v>42860</v>
      </c>
      <c r="R123" s="1039">
        <v>43225</v>
      </c>
      <c r="S123" s="1040">
        <v>200000</v>
      </c>
      <c r="T123" s="1039"/>
      <c r="U123" s="1039"/>
      <c r="V123" s="1041"/>
      <c r="W123" s="778"/>
      <c r="X123" s="778"/>
      <c r="Y123" s="778"/>
    </row>
    <row r="124" spans="1:25" ht="155.25" customHeight="1">
      <c r="A124" s="1018">
        <v>2</v>
      </c>
      <c r="B124" s="834" t="s">
        <v>1532</v>
      </c>
      <c r="C124" s="834" t="s">
        <v>1532</v>
      </c>
      <c r="D124" s="866" t="s">
        <v>1672</v>
      </c>
      <c r="E124" s="1042" t="s">
        <v>1673</v>
      </c>
      <c r="F124" s="1043" t="s">
        <v>1674</v>
      </c>
      <c r="G124" s="1044">
        <v>950000</v>
      </c>
      <c r="H124" s="1044">
        <v>50000</v>
      </c>
      <c r="I124" s="778"/>
      <c r="J124" s="778"/>
      <c r="K124" s="778"/>
      <c r="L124" s="778"/>
      <c r="M124" s="1038"/>
      <c r="N124" s="778"/>
      <c r="O124" s="778"/>
      <c r="P124" s="1029"/>
      <c r="Q124" s="778"/>
      <c r="R124" s="778"/>
      <c r="S124" s="778"/>
      <c r="T124" s="778"/>
      <c r="U124" s="778"/>
      <c r="V124" s="1045">
        <v>1000000</v>
      </c>
      <c r="W124" s="778"/>
      <c r="X124" s="778"/>
      <c r="Y124" s="778"/>
    </row>
    <row r="125" spans="1:25" ht="165.75" customHeight="1">
      <c r="A125" s="1018">
        <v>3</v>
      </c>
      <c r="B125" s="834" t="s">
        <v>1532</v>
      </c>
      <c r="C125" s="834" t="s">
        <v>1532</v>
      </c>
      <c r="D125" s="1046" t="s">
        <v>1675</v>
      </c>
      <c r="E125" s="1047" t="s">
        <v>1673</v>
      </c>
      <c r="F125" s="1043" t="s">
        <v>1676</v>
      </c>
      <c r="G125" s="1048">
        <v>570000</v>
      </c>
      <c r="H125" s="1048">
        <v>30000</v>
      </c>
      <c r="I125" s="778"/>
      <c r="J125" s="778"/>
      <c r="K125" s="778"/>
      <c r="L125" s="778"/>
      <c r="M125" s="1038"/>
      <c r="N125" s="778"/>
      <c r="O125" s="778"/>
      <c r="P125" s="1029"/>
      <c r="Q125" s="778"/>
      <c r="R125" s="778"/>
      <c r="S125" s="778"/>
      <c r="T125" s="778"/>
      <c r="U125" s="778"/>
      <c r="V125" s="1048">
        <v>600000</v>
      </c>
      <c r="W125" s="778"/>
      <c r="X125" s="778"/>
      <c r="Y125" s="778"/>
    </row>
    <row r="126" spans="1:25" ht="158.25" customHeight="1">
      <c r="A126" s="1018">
        <v>4</v>
      </c>
      <c r="B126" s="834" t="s">
        <v>1532</v>
      </c>
      <c r="C126" s="834" t="s">
        <v>1532</v>
      </c>
      <c r="D126" s="1046" t="s">
        <v>1677</v>
      </c>
      <c r="E126" s="819" t="s">
        <v>1673</v>
      </c>
      <c r="F126" s="1043" t="s">
        <v>1584</v>
      </c>
      <c r="G126" s="1048">
        <v>190000</v>
      </c>
      <c r="H126" s="1048">
        <v>10000</v>
      </c>
      <c r="I126" s="778"/>
      <c r="J126" s="778"/>
      <c r="K126" s="778"/>
      <c r="L126" s="778"/>
      <c r="M126" s="1038"/>
      <c r="N126" s="778"/>
      <c r="O126" s="778"/>
      <c r="P126" s="1029"/>
      <c r="Q126" s="778"/>
      <c r="R126" s="778"/>
      <c r="S126" s="778"/>
      <c r="T126" s="778"/>
      <c r="U126" s="778"/>
      <c r="V126" s="1048">
        <v>200000</v>
      </c>
      <c r="W126" s="778"/>
      <c r="X126" s="778"/>
      <c r="Y126" s="778"/>
    </row>
    <row r="127" spans="1:25" ht="159" customHeight="1">
      <c r="A127" s="1018">
        <v>5</v>
      </c>
      <c r="B127" s="834" t="s">
        <v>1532</v>
      </c>
      <c r="C127" s="834" t="s">
        <v>1532</v>
      </c>
      <c r="D127" s="1046" t="s">
        <v>1678</v>
      </c>
      <c r="E127" s="819" t="s">
        <v>1673</v>
      </c>
      <c r="F127" s="1043" t="s">
        <v>1679</v>
      </c>
      <c r="G127" s="1048">
        <v>1425000</v>
      </c>
      <c r="H127" s="1048">
        <v>75000</v>
      </c>
      <c r="I127" s="778"/>
      <c r="J127" s="778"/>
      <c r="K127" s="778"/>
      <c r="L127" s="778"/>
      <c r="M127" s="1038"/>
      <c r="N127" s="778"/>
      <c r="O127" s="778"/>
      <c r="P127" s="1029"/>
      <c r="Q127" s="778"/>
      <c r="R127" s="778"/>
      <c r="S127" s="778"/>
      <c r="T127" s="778"/>
      <c r="U127" s="778"/>
      <c r="V127" s="1048">
        <v>1500000</v>
      </c>
      <c r="W127" s="778"/>
      <c r="X127" s="778"/>
      <c r="Y127" s="778"/>
    </row>
    <row r="128" spans="1:25" ht="165" customHeight="1">
      <c r="A128" s="1018">
        <v>6</v>
      </c>
      <c r="B128" s="834" t="s">
        <v>1532</v>
      </c>
      <c r="C128" s="834" t="s">
        <v>1532</v>
      </c>
      <c r="D128" s="1049" t="s">
        <v>1680</v>
      </c>
      <c r="E128" s="819" t="s">
        <v>1673</v>
      </c>
      <c r="F128" s="1043" t="s">
        <v>1681</v>
      </c>
      <c r="G128" s="1050">
        <v>1425000</v>
      </c>
      <c r="H128" s="1050">
        <v>75000</v>
      </c>
      <c r="I128" s="778"/>
      <c r="J128" s="778"/>
      <c r="K128" s="778"/>
      <c r="L128" s="778"/>
      <c r="M128" s="1038"/>
      <c r="N128" s="778"/>
      <c r="O128" s="778"/>
      <c r="P128" s="1029"/>
      <c r="Q128" s="778"/>
      <c r="R128" s="778"/>
      <c r="S128" s="778"/>
      <c r="T128" s="778"/>
      <c r="U128" s="778"/>
      <c r="V128" s="1050">
        <v>1500000</v>
      </c>
      <c r="W128" s="778"/>
      <c r="X128" s="778"/>
      <c r="Y128" s="778"/>
    </row>
    <row r="129" spans="1:25" ht="101.25" customHeight="1">
      <c r="A129" s="1018">
        <v>7</v>
      </c>
      <c r="B129" s="834" t="s">
        <v>1682</v>
      </c>
      <c r="C129" s="834" t="s">
        <v>1682</v>
      </c>
      <c r="D129" s="1049" t="s">
        <v>1683</v>
      </c>
      <c r="E129" s="834" t="s">
        <v>1535</v>
      </c>
      <c r="F129" s="1018" t="s">
        <v>1520</v>
      </c>
      <c r="G129" s="1050">
        <v>665000</v>
      </c>
      <c r="H129" s="1050">
        <v>35000</v>
      </c>
      <c r="I129" s="778"/>
      <c r="J129" s="778"/>
      <c r="K129" s="778"/>
      <c r="L129" s="778"/>
      <c r="M129" s="1038"/>
      <c r="N129" s="778"/>
      <c r="O129" s="778"/>
      <c r="P129" s="1029"/>
      <c r="Q129" s="778"/>
      <c r="R129" s="778"/>
      <c r="S129" s="778"/>
      <c r="T129" s="778"/>
      <c r="U129" s="778"/>
      <c r="V129" s="1050">
        <v>700000</v>
      </c>
      <c r="W129" s="778"/>
      <c r="X129" s="778"/>
      <c r="Y129" s="778"/>
    </row>
    <row r="130" spans="1:25" ht="82.5" customHeight="1">
      <c r="A130" s="1018">
        <v>8</v>
      </c>
      <c r="B130" s="834" t="s">
        <v>1684</v>
      </c>
      <c r="C130" s="834" t="s">
        <v>1684</v>
      </c>
      <c r="D130" s="1049" t="s">
        <v>1685</v>
      </c>
      <c r="E130" s="834" t="s">
        <v>1686</v>
      </c>
      <c r="F130" s="1043" t="s">
        <v>1539</v>
      </c>
      <c r="G130" s="1050">
        <v>570000</v>
      </c>
      <c r="H130" s="1050">
        <v>30000</v>
      </c>
      <c r="I130" s="778"/>
      <c r="J130" s="778"/>
      <c r="K130" s="778"/>
      <c r="L130" s="778"/>
      <c r="M130" s="1038"/>
      <c r="N130" s="778"/>
      <c r="O130" s="778"/>
      <c r="P130" s="1029"/>
      <c r="Q130" s="778"/>
      <c r="R130" s="778"/>
      <c r="S130" s="778"/>
      <c r="T130" s="778"/>
      <c r="U130" s="778"/>
      <c r="V130" s="1050">
        <v>600000</v>
      </c>
      <c r="W130" s="778"/>
      <c r="X130" s="778"/>
      <c r="Y130" s="778"/>
    </row>
    <row r="131" spans="1:25" ht="198" customHeight="1">
      <c r="A131" s="1018">
        <v>9</v>
      </c>
      <c r="B131" s="902" t="s">
        <v>1687</v>
      </c>
      <c r="C131" s="902" t="s">
        <v>1563</v>
      </c>
      <c r="D131" s="1049" t="s">
        <v>1688</v>
      </c>
      <c r="E131" s="820" t="s">
        <v>1689</v>
      </c>
      <c r="F131" s="1018" t="s">
        <v>1582</v>
      </c>
      <c r="G131" s="1050">
        <v>237500</v>
      </c>
      <c r="H131" s="1050">
        <v>12500</v>
      </c>
      <c r="I131" s="778"/>
      <c r="J131" s="778"/>
      <c r="K131" s="778"/>
      <c r="L131" s="778"/>
      <c r="M131" s="1038"/>
      <c r="N131" s="778"/>
      <c r="O131" s="778"/>
      <c r="P131" s="1029"/>
      <c r="Q131" s="778"/>
      <c r="R131" s="778"/>
      <c r="S131" s="778"/>
      <c r="T131" s="778"/>
      <c r="U131" s="778"/>
      <c r="V131" s="1050">
        <v>250000</v>
      </c>
      <c r="W131" s="778"/>
      <c r="X131" s="778"/>
      <c r="Y131" s="778"/>
    </row>
    <row r="132" spans="1:25" ht="90" customHeight="1">
      <c r="A132" s="1018">
        <v>10</v>
      </c>
      <c r="B132" s="902" t="s">
        <v>1563</v>
      </c>
      <c r="C132" s="902" t="s">
        <v>1687</v>
      </c>
      <c r="D132" s="1049" t="s">
        <v>1690</v>
      </c>
      <c r="E132" s="834" t="s">
        <v>1691</v>
      </c>
      <c r="F132" s="1018" t="s">
        <v>1582</v>
      </c>
      <c r="G132" s="1050">
        <v>475000</v>
      </c>
      <c r="H132" s="1050">
        <v>25000</v>
      </c>
      <c r="I132" s="778"/>
      <c r="J132" s="778"/>
      <c r="K132" s="778"/>
      <c r="L132" s="778"/>
      <c r="M132" s="1038"/>
      <c r="N132" s="778"/>
      <c r="O132" s="778"/>
      <c r="P132" s="1029"/>
      <c r="Q132" s="778"/>
      <c r="R132" s="778"/>
      <c r="S132" s="778"/>
      <c r="T132" s="778"/>
      <c r="U132" s="778"/>
      <c r="V132" s="1050">
        <v>500000</v>
      </c>
      <c r="W132" s="778"/>
      <c r="X132" s="778"/>
      <c r="Y132" s="778"/>
    </row>
    <row r="133" spans="1:25" ht="91.5" customHeight="1">
      <c r="A133" s="1018">
        <v>11</v>
      </c>
      <c r="B133" s="834" t="s">
        <v>1684</v>
      </c>
      <c r="C133" s="834" t="s">
        <v>1684</v>
      </c>
      <c r="D133" s="1049" t="s">
        <v>1692</v>
      </c>
      <c r="E133" s="834" t="s">
        <v>1686</v>
      </c>
      <c r="F133" s="1043" t="s">
        <v>1674</v>
      </c>
      <c r="G133" s="1050">
        <v>665000</v>
      </c>
      <c r="H133" s="1050">
        <v>35000</v>
      </c>
      <c r="I133" s="778"/>
      <c r="J133" s="778"/>
      <c r="K133" s="778"/>
      <c r="L133" s="778"/>
      <c r="M133" s="1038"/>
      <c r="N133" s="778"/>
      <c r="O133" s="778"/>
      <c r="P133" s="1029"/>
      <c r="Q133" s="778"/>
      <c r="R133" s="778"/>
      <c r="S133" s="778"/>
      <c r="T133" s="778"/>
      <c r="U133" s="778"/>
      <c r="V133" s="1050">
        <v>700000</v>
      </c>
      <c r="W133" s="778"/>
      <c r="X133" s="778"/>
      <c r="Y133" s="778"/>
    </row>
    <row r="134" spans="1:25">
      <c r="V134" s="268"/>
    </row>
    <row r="135" spans="1:25">
      <c r="V135" s="268"/>
    </row>
    <row r="136" spans="1:25">
      <c r="V136" s="268"/>
    </row>
    <row r="137" spans="1:25">
      <c r="V137" s="268"/>
    </row>
    <row r="138" spans="1:25">
      <c r="V138" s="268"/>
    </row>
    <row r="139" spans="1:25">
      <c r="V139" s="268"/>
    </row>
    <row r="140" spans="1:25">
      <c r="V140" s="268"/>
    </row>
    <row r="141" spans="1:25">
      <c r="V141" s="268"/>
    </row>
    <row r="142" spans="1:25">
      <c r="V142" s="268"/>
    </row>
    <row r="143" spans="1:25">
      <c r="V143" s="268"/>
    </row>
    <row r="144" spans="1:25">
      <c r="V144" s="268"/>
    </row>
    <row r="145" spans="22:22">
      <c r="V145" s="268"/>
    </row>
    <row r="146" spans="22:22">
      <c r="V146" s="268"/>
    </row>
    <row r="147" spans="22:22">
      <c r="V147" s="268"/>
    </row>
    <row r="148" spans="22:22">
      <c r="V148" s="268"/>
    </row>
    <row r="149" spans="22:22">
      <c r="V149" s="268"/>
    </row>
    <row r="150" spans="22:22">
      <c r="V150" s="268"/>
    </row>
    <row r="151" spans="22:22">
      <c r="V151" s="268"/>
    </row>
    <row r="152" spans="22:22">
      <c r="V152" s="268"/>
    </row>
    <row r="153" spans="22:22">
      <c r="V153" s="268"/>
    </row>
    <row r="154" spans="22:22">
      <c r="V154" s="268"/>
    </row>
    <row r="155" spans="22:22">
      <c r="V155" s="268"/>
    </row>
    <row r="156" spans="22:22">
      <c r="V156" s="268"/>
    </row>
    <row r="157" spans="22:22">
      <c r="V157" s="268"/>
    </row>
    <row r="158" spans="22:22">
      <c r="V158" s="268"/>
    </row>
    <row r="159" spans="22:22">
      <c r="V159" s="268"/>
    </row>
    <row r="160" spans="22:22">
      <c r="V160" s="268"/>
    </row>
    <row r="161" spans="22:22">
      <c r="V161" s="268"/>
    </row>
    <row r="162" spans="22:22">
      <c r="V162" s="268"/>
    </row>
    <row r="163" spans="22:22">
      <c r="V163" s="268"/>
    </row>
    <row r="164" spans="22:22">
      <c r="V164" s="268"/>
    </row>
    <row r="165" spans="22:22">
      <c r="V165" s="268"/>
    </row>
    <row r="166" spans="22:22">
      <c r="V166" s="268"/>
    </row>
    <row r="167" spans="22:22">
      <c r="V167" s="268"/>
    </row>
    <row r="168" spans="22:22">
      <c r="V168" s="268"/>
    </row>
    <row r="169" spans="22:22">
      <c r="V169" s="268"/>
    </row>
    <row r="170" spans="22:22">
      <c r="V170" s="268"/>
    </row>
    <row r="171" spans="22:22">
      <c r="V171" s="268"/>
    </row>
    <row r="172" spans="22:22">
      <c r="V172" s="268"/>
    </row>
    <row r="173" spans="22:22">
      <c r="V173" s="268"/>
    </row>
    <row r="174" spans="22:22">
      <c r="V174" s="268"/>
    </row>
    <row r="175" spans="22:22">
      <c r="V175" s="268"/>
    </row>
    <row r="176" spans="22:22">
      <c r="V176" s="268"/>
    </row>
    <row r="177" spans="22:22">
      <c r="V177" s="268"/>
    </row>
    <row r="178" spans="22:22">
      <c r="V178" s="268"/>
    </row>
    <row r="179" spans="22:22">
      <c r="V179" s="268"/>
    </row>
    <row r="180" spans="22:22">
      <c r="V180" s="268"/>
    </row>
    <row r="181" spans="22:22">
      <c r="V181" s="268"/>
    </row>
    <row r="182" spans="22:22">
      <c r="V182" s="268"/>
    </row>
    <row r="183" spans="22:22">
      <c r="V183" s="268"/>
    </row>
    <row r="184" spans="22:22">
      <c r="V184" s="268"/>
    </row>
    <row r="185" spans="22:22">
      <c r="V185" s="268"/>
    </row>
    <row r="186" spans="22:22">
      <c r="V186" s="268"/>
    </row>
    <row r="187" spans="22:22">
      <c r="V187" s="268"/>
    </row>
    <row r="188" spans="22:22">
      <c r="V188" s="268"/>
    </row>
    <row r="189" spans="22:22">
      <c r="V189" s="268"/>
    </row>
    <row r="190" spans="22:22">
      <c r="V190" s="268"/>
    </row>
    <row r="191" spans="22:22">
      <c r="V191" s="268"/>
    </row>
    <row r="192" spans="22:22">
      <c r="V192" s="268"/>
    </row>
    <row r="193" spans="22:22">
      <c r="V193" s="268"/>
    </row>
    <row r="194" spans="22:22">
      <c r="V194" s="268"/>
    </row>
    <row r="195" spans="22:22">
      <c r="V195" s="268"/>
    </row>
    <row r="196" spans="22:22">
      <c r="V196" s="268"/>
    </row>
    <row r="197" spans="22:22">
      <c r="V197" s="268"/>
    </row>
    <row r="198" spans="22:22">
      <c r="V198" s="268"/>
    </row>
    <row r="199" spans="22:22">
      <c r="V199" s="268"/>
    </row>
    <row r="200" spans="22:22">
      <c r="V200" s="268"/>
    </row>
    <row r="201" spans="22:22">
      <c r="V201" s="268"/>
    </row>
    <row r="202" spans="22:22">
      <c r="V202" s="268"/>
    </row>
    <row r="203" spans="22:22">
      <c r="V203" s="268"/>
    </row>
    <row r="204" spans="22:22">
      <c r="V204" s="268"/>
    </row>
    <row r="205" spans="22:22">
      <c r="V205" s="268"/>
    </row>
    <row r="206" spans="22:22">
      <c r="V206" s="268"/>
    </row>
    <row r="207" spans="22:22">
      <c r="V207" s="268"/>
    </row>
    <row r="208" spans="22:22">
      <c r="V208" s="268"/>
    </row>
    <row r="209" spans="22:22">
      <c r="V209" s="268"/>
    </row>
    <row r="210" spans="22:22">
      <c r="V210" s="268"/>
    </row>
    <row r="211" spans="22:22">
      <c r="V211" s="268"/>
    </row>
    <row r="212" spans="22:22">
      <c r="V212" s="268"/>
    </row>
    <row r="213" spans="22:22">
      <c r="V213" s="268"/>
    </row>
    <row r="214" spans="22:22">
      <c r="V214" s="268"/>
    </row>
    <row r="215" spans="22:22">
      <c r="V215" s="268"/>
    </row>
    <row r="216" spans="22:22">
      <c r="V216" s="268"/>
    </row>
    <row r="217" spans="22:22">
      <c r="V217" s="268"/>
    </row>
    <row r="218" spans="22:22">
      <c r="V218" s="268"/>
    </row>
    <row r="219" spans="22:22">
      <c r="V219" s="268"/>
    </row>
    <row r="220" spans="22:22">
      <c r="V220" s="268"/>
    </row>
    <row r="221" spans="22:22">
      <c r="V221" s="268"/>
    </row>
    <row r="222" spans="22:22">
      <c r="V222" s="268"/>
    </row>
    <row r="223" spans="22:22">
      <c r="V223" s="268"/>
    </row>
    <row r="224" spans="22:22">
      <c r="V224" s="268"/>
    </row>
    <row r="225" spans="22:22">
      <c r="V225" s="268"/>
    </row>
    <row r="226" spans="22:22">
      <c r="V226" s="268"/>
    </row>
    <row r="227" spans="22:22">
      <c r="V227" s="268"/>
    </row>
    <row r="228" spans="22:22">
      <c r="V228" s="268"/>
    </row>
    <row r="229" spans="22:22">
      <c r="V229" s="268"/>
    </row>
    <row r="230" spans="22:22">
      <c r="V230" s="268"/>
    </row>
    <row r="231" spans="22:22">
      <c r="V231" s="268"/>
    </row>
    <row r="232" spans="22:22">
      <c r="V232" s="268"/>
    </row>
    <row r="233" spans="22:22">
      <c r="V233" s="268"/>
    </row>
    <row r="234" spans="22:22">
      <c r="V234" s="268"/>
    </row>
    <row r="235" spans="22:22">
      <c r="V235" s="268"/>
    </row>
    <row r="236" spans="22:22">
      <c r="V236" s="268"/>
    </row>
    <row r="237" spans="22:22">
      <c r="V237" s="268"/>
    </row>
    <row r="238" spans="22:22">
      <c r="V238" s="268"/>
    </row>
    <row r="239" spans="22:22">
      <c r="V239" s="268"/>
    </row>
    <row r="240" spans="22:22">
      <c r="V240" s="268"/>
    </row>
    <row r="241" spans="22:22">
      <c r="V241" s="268"/>
    </row>
    <row r="242" spans="22:22">
      <c r="V242" s="268"/>
    </row>
    <row r="243" spans="22:22">
      <c r="V243" s="268"/>
    </row>
    <row r="244" spans="22:22">
      <c r="V244" s="268"/>
    </row>
    <row r="245" spans="22:22">
      <c r="V245" s="268"/>
    </row>
    <row r="246" spans="22:22">
      <c r="V246" s="268"/>
    </row>
    <row r="247" spans="22:22">
      <c r="V247" s="268"/>
    </row>
    <row r="248" spans="22:22">
      <c r="V248" s="268"/>
    </row>
    <row r="249" spans="22:22">
      <c r="V249" s="268"/>
    </row>
    <row r="250" spans="22:22">
      <c r="V250" s="268"/>
    </row>
    <row r="251" spans="22:22">
      <c r="V251" s="268"/>
    </row>
    <row r="252" spans="22:22">
      <c r="V252" s="268"/>
    </row>
    <row r="253" spans="22:22">
      <c r="V253" s="268"/>
    </row>
    <row r="254" spans="22:22">
      <c r="V254" s="268"/>
    </row>
    <row r="255" spans="22:22">
      <c r="V255" s="268"/>
    </row>
    <row r="256" spans="22:22">
      <c r="V256" s="268"/>
    </row>
    <row r="257" spans="22:22">
      <c r="V257" s="268"/>
    </row>
    <row r="258" spans="22:22">
      <c r="V258" s="268"/>
    </row>
    <row r="259" spans="22:22">
      <c r="V259" s="268"/>
    </row>
    <row r="260" spans="22:22">
      <c r="V260" s="268"/>
    </row>
    <row r="261" spans="22:22">
      <c r="V261" s="268"/>
    </row>
    <row r="262" spans="22:22">
      <c r="V262" s="268"/>
    </row>
    <row r="263" spans="22:22">
      <c r="V263" s="268"/>
    </row>
    <row r="264" spans="22:22">
      <c r="V264" s="268"/>
    </row>
    <row r="265" spans="22:22">
      <c r="V265" s="268"/>
    </row>
    <row r="266" spans="22:22">
      <c r="V266" s="268"/>
    </row>
    <row r="267" spans="22:22">
      <c r="V267" s="268"/>
    </row>
    <row r="268" spans="22:22">
      <c r="V268" s="268"/>
    </row>
    <row r="269" spans="22:22">
      <c r="V269" s="268"/>
    </row>
    <row r="270" spans="22:22">
      <c r="V270" s="268"/>
    </row>
    <row r="271" spans="22:22">
      <c r="V271" s="268"/>
    </row>
    <row r="272" spans="22:22">
      <c r="V272" s="268"/>
    </row>
    <row r="273" spans="22:22">
      <c r="V273" s="268"/>
    </row>
    <row r="274" spans="22:22">
      <c r="V274" s="268"/>
    </row>
    <row r="275" spans="22:22">
      <c r="V275" s="268"/>
    </row>
    <row r="276" spans="22:22">
      <c r="V276" s="268"/>
    </row>
    <row r="277" spans="22:22">
      <c r="V277" s="268"/>
    </row>
    <row r="278" spans="22:22">
      <c r="V278" s="268"/>
    </row>
    <row r="279" spans="22:22">
      <c r="V279" s="268"/>
    </row>
    <row r="280" spans="22:22">
      <c r="V280" s="268"/>
    </row>
    <row r="281" spans="22:22">
      <c r="V281" s="268"/>
    </row>
    <row r="282" spans="22:22">
      <c r="V282" s="268"/>
    </row>
    <row r="283" spans="22:22">
      <c r="V283" s="268"/>
    </row>
    <row r="284" spans="22:22">
      <c r="V284" s="268"/>
    </row>
    <row r="285" spans="22:22">
      <c r="V285" s="268"/>
    </row>
    <row r="286" spans="22:22">
      <c r="V286" s="268"/>
    </row>
    <row r="287" spans="22:22">
      <c r="V287" s="268"/>
    </row>
    <row r="288" spans="22:22">
      <c r="V288" s="268"/>
    </row>
    <row r="289" spans="22:22">
      <c r="V289" s="268"/>
    </row>
    <row r="290" spans="22:22">
      <c r="V290" s="268"/>
    </row>
    <row r="291" spans="22:22">
      <c r="V291" s="268"/>
    </row>
    <row r="292" spans="22:22">
      <c r="V292" s="268"/>
    </row>
    <row r="293" spans="22:22">
      <c r="V293" s="268"/>
    </row>
    <row r="294" spans="22:22">
      <c r="V294" s="268"/>
    </row>
    <row r="295" spans="22:22">
      <c r="V295" s="268"/>
    </row>
    <row r="296" spans="22:22">
      <c r="V296" s="268"/>
    </row>
    <row r="297" spans="22:22">
      <c r="V297" s="268"/>
    </row>
    <row r="298" spans="22:22">
      <c r="V298" s="268"/>
    </row>
    <row r="299" spans="22:22">
      <c r="V299" s="268"/>
    </row>
    <row r="300" spans="22:22">
      <c r="V300" s="268"/>
    </row>
    <row r="301" spans="22:22">
      <c r="V301" s="268"/>
    </row>
    <row r="302" spans="22:22">
      <c r="V302" s="268"/>
    </row>
    <row r="303" spans="22:22">
      <c r="V303" s="268"/>
    </row>
    <row r="304" spans="22:22">
      <c r="V304" s="268"/>
    </row>
    <row r="305" spans="22:22">
      <c r="V305" s="268"/>
    </row>
    <row r="306" spans="22:22">
      <c r="V306" s="268"/>
    </row>
    <row r="307" spans="22:22">
      <c r="V307" s="268"/>
    </row>
    <row r="308" spans="22:22">
      <c r="V308" s="268"/>
    </row>
    <row r="309" spans="22:22">
      <c r="V309" s="268"/>
    </row>
    <row r="310" spans="22:22">
      <c r="V310" s="268"/>
    </row>
    <row r="311" spans="22:22">
      <c r="V311" s="268"/>
    </row>
    <row r="312" spans="22:22">
      <c r="V312" s="268"/>
    </row>
    <row r="313" spans="22:22">
      <c r="V313" s="268"/>
    </row>
    <row r="314" spans="22:22">
      <c r="V314" s="268"/>
    </row>
    <row r="315" spans="22:22">
      <c r="V315" s="268"/>
    </row>
    <row r="316" spans="22:22">
      <c r="V316" s="268"/>
    </row>
    <row r="317" spans="22:22">
      <c r="V317" s="268"/>
    </row>
    <row r="318" spans="22:22">
      <c r="V318" s="268"/>
    </row>
    <row r="319" spans="22:22">
      <c r="V319" s="268"/>
    </row>
    <row r="320" spans="22:22">
      <c r="V320" s="268"/>
    </row>
    <row r="321" spans="22:22">
      <c r="V321" s="268"/>
    </row>
    <row r="322" spans="22:22">
      <c r="V322" s="268"/>
    </row>
    <row r="323" spans="22:22">
      <c r="V323" s="268"/>
    </row>
    <row r="324" spans="22:22">
      <c r="V324" s="268"/>
    </row>
    <row r="325" spans="22:22">
      <c r="V325" s="268"/>
    </row>
    <row r="326" spans="22:22">
      <c r="V326" s="268"/>
    </row>
    <row r="327" spans="22:22">
      <c r="V327" s="268"/>
    </row>
    <row r="328" spans="22:22">
      <c r="V328" s="268"/>
    </row>
    <row r="329" spans="22:22">
      <c r="V329" s="268"/>
    </row>
    <row r="330" spans="22:22">
      <c r="V330" s="268"/>
    </row>
    <row r="331" spans="22:22">
      <c r="V331" s="268"/>
    </row>
    <row r="332" spans="22:22">
      <c r="V332" s="268"/>
    </row>
    <row r="333" spans="22:22">
      <c r="V333" s="268"/>
    </row>
    <row r="334" spans="22:22">
      <c r="V334" s="268"/>
    </row>
    <row r="335" spans="22:22">
      <c r="V335" s="268"/>
    </row>
    <row r="336" spans="22:22">
      <c r="V336" s="268"/>
    </row>
    <row r="337" spans="22:22">
      <c r="V337" s="268"/>
    </row>
    <row r="338" spans="22:22">
      <c r="V338" s="268"/>
    </row>
    <row r="339" spans="22:22">
      <c r="V339" s="268"/>
    </row>
    <row r="340" spans="22:22">
      <c r="V340" s="268"/>
    </row>
    <row r="341" spans="22:22">
      <c r="V341" s="268"/>
    </row>
    <row r="342" spans="22:22">
      <c r="V342" s="268"/>
    </row>
    <row r="343" spans="22:22">
      <c r="V343" s="268"/>
    </row>
    <row r="344" spans="22:22">
      <c r="V344" s="268"/>
    </row>
    <row r="345" spans="22:22">
      <c r="V345" s="268"/>
    </row>
    <row r="346" spans="22:22">
      <c r="V346" s="268"/>
    </row>
    <row r="347" spans="22:22">
      <c r="V347" s="268"/>
    </row>
    <row r="348" spans="22:22">
      <c r="V348" s="268"/>
    </row>
    <row r="349" spans="22:22">
      <c r="V349" s="268"/>
    </row>
    <row r="350" spans="22:22">
      <c r="V350" s="268"/>
    </row>
    <row r="351" spans="22:22">
      <c r="V351" s="268"/>
    </row>
    <row r="352" spans="22:22">
      <c r="V352" s="268"/>
    </row>
    <row r="353" spans="22:22">
      <c r="V353" s="268"/>
    </row>
    <row r="354" spans="22:22">
      <c r="V354" s="268"/>
    </row>
    <row r="355" spans="22:22">
      <c r="V355" s="268"/>
    </row>
    <row r="356" spans="22:22">
      <c r="V356" s="268"/>
    </row>
    <row r="357" spans="22:22">
      <c r="V357" s="268"/>
    </row>
    <row r="358" spans="22:22">
      <c r="V358" s="268"/>
    </row>
    <row r="359" spans="22:22">
      <c r="V359" s="268"/>
    </row>
    <row r="360" spans="22:22">
      <c r="V360" s="268"/>
    </row>
    <row r="361" spans="22:22">
      <c r="V361" s="268"/>
    </row>
    <row r="362" spans="22:22">
      <c r="V362" s="268"/>
    </row>
    <row r="363" spans="22:22">
      <c r="V363" s="268"/>
    </row>
    <row r="364" spans="22:22">
      <c r="V364" s="268"/>
    </row>
    <row r="365" spans="22:22">
      <c r="V365" s="268"/>
    </row>
    <row r="366" spans="22:22">
      <c r="V366" s="268"/>
    </row>
    <row r="367" spans="22:22">
      <c r="V367" s="268"/>
    </row>
    <row r="368" spans="22:22">
      <c r="V368" s="268"/>
    </row>
    <row r="369" spans="22:22">
      <c r="V369" s="268"/>
    </row>
    <row r="370" spans="22:22">
      <c r="V370" s="268"/>
    </row>
    <row r="371" spans="22:22">
      <c r="V371" s="268"/>
    </row>
    <row r="372" spans="22:22">
      <c r="V372" s="268"/>
    </row>
    <row r="373" spans="22:22">
      <c r="V373" s="268"/>
    </row>
    <row r="374" spans="22:22">
      <c r="V374" s="268"/>
    </row>
    <row r="375" spans="22:22">
      <c r="V375" s="268"/>
    </row>
    <row r="376" spans="22:22">
      <c r="V376" s="268"/>
    </row>
    <row r="377" spans="22:22">
      <c r="V377" s="268"/>
    </row>
    <row r="378" spans="22:22">
      <c r="V378" s="268"/>
    </row>
    <row r="379" spans="22:22">
      <c r="V379" s="268"/>
    </row>
    <row r="380" spans="22:22">
      <c r="V380" s="268"/>
    </row>
    <row r="381" spans="22:22">
      <c r="V381" s="268"/>
    </row>
    <row r="382" spans="22:22">
      <c r="V382" s="268"/>
    </row>
    <row r="383" spans="22:22">
      <c r="V383" s="268"/>
    </row>
    <row r="384" spans="22:22">
      <c r="V384" s="268"/>
    </row>
    <row r="385" spans="22:22">
      <c r="V385" s="268"/>
    </row>
    <row r="386" spans="22:22">
      <c r="V386" s="268"/>
    </row>
    <row r="387" spans="22:22">
      <c r="V387" s="268"/>
    </row>
    <row r="388" spans="22:22">
      <c r="V388" s="268"/>
    </row>
    <row r="389" spans="22:22">
      <c r="V389" s="268"/>
    </row>
    <row r="390" spans="22:22">
      <c r="V390" s="268"/>
    </row>
    <row r="391" spans="22:22">
      <c r="V391" s="268"/>
    </row>
    <row r="392" spans="22:22">
      <c r="V392" s="268"/>
    </row>
    <row r="393" spans="22:22">
      <c r="V393" s="268"/>
    </row>
    <row r="394" spans="22:22">
      <c r="V394" s="268"/>
    </row>
    <row r="395" spans="22:22">
      <c r="V395" s="268"/>
    </row>
    <row r="396" spans="22:22">
      <c r="V396" s="268"/>
    </row>
    <row r="397" spans="22:22">
      <c r="V397" s="268"/>
    </row>
    <row r="398" spans="22:22">
      <c r="V398" s="268"/>
    </row>
    <row r="399" spans="22:22">
      <c r="V399" s="268"/>
    </row>
    <row r="400" spans="22:22">
      <c r="V400" s="268"/>
    </row>
    <row r="401" spans="22:22">
      <c r="V401" s="268"/>
    </row>
    <row r="402" spans="22:22">
      <c r="V402" s="268"/>
    </row>
    <row r="403" spans="22:22">
      <c r="V403" s="268"/>
    </row>
    <row r="404" spans="22:22">
      <c r="V404" s="268"/>
    </row>
    <row r="405" spans="22:22">
      <c r="V405" s="268"/>
    </row>
    <row r="406" spans="22:22">
      <c r="V406" s="268"/>
    </row>
    <row r="407" spans="22:22">
      <c r="V407" s="268"/>
    </row>
    <row r="408" spans="22:22">
      <c r="V408" s="268"/>
    </row>
    <row r="409" spans="22:22">
      <c r="V409" s="268"/>
    </row>
    <row r="410" spans="22:22">
      <c r="V410" s="268"/>
    </row>
    <row r="411" spans="22:22">
      <c r="V411" s="268"/>
    </row>
    <row r="412" spans="22:22">
      <c r="V412" s="268"/>
    </row>
    <row r="413" spans="22:22">
      <c r="V413" s="268"/>
    </row>
    <row r="414" spans="22:22">
      <c r="V414" s="268"/>
    </row>
    <row r="415" spans="22:22">
      <c r="V415" s="268"/>
    </row>
    <row r="416" spans="22:22">
      <c r="V416" s="268"/>
    </row>
    <row r="417" spans="22:22">
      <c r="V417" s="268"/>
    </row>
    <row r="418" spans="22:22">
      <c r="V418" s="268"/>
    </row>
    <row r="419" spans="22:22">
      <c r="V419" s="268"/>
    </row>
    <row r="420" spans="22:22">
      <c r="V420" s="268"/>
    </row>
    <row r="421" spans="22:22">
      <c r="V421" s="268"/>
    </row>
    <row r="422" spans="22:22">
      <c r="V422" s="268"/>
    </row>
    <row r="423" spans="22:22">
      <c r="V423" s="268"/>
    </row>
    <row r="424" spans="22:22">
      <c r="V424" s="268"/>
    </row>
    <row r="425" spans="22:22">
      <c r="V425" s="268"/>
    </row>
    <row r="426" spans="22:22">
      <c r="V426" s="268"/>
    </row>
    <row r="427" spans="22:22">
      <c r="V427" s="268"/>
    </row>
    <row r="428" spans="22:22">
      <c r="V428" s="268"/>
    </row>
    <row r="429" spans="22:22">
      <c r="V429" s="268"/>
    </row>
    <row r="430" spans="22:22">
      <c r="V430" s="268"/>
    </row>
    <row r="431" spans="22:22">
      <c r="V431" s="268"/>
    </row>
    <row r="432" spans="22:22">
      <c r="V432" s="268"/>
    </row>
    <row r="433" spans="22:22">
      <c r="V433" s="268"/>
    </row>
    <row r="434" spans="22:22">
      <c r="V434" s="268"/>
    </row>
    <row r="435" spans="22:22">
      <c r="V435" s="268"/>
    </row>
    <row r="436" spans="22:22">
      <c r="V436" s="268"/>
    </row>
    <row r="437" spans="22:22">
      <c r="V437" s="268"/>
    </row>
    <row r="438" spans="22:22">
      <c r="V438" s="268"/>
    </row>
    <row r="439" spans="22:22">
      <c r="V439" s="268"/>
    </row>
    <row r="440" spans="22:22">
      <c r="V440" s="268"/>
    </row>
    <row r="441" spans="22:22">
      <c r="V441" s="268"/>
    </row>
    <row r="442" spans="22:22">
      <c r="V442" s="268"/>
    </row>
    <row r="443" spans="22:22">
      <c r="V443" s="268"/>
    </row>
    <row r="444" spans="22:22">
      <c r="V444" s="268"/>
    </row>
    <row r="445" spans="22:22">
      <c r="V445" s="268"/>
    </row>
    <row r="446" spans="22:22">
      <c r="V446" s="268"/>
    </row>
    <row r="447" spans="22:22">
      <c r="V447" s="268"/>
    </row>
    <row r="448" spans="22:22">
      <c r="V448" s="268"/>
    </row>
    <row r="449" spans="22:22">
      <c r="V449" s="268"/>
    </row>
    <row r="450" spans="22:22">
      <c r="V450" s="268"/>
    </row>
    <row r="451" spans="22:22">
      <c r="V451" s="268"/>
    </row>
    <row r="452" spans="22:22">
      <c r="V452" s="268"/>
    </row>
    <row r="453" spans="22:22">
      <c r="V453" s="268"/>
    </row>
    <row r="454" spans="22:22">
      <c r="V454" s="268"/>
    </row>
    <row r="455" spans="22:22">
      <c r="V455" s="268"/>
    </row>
    <row r="456" spans="22:22">
      <c r="V456" s="268"/>
    </row>
    <row r="457" spans="22:22">
      <c r="V457" s="268"/>
    </row>
    <row r="458" spans="22:22">
      <c r="V458" s="268"/>
    </row>
    <row r="459" spans="22:22">
      <c r="V459" s="268"/>
    </row>
    <row r="460" spans="22:22">
      <c r="V460" s="268"/>
    </row>
    <row r="461" spans="22:22">
      <c r="V461" s="268"/>
    </row>
    <row r="462" spans="22:22">
      <c r="V462" s="268"/>
    </row>
    <row r="463" spans="22:22">
      <c r="V463" s="268"/>
    </row>
    <row r="464" spans="22:22">
      <c r="V464" s="268"/>
    </row>
    <row r="465" spans="22:22">
      <c r="V465" s="268"/>
    </row>
    <row r="466" spans="22:22">
      <c r="V466" s="268"/>
    </row>
    <row r="467" spans="22:22">
      <c r="V467" s="268"/>
    </row>
    <row r="468" spans="22:22">
      <c r="V468" s="268"/>
    </row>
    <row r="469" spans="22:22">
      <c r="V469" s="268"/>
    </row>
    <row r="470" spans="22:22">
      <c r="V470" s="268"/>
    </row>
    <row r="471" spans="22:22">
      <c r="V471" s="268"/>
    </row>
    <row r="472" spans="22:22">
      <c r="V472" s="268"/>
    </row>
    <row r="473" spans="22:22">
      <c r="V473" s="268"/>
    </row>
    <row r="474" spans="22:22">
      <c r="V474" s="268"/>
    </row>
    <row r="475" spans="22:22">
      <c r="V475" s="268"/>
    </row>
    <row r="476" spans="22:22">
      <c r="V476" s="268"/>
    </row>
    <row r="477" spans="22:22">
      <c r="V477" s="268"/>
    </row>
    <row r="478" spans="22:22">
      <c r="V478" s="268"/>
    </row>
    <row r="479" spans="22:22">
      <c r="V479" s="268"/>
    </row>
    <row r="480" spans="22:22">
      <c r="V480" s="268"/>
    </row>
    <row r="481" spans="22:22">
      <c r="V481" s="268"/>
    </row>
    <row r="482" spans="22:22">
      <c r="V482" s="268"/>
    </row>
    <row r="483" spans="22:22">
      <c r="V483" s="268"/>
    </row>
    <row r="484" spans="22:22">
      <c r="V484" s="268"/>
    </row>
    <row r="485" spans="22:22">
      <c r="V485" s="268"/>
    </row>
    <row r="486" spans="22:22">
      <c r="V486" s="268"/>
    </row>
    <row r="487" spans="22:22">
      <c r="V487" s="268"/>
    </row>
    <row r="488" spans="22:22">
      <c r="V488" s="268"/>
    </row>
    <row r="489" spans="22:22">
      <c r="V489" s="268"/>
    </row>
    <row r="490" spans="22:22">
      <c r="V490" s="268"/>
    </row>
    <row r="491" spans="22:22">
      <c r="V491" s="268"/>
    </row>
    <row r="492" spans="22:22">
      <c r="V492" s="268"/>
    </row>
    <row r="493" spans="22:22">
      <c r="V493" s="268"/>
    </row>
    <row r="494" spans="22:22">
      <c r="V494" s="268"/>
    </row>
    <row r="495" spans="22:22">
      <c r="V495" s="268"/>
    </row>
    <row r="496" spans="22:22">
      <c r="V496" s="268"/>
    </row>
    <row r="497" spans="22:22">
      <c r="V497" s="268"/>
    </row>
    <row r="498" spans="22:22">
      <c r="V498" s="268"/>
    </row>
    <row r="499" spans="22:22">
      <c r="V499" s="268"/>
    </row>
    <row r="500" spans="22:22">
      <c r="V500" s="268"/>
    </row>
    <row r="501" spans="22:22">
      <c r="V501" s="268"/>
    </row>
    <row r="502" spans="22:22">
      <c r="V502" s="268"/>
    </row>
    <row r="503" spans="22:22">
      <c r="V503" s="268"/>
    </row>
    <row r="504" spans="22:22">
      <c r="V504" s="268"/>
    </row>
    <row r="505" spans="22:22">
      <c r="V505" s="268"/>
    </row>
    <row r="506" spans="22:22">
      <c r="V506" s="268"/>
    </row>
    <row r="507" spans="22:22">
      <c r="V507" s="268"/>
    </row>
    <row r="508" spans="22:22">
      <c r="V508" s="268"/>
    </row>
    <row r="509" spans="22:22">
      <c r="V509" s="268"/>
    </row>
    <row r="510" spans="22:22">
      <c r="V510" s="268"/>
    </row>
    <row r="511" spans="22:22">
      <c r="V511" s="268"/>
    </row>
    <row r="512" spans="22:22">
      <c r="V512" s="268"/>
    </row>
    <row r="513" spans="22:22">
      <c r="V513" s="268"/>
    </row>
    <row r="514" spans="22:22">
      <c r="V514" s="268"/>
    </row>
    <row r="515" spans="22:22">
      <c r="V515" s="268"/>
    </row>
    <row r="516" spans="22:22">
      <c r="V516" s="268"/>
    </row>
    <row r="517" spans="22:22">
      <c r="V517" s="268"/>
    </row>
    <row r="518" spans="22:22">
      <c r="V518" s="268"/>
    </row>
    <row r="519" spans="22:22">
      <c r="V519" s="268"/>
    </row>
    <row r="520" spans="22:22">
      <c r="V520" s="268"/>
    </row>
    <row r="521" spans="22:22">
      <c r="V521" s="268"/>
    </row>
    <row r="522" spans="22:22">
      <c r="V522" s="268"/>
    </row>
    <row r="523" spans="22:22">
      <c r="V523" s="268"/>
    </row>
    <row r="524" spans="22:22">
      <c r="V524" s="268"/>
    </row>
    <row r="525" spans="22:22">
      <c r="V525" s="268"/>
    </row>
    <row r="526" spans="22:22">
      <c r="V526" s="268"/>
    </row>
    <row r="527" spans="22:22">
      <c r="V527" s="268"/>
    </row>
    <row r="528" spans="22:22">
      <c r="V528" s="268"/>
    </row>
    <row r="529" spans="22:22">
      <c r="V529" s="268"/>
    </row>
    <row r="530" spans="22:22">
      <c r="V530" s="268"/>
    </row>
    <row r="531" spans="22:22">
      <c r="V531" s="268"/>
    </row>
    <row r="532" spans="22:22">
      <c r="V532" s="268"/>
    </row>
    <row r="533" spans="22:22">
      <c r="V533" s="268"/>
    </row>
    <row r="534" spans="22:22">
      <c r="V534" s="268"/>
    </row>
    <row r="535" spans="22:22">
      <c r="V535" s="268"/>
    </row>
    <row r="536" spans="22:22">
      <c r="V536" s="268"/>
    </row>
    <row r="537" spans="22:22">
      <c r="V537" s="268"/>
    </row>
    <row r="538" spans="22:22">
      <c r="V538" s="268"/>
    </row>
    <row r="539" spans="22:22">
      <c r="V539" s="268"/>
    </row>
  </sheetData>
  <mergeCells count="28">
    <mergeCell ref="B112:F112"/>
    <mergeCell ref="C113:Y113"/>
    <mergeCell ref="A122:Y122"/>
    <mergeCell ref="N2:P2"/>
    <mergeCell ref="Q2:S2"/>
    <mergeCell ref="T2:V2"/>
    <mergeCell ref="A5:Y5"/>
    <mergeCell ref="B34:F34"/>
    <mergeCell ref="B35:F35"/>
    <mergeCell ref="A1:A3"/>
    <mergeCell ref="B1:B3"/>
    <mergeCell ref="C1:C3"/>
    <mergeCell ref="D1:D3"/>
    <mergeCell ref="E1:E3"/>
    <mergeCell ref="F1:F3"/>
    <mergeCell ref="A36:Y36"/>
    <mergeCell ref="B101:F101"/>
    <mergeCell ref="A102:Y102"/>
    <mergeCell ref="G1:J1"/>
    <mergeCell ref="K1:V1"/>
    <mergeCell ref="W1:W3"/>
    <mergeCell ref="X1:X3"/>
    <mergeCell ref="Y1:Y3"/>
    <mergeCell ref="G2:G3"/>
    <mergeCell ref="H2:H3"/>
    <mergeCell ref="I2:I3"/>
    <mergeCell ref="J2:J3"/>
    <mergeCell ref="K2:M2"/>
  </mergeCells>
  <dataValidations count="2">
    <dataValidation allowBlank="1" sqref="D114:D118"/>
    <dataValidation type="decimal" operator="greaterThan" showErrorMessage="1" errorTitle="შეცდომა" error="ჩაწერეთ რიცხვი" sqref="G114:G115 M114 M120">
      <formula1>0</formula1>
    </dataValidation>
  </dataValidations>
  <pageMargins left="0.7" right="0.7" top="0.75" bottom="0.75" header="0.3" footer="0.3"/>
  <pageSetup orientation="portrait" horizontalDpi="4294967294" verticalDpi="4294967294"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tabSelected="1" topLeftCell="E1" workbookViewId="0">
      <selection activeCell="H23" sqref="H23"/>
    </sheetView>
  </sheetViews>
  <sheetFormatPr defaultColWidth="8.85546875" defaultRowHeight="15"/>
  <cols>
    <col min="1" max="1" width="2.85546875" customWidth="1"/>
    <col min="2" max="2" width="24.85546875" customWidth="1"/>
    <col min="3" max="3" width="22.28515625" customWidth="1"/>
    <col min="4" max="4" width="23.140625" customWidth="1"/>
    <col min="5" max="5" width="28" customWidth="1"/>
    <col min="6" max="6" width="21.42578125" customWidth="1"/>
    <col min="7" max="7" width="19.42578125" customWidth="1"/>
    <col min="8" max="8" width="18" customWidth="1"/>
    <col min="9" max="9" width="16.42578125" customWidth="1"/>
    <col min="10" max="10" width="14.85546875" customWidth="1"/>
    <col min="11" max="11" width="13.42578125" customWidth="1"/>
    <col min="12" max="12" width="14.140625" customWidth="1"/>
    <col min="13" max="13" width="14.5703125" customWidth="1"/>
    <col min="14" max="14" width="12.85546875" customWidth="1"/>
    <col min="15" max="15" width="14.5703125" customWidth="1"/>
    <col min="16" max="16" width="15.85546875" customWidth="1"/>
    <col min="17" max="17" width="12.7109375" customWidth="1"/>
    <col min="18" max="18" width="13.85546875" customWidth="1"/>
    <col min="19" max="19" width="14" customWidth="1"/>
    <col min="20" max="20" width="16.85546875" customWidth="1"/>
    <col min="21" max="21" width="17.85546875" customWidth="1"/>
    <col min="22" max="22" width="36.7109375" customWidth="1"/>
    <col min="257" max="257" width="2.85546875" customWidth="1"/>
    <col min="258" max="258" width="24.85546875" customWidth="1"/>
    <col min="259" max="259" width="22.28515625" customWidth="1"/>
    <col min="260" max="260" width="23.140625" customWidth="1"/>
    <col min="261" max="261" width="28" customWidth="1"/>
    <col min="262" max="262" width="21.42578125" customWidth="1"/>
    <col min="263" max="263" width="19.42578125" customWidth="1"/>
    <col min="264" max="264" width="18" customWidth="1"/>
    <col min="265" max="265" width="16.42578125" customWidth="1"/>
    <col min="266" max="266" width="14.85546875" customWidth="1"/>
    <col min="267" max="267" width="13.42578125" customWidth="1"/>
    <col min="268" max="268" width="14.140625" customWidth="1"/>
    <col min="269" max="269" width="14.5703125" customWidth="1"/>
    <col min="270" max="270" width="12.85546875" customWidth="1"/>
    <col min="271" max="271" width="14.5703125" customWidth="1"/>
    <col min="272" max="272" width="15.85546875" customWidth="1"/>
    <col min="273" max="273" width="12.7109375" customWidth="1"/>
    <col min="274" max="274" width="13.85546875" customWidth="1"/>
    <col min="275" max="275" width="14" customWidth="1"/>
    <col min="276" max="276" width="16.85546875" customWidth="1"/>
    <col min="277" max="277" width="17.85546875" customWidth="1"/>
    <col min="278" max="278" width="36.7109375" customWidth="1"/>
    <col min="513" max="513" width="2.85546875" customWidth="1"/>
    <col min="514" max="514" width="24.85546875" customWidth="1"/>
    <col min="515" max="515" width="22.28515625" customWidth="1"/>
    <col min="516" max="516" width="23.140625" customWidth="1"/>
    <col min="517" max="517" width="28" customWidth="1"/>
    <col min="518" max="518" width="21.42578125" customWidth="1"/>
    <col min="519" max="519" width="19.42578125" customWidth="1"/>
    <col min="520" max="520" width="18" customWidth="1"/>
    <col min="521" max="521" width="16.42578125" customWidth="1"/>
    <col min="522" max="522" width="14.85546875" customWidth="1"/>
    <col min="523" max="523" width="13.42578125" customWidth="1"/>
    <col min="524" max="524" width="14.140625" customWidth="1"/>
    <col min="525" max="525" width="14.5703125" customWidth="1"/>
    <col min="526" max="526" width="12.85546875" customWidth="1"/>
    <col min="527" max="527" width="14.5703125" customWidth="1"/>
    <col min="528" max="528" width="15.85546875" customWidth="1"/>
    <col min="529" max="529" width="12.7109375" customWidth="1"/>
    <col min="530" max="530" width="13.85546875" customWidth="1"/>
    <col min="531" max="531" width="14" customWidth="1"/>
    <col min="532" max="532" width="16.85546875" customWidth="1"/>
    <col min="533" max="533" width="17.85546875" customWidth="1"/>
    <col min="534" max="534" width="36.7109375" customWidth="1"/>
    <col min="769" max="769" width="2.85546875" customWidth="1"/>
    <col min="770" max="770" width="24.85546875" customWidth="1"/>
    <col min="771" max="771" width="22.28515625" customWidth="1"/>
    <col min="772" max="772" width="23.140625" customWidth="1"/>
    <col min="773" max="773" width="28" customWidth="1"/>
    <col min="774" max="774" width="21.42578125" customWidth="1"/>
    <col min="775" max="775" width="19.42578125" customWidth="1"/>
    <col min="776" max="776" width="18" customWidth="1"/>
    <col min="777" max="777" width="16.42578125" customWidth="1"/>
    <col min="778" max="778" width="14.85546875" customWidth="1"/>
    <col min="779" max="779" width="13.42578125" customWidth="1"/>
    <col min="780" max="780" width="14.140625" customWidth="1"/>
    <col min="781" max="781" width="14.5703125" customWidth="1"/>
    <col min="782" max="782" width="12.85546875" customWidth="1"/>
    <col min="783" max="783" width="14.5703125" customWidth="1"/>
    <col min="784" max="784" width="15.85546875" customWidth="1"/>
    <col min="785" max="785" width="12.7109375" customWidth="1"/>
    <col min="786" max="786" width="13.85546875" customWidth="1"/>
    <col min="787" max="787" width="14" customWidth="1"/>
    <col min="788" max="788" width="16.85546875" customWidth="1"/>
    <col min="789" max="789" width="17.85546875" customWidth="1"/>
    <col min="790" max="790" width="36.7109375" customWidth="1"/>
    <col min="1025" max="1025" width="2.85546875" customWidth="1"/>
    <col min="1026" max="1026" width="24.85546875" customWidth="1"/>
    <col min="1027" max="1027" width="22.28515625" customWidth="1"/>
    <col min="1028" max="1028" width="23.140625" customWidth="1"/>
    <col min="1029" max="1029" width="28" customWidth="1"/>
    <col min="1030" max="1030" width="21.42578125" customWidth="1"/>
    <col min="1031" max="1031" width="19.42578125" customWidth="1"/>
    <col min="1032" max="1032" width="18" customWidth="1"/>
    <col min="1033" max="1033" width="16.42578125" customWidth="1"/>
    <col min="1034" max="1034" width="14.85546875" customWidth="1"/>
    <col min="1035" max="1035" width="13.42578125" customWidth="1"/>
    <col min="1036" max="1036" width="14.140625" customWidth="1"/>
    <col min="1037" max="1037" width="14.5703125" customWidth="1"/>
    <col min="1038" max="1038" width="12.85546875" customWidth="1"/>
    <col min="1039" max="1039" width="14.5703125" customWidth="1"/>
    <col min="1040" max="1040" width="15.85546875" customWidth="1"/>
    <col min="1041" max="1041" width="12.7109375" customWidth="1"/>
    <col min="1042" max="1042" width="13.85546875" customWidth="1"/>
    <col min="1043" max="1043" width="14" customWidth="1"/>
    <col min="1044" max="1044" width="16.85546875" customWidth="1"/>
    <col min="1045" max="1045" width="17.85546875" customWidth="1"/>
    <col min="1046" max="1046" width="36.7109375" customWidth="1"/>
    <col min="1281" max="1281" width="2.85546875" customWidth="1"/>
    <col min="1282" max="1282" width="24.85546875" customWidth="1"/>
    <col min="1283" max="1283" width="22.28515625" customWidth="1"/>
    <col min="1284" max="1284" width="23.140625" customWidth="1"/>
    <col min="1285" max="1285" width="28" customWidth="1"/>
    <col min="1286" max="1286" width="21.42578125" customWidth="1"/>
    <col min="1287" max="1287" width="19.42578125" customWidth="1"/>
    <col min="1288" max="1288" width="18" customWidth="1"/>
    <col min="1289" max="1289" width="16.42578125" customWidth="1"/>
    <col min="1290" max="1290" width="14.85546875" customWidth="1"/>
    <col min="1291" max="1291" width="13.42578125" customWidth="1"/>
    <col min="1292" max="1292" width="14.140625" customWidth="1"/>
    <col min="1293" max="1293" width="14.5703125" customWidth="1"/>
    <col min="1294" max="1294" width="12.85546875" customWidth="1"/>
    <col min="1295" max="1295" width="14.5703125" customWidth="1"/>
    <col min="1296" max="1296" width="15.85546875" customWidth="1"/>
    <col min="1297" max="1297" width="12.7109375" customWidth="1"/>
    <col min="1298" max="1298" width="13.85546875" customWidth="1"/>
    <col min="1299" max="1299" width="14" customWidth="1"/>
    <col min="1300" max="1300" width="16.85546875" customWidth="1"/>
    <col min="1301" max="1301" width="17.85546875" customWidth="1"/>
    <col min="1302" max="1302" width="36.7109375" customWidth="1"/>
    <col min="1537" max="1537" width="2.85546875" customWidth="1"/>
    <col min="1538" max="1538" width="24.85546875" customWidth="1"/>
    <col min="1539" max="1539" width="22.28515625" customWidth="1"/>
    <col min="1540" max="1540" width="23.140625" customWidth="1"/>
    <col min="1541" max="1541" width="28" customWidth="1"/>
    <col min="1542" max="1542" width="21.42578125" customWidth="1"/>
    <col min="1543" max="1543" width="19.42578125" customWidth="1"/>
    <col min="1544" max="1544" width="18" customWidth="1"/>
    <col min="1545" max="1545" width="16.42578125" customWidth="1"/>
    <col min="1546" max="1546" width="14.85546875" customWidth="1"/>
    <col min="1547" max="1547" width="13.42578125" customWidth="1"/>
    <col min="1548" max="1548" width="14.140625" customWidth="1"/>
    <col min="1549" max="1549" width="14.5703125" customWidth="1"/>
    <col min="1550" max="1550" width="12.85546875" customWidth="1"/>
    <col min="1551" max="1551" width="14.5703125" customWidth="1"/>
    <col min="1552" max="1552" width="15.85546875" customWidth="1"/>
    <col min="1553" max="1553" width="12.7109375" customWidth="1"/>
    <col min="1554" max="1554" width="13.85546875" customWidth="1"/>
    <col min="1555" max="1555" width="14" customWidth="1"/>
    <col min="1556" max="1556" width="16.85546875" customWidth="1"/>
    <col min="1557" max="1557" width="17.85546875" customWidth="1"/>
    <col min="1558" max="1558" width="36.7109375" customWidth="1"/>
    <col min="1793" max="1793" width="2.85546875" customWidth="1"/>
    <col min="1794" max="1794" width="24.85546875" customWidth="1"/>
    <col min="1795" max="1795" width="22.28515625" customWidth="1"/>
    <col min="1796" max="1796" width="23.140625" customWidth="1"/>
    <col min="1797" max="1797" width="28" customWidth="1"/>
    <col min="1798" max="1798" width="21.42578125" customWidth="1"/>
    <col min="1799" max="1799" width="19.42578125" customWidth="1"/>
    <col min="1800" max="1800" width="18" customWidth="1"/>
    <col min="1801" max="1801" width="16.42578125" customWidth="1"/>
    <col min="1802" max="1802" width="14.85546875" customWidth="1"/>
    <col min="1803" max="1803" width="13.42578125" customWidth="1"/>
    <col min="1804" max="1804" width="14.140625" customWidth="1"/>
    <col min="1805" max="1805" width="14.5703125" customWidth="1"/>
    <col min="1806" max="1806" width="12.85546875" customWidth="1"/>
    <col min="1807" max="1807" width="14.5703125" customWidth="1"/>
    <col min="1808" max="1808" width="15.85546875" customWidth="1"/>
    <col min="1809" max="1809" width="12.7109375" customWidth="1"/>
    <col min="1810" max="1810" width="13.85546875" customWidth="1"/>
    <col min="1811" max="1811" width="14" customWidth="1"/>
    <col min="1812" max="1812" width="16.85546875" customWidth="1"/>
    <col min="1813" max="1813" width="17.85546875" customWidth="1"/>
    <col min="1814" max="1814" width="36.7109375" customWidth="1"/>
    <col min="2049" max="2049" width="2.85546875" customWidth="1"/>
    <col min="2050" max="2050" width="24.85546875" customWidth="1"/>
    <col min="2051" max="2051" width="22.28515625" customWidth="1"/>
    <col min="2052" max="2052" width="23.140625" customWidth="1"/>
    <col min="2053" max="2053" width="28" customWidth="1"/>
    <col min="2054" max="2054" width="21.42578125" customWidth="1"/>
    <col min="2055" max="2055" width="19.42578125" customWidth="1"/>
    <col min="2056" max="2056" width="18" customWidth="1"/>
    <col min="2057" max="2057" width="16.42578125" customWidth="1"/>
    <col min="2058" max="2058" width="14.85546875" customWidth="1"/>
    <col min="2059" max="2059" width="13.42578125" customWidth="1"/>
    <col min="2060" max="2060" width="14.140625" customWidth="1"/>
    <col min="2061" max="2061" width="14.5703125" customWidth="1"/>
    <col min="2062" max="2062" width="12.85546875" customWidth="1"/>
    <col min="2063" max="2063" width="14.5703125" customWidth="1"/>
    <col min="2064" max="2064" width="15.85546875" customWidth="1"/>
    <col min="2065" max="2065" width="12.7109375" customWidth="1"/>
    <col min="2066" max="2066" width="13.85546875" customWidth="1"/>
    <col min="2067" max="2067" width="14" customWidth="1"/>
    <col min="2068" max="2068" width="16.85546875" customWidth="1"/>
    <col min="2069" max="2069" width="17.85546875" customWidth="1"/>
    <col min="2070" max="2070" width="36.7109375" customWidth="1"/>
    <col min="2305" max="2305" width="2.85546875" customWidth="1"/>
    <col min="2306" max="2306" width="24.85546875" customWidth="1"/>
    <col min="2307" max="2307" width="22.28515625" customWidth="1"/>
    <col min="2308" max="2308" width="23.140625" customWidth="1"/>
    <col min="2309" max="2309" width="28" customWidth="1"/>
    <col min="2310" max="2310" width="21.42578125" customWidth="1"/>
    <col min="2311" max="2311" width="19.42578125" customWidth="1"/>
    <col min="2312" max="2312" width="18" customWidth="1"/>
    <col min="2313" max="2313" width="16.42578125" customWidth="1"/>
    <col min="2314" max="2314" width="14.85546875" customWidth="1"/>
    <col min="2315" max="2315" width="13.42578125" customWidth="1"/>
    <col min="2316" max="2316" width="14.140625" customWidth="1"/>
    <col min="2317" max="2317" width="14.5703125" customWidth="1"/>
    <col min="2318" max="2318" width="12.85546875" customWidth="1"/>
    <col min="2319" max="2319" width="14.5703125" customWidth="1"/>
    <col min="2320" max="2320" width="15.85546875" customWidth="1"/>
    <col min="2321" max="2321" width="12.7109375" customWidth="1"/>
    <col min="2322" max="2322" width="13.85546875" customWidth="1"/>
    <col min="2323" max="2323" width="14" customWidth="1"/>
    <col min="2324" max="2324" width="16.85546875" customWidth="1"/>
    <col min="2325" max="2325" width="17.85546875" customWidth="1"/>
    <col min="2326" max="2326" width="36.7109375" customWidth="1"/>
    <col min="2561" max="2561" width="2.85546875" customWidth="1"/>
    <col min="2562" max="2562" width="24.85546875" customWidth="1"/>
    <col min="2563" max="2563" width="22.28515625" customWidth="1"/>
    <col min="2564" max="2564" width="23.140625" customWidth="1"/>
    <col min="2565" max="2565" width="28" customWidth="1"/>
    <col min="2566" max="2566" width="21.42578125" customWidth="1"/>
    <col min="2567" max="2567" width="19.42578125" customWidth="1"/>
    <col min="2568" max="2568" width="18" customWidth="1"/>
    <col min="2569" max="2569" width="16.42578125" customWidth="1"/>
    <col min="2570" max="2570" width="14.85546875" customWidth="1"/>
    <col min="2571" max="2571" width="13.42578125" customWidth="1"/>
    <col min="2572" max="2572" width="14.140625" customWidth="1"/>
    <col min="2573" max="2573" width="14.5703125" customWidth="1"/>
    <col min="2574" max="2574" width="12.85546875" customWidth="1"/>
    <col min="2575" max="2575" width="14.5703125" customWidth="1"/>
    <col min="2576" max="2576" width="15.85546875" customWidth="1"/>
    <col min="2577" max="2577" width="12.7109375" customWidth="1"/>
    <col min="2578" max="2578" width="13.85546875" customWidth="1"/>
    <col min="2579" max="2579" width="14" customWidth="1"/>
    <col min="2580" max="2580" width="16.85546875" customWidth="1"/>
    <col min="2581" max="2581" width="17.85546875" customWidth="1"/>
    <col min="2582" max="2582" width="36.7109375" customWidth="1"/>
    <col min="2817" max="2817" width="2.85546875" customWidth="1"/>
    <col min="2818" max="2818" width="24.85546875" customWidth="1"/>
    <col min="2819" max="2819" width="22.28515625" customWidth="1"/>
    <col min="2820" max="2820" width="23.140625" customWidth="1"/>
    <col min="2821" max="2821" width="28" customWidth="1"/>
    <col min="2822" max="2822" width="21.42578125" customWidth="1"/>
    <col min="2823" max="2823" width="19.42578125" customWidth="1"/>
    <col min="2824" max="2824" width="18" customWidth="1"/>
    <col min="2825" max="2825" width="16.42578125" customWidth="1"/>
    <col min="2826" max="2826" width="14.85546875" customWidth="1"/>
    <col min="2827" max="2827" width="13.42578125" customWidth="1"/>
    <col min="2828" max="2828" width="14.140625" customWidth="1"/>
    <col min="2829" max="2829" width="14.5703125" customWidth="1"/>
    <col min="2830" max="2830" width="12.85546875" customWidth="1"/>
    <col min="2831" max="2831" width="14.5703125" customWidth="1"/>
    <col min="2832" max="2832" width="15.85546875" customWidth="1"/>
    <col min="2833" max="2833" width="12.7109375" customWidth="1"/>
    <col min="2834" max="2834" width="13.85546875" customWidth="1"/>
    <col min="2835" max="2835" width="14" customWidth="1"/>
    <col min="2836" max="2836" width="16.85546875" customWidth="1"/>
    <col min="2837" max="2837" width="17.85546875" customWidth="1"/>
    <col min="2838" max="2838" width="36.7109375" customWidth="1"/>
    <col min="3073" max="3073" width="2.85546875" customWidth="1"/>
    <col min="3074" max="3074" width="24.85546875" customWidth="1"/>
    <col min="3075" max="3075" width="22.28515625" customWidth="1"/>
    <col min="3076" max="3076" width="23.140625" customWidth="1"/>
    <col min="3077" max="3077" width="28" customWidth="1"/>
    <col min="3078" max="3078" width="21.42578125" customWidth="1"/>
    <col min="3079" max="3079" width="19.42578125" customWidth="1"/>
    <col min="3080" max="3080" width="18" customWidth="1"/>
    <col min="3081" max="3081" width="16.42578125" customWidth="1"/>
    <col min="3082" max="3082" width="14.85546875" customWidth="1"/>
    <col min="3083" max="3083" width="13.42578125" customWidth="1"/>
    <col min="3084" max="3084" width="14.140625" customWidth="1"/>
    <col min="3085" max="3085" width="14.5703125" customWidth="1"/>
    <col min="3086" max="3086" width="12.85546875" customWidth="1"/>
    <col min="3087" max="3087" width="14.5703125" customWidth="1"/>
    <col min="3088" max="3088" width="15.85546875" customWidth="1"/>
    <col min="3089" max="3089" width="12.7109375" customWidth="1"/>
    <col min="3090" max="3090" width="13.85546875" customWidth="1"/>
    <col min="3091" max="3091" width="14" customWidth="1"/>
    <col min="3092" max="3092" width="16.85546875" customWidth="1"/>
    <col min="3093" max="3093" width="17.85546875" customWidth="1"/>
    <col min="3094" max="3094" width="36.7109375" customWidth="1"/>
    <col min="3329" max="3329" width="2.85546875" customWidth="1"/>
    <col min="3330" max="3330" width="24.85546875" customWidth="1"/>
    <col min="3331" max="3331" width="22.28515625" customWidth="1"/>
    <col min="3332" max="3332" width="23.140625" customWidth="1"/>
    <col min="3333" max="3333" width="28" customWidth="1"/>
    <col min="3334" max="3334" width="21.42578125" customWidth="1"/>
    <col min="3335" max="3335" width="19.42578125" customWidth="1"/>
    <col min="3336" max="3336" width="18" customWidth="1"/>
    <col min="3337" max="3337" width="16.42578125" customWidth="1"/>
    <col min="3338" max="3338" width="14.85546875" customWidth="1"/>
    <col min="3339" max="3339" width="13.42578125" customWidth="1"/>
    <col min="3340" max="3340" width="14.140625" customWidth="1"/>
    <col min="3341" max="3341" width="14.5703125" customWidth="1"/>
    <col min="3342" max="3342" width="12.85546875" customWidth="1"/>
    <col min="3343" max="3343" width="14.5703125" customWidth="1"/>
    <col min="3344" max="3344" width="15.85546875" customWidth="1"/>
    <col min="3345" max="3345" width="12.7109375" customWidth="1"/>
    <col min="3346" max="3346" width="13.85546875" customWidth="1"/>
    <col min="3347" max="3347" width="14" customWidth="1"/>
    <col min="3348" max="3348" width="16.85546875" customWidth="1"/>
    <col min="3349" max="3349" width="17.85546875" customWidth="1"/>
    <col min="3350" max="3350" width="36.7109375" customWidth="1"/>
    <col min="3585" max="3585" width="2.85546875" customWidth="1"/>
    <col min="3586" max="3586" width="24.85546875" customWidth="1"/>
    <col min="3587" max="3587" width="22.28515625" customWidth="1"/>
    <col min="3588" max="3588" width="23.140625" customWidth="1"/>
    <col min="3589" max="3589" width="28" customWidth="1"/>
    <col min="3590" max="3590" width="21.42578125" customWidth="1"/>
    <col min="3591" max="3591" width="19.42578125" customWidth="1"/>
    <col min="3592" max="3592" width="18" customWidth="1"/>
    <col min="3593" max="3593" width="16.42578125" customWidth="1"/>
    <col min="3594" max="3594" width="14.85546875" customWidth="1"/>
    <col min="3595" max="3595" width="13.42578125" customWidth="1"/>
    <col min="3596" max="3596" width="14.140625" customWidth="1"/>
    <col min="3597" max="3597" width="14.5703125" customWidth="1"/>
    <col min="3598" max="3598" width="12.85546875" customWidth="1"/>
    <col min="3599" max="3599" width="14.5703125" customWidth="1"/>
    <col min="3600" max="3600" width="15.85546875" customWidth="1"/>
    <col min="3601" max="3601" width="12.7109375" customWidth="1"/>
    <col min="3602" max="3602" width="13.85546875" customWidth="1"/>
    <col min="3603" max="3603" width="14" customWidth="1"/>
    <col min="3604" max="3604" width="16.85546875" customWidth="1"/>
    <col min="3605" max="3605" width="17.85546875" customWidth="1"/>
    <col min="3606" max="3606" width="36.7109375" customWidth="1"/>
    <col min="3841" max="3841" width="2.85546875" customWidth="1"/>
    <col min="3842" max="3842" width="24.85546875" customWidth="1"/>
    <col min="3843" max="3843" width="22.28515625" customWidth="1"/>
    <col min="3844" max="3844" width="23.140625" customWidth="1"/>
    <col min="3845" max="3845" width="28" customWidth="1"/>
    <col min="3846" max="3846" width="21.42578125" customWidth="1"/>
    <col min="3847" max="3847" width="19.42578125" customWidth="1"/>
    <col min="3848" max="3848" width="18" customWidth="1"/>
    <col min="3849" max="3849" width="16.42578125" customWidth="1"/>
    <col min="3850" max="3850" width="14.85546875" customWidth="1"/>
    <col min="3851" max="3851" width="13.42578125" customWidth="1"/>
    <col min="3852" max="3852" width="14.140625" customWidth="1"/>
    <col min="3853" max="3853" width="14.5703125" customWidth="1"/>
    <col min="3854" max="3854" width="12.85546875" customWidth="1"/>
    <col min="3855" max="3855" width="14.5703125" customWidth="1"/>
    <col min="3856" max="3856" width="15.85546875" customWidth="1"/>
    <col min="3857" max="3857" width="12.7109375" customWidth="1"/>
    <col min="3858" max="3858" width="13.85546875" customWidth="1"/>
    <col min="3859" max="3859" width="14" customWidth="1"/>
    <col min="3860" max="3860" width="16.85546875" customWidth="1"/>
    <col min="3861" max="3861" width="17.85546875" customWidth="1"/>
    <col min="3862" max="3862" width="36.7109375" customWidth="1"/>
    <col min="4097" max="4097" width="2.85546875" customWidth="1"/>
    <col min="4098" max="4098" width="24.85546875" customWidth="1"/>
    <col min="4099" max="4099" width="22.28515625" customWidth="1"/>
    <col min="4100" max="4100" width="23.140625" customWidth="1"/>
    <col min="4101" max="4101" width="28" customWidth="1"/>
    <col min="4102" max="4102" width="21.42578125" customWidth="1"/>
    <col min="4103" max="4103" width="19.42578125" customWidth="1"/>
    <col min="4104" max="4104" width="18" customWidth="1"/>
    <col min="4105" max="4105" width="16.42578125" customWidth="1"/>
    <col min="4106" max="4106" width="14.85546875" customWidth="1"/>
    <col min="4107" max="4107" width="13.42578125" customWidth="1"/>
    <col min="4108" max="4108" width="14.140625" customWidth="1"/>
    <col min="4109" max="4109" width="14.5703125" customWidth="1"/>
    <col min="4110" max="4110" width="12.85546875" customWidth="1"/>
    <col min="4111" max="4111" width="14.5703125" customWidth="1"/>
    <col min="4112" max="4112" width="15.85546875" customWidth="1"/>
    <col min="4113" max="4113" width="12.7109375" customWidth="1"/>
    <col min="4114" max="4114" width="13.85546875" customWidth="1"/>
    <col min="4115" max="4115" width="14" customWidth="1"/>
    <col min="4116" max="4116" width="16.85546875" customWidth="1"/>
    <col min="4117" max="4117" width="17.85546875" customWidth="1"/>
    <col min="4118" max="4118" width="36.7109375" customWidth="1"/>
    <col min="4353" max="4353" width="2.85546875" customWidth="1"/>
    <col min="4354" max="4354" width="24.85546875" customWidth="1"/>
    <col min="4355" max="4355" width="22.28515625" customWidth="1"/>
    <col min="4356" max="4356" width="23.140625" customWidth="1"/>
    <col min="4357" max="4357" width="28" customWidth="1"/>
    <col min="4358" max="4358" width="21.42578125" customWidth="1"/>
    <col min="4359" max="4359" width="19.42578125" customWidth="1"/>
    <col min="4360" max="4360" width="18" customWidth="1"/>
    <col min="4361" max="4361" width="16.42578125" customWidth="1"/>
    <col min="4362" max="4362" width="14.85546875" customWidth="1"/>
    <col min="4363" max="4363" width="13.42578125" customWidth="1"/>
    <col min="4364" max="4364" width="14.140625" customWidth="1"/>
    <col min="4365" max="4365" width="14.5703125" customWidth="1"/>
    <col min="4366" max="4366" width="12.85546875" customWidth="1"/>
    <col min="4367" max="4367" width="14.5703125" customWidth="1"/>
    <col min="4368" max="4368" width="15.85546875" customWidth="1"/>
    <col min="4369" max="4369" width="12.7109375" customWidth="1"/>
    <col min="4370" max="4370" width="13.85546875" customWidth="1"/>
    <col min="4371" max="4371" width="14" customWidth="1"/>
    <col min="4372" max="4372" width="16.85546875" customWidth="1"/>
    <col min="4373" max="4373" width="17.85546875" customWidth="1"/>
    <col min="4374" max="4374" width="36.7109375" customWidth="1"/>
    <col min="4609" max="4609" width="2.85546875" customWidth="1"/>
    <col min="4610" max="4610" width="24.85546875" customWidth="1"/>
    <col min="4611" max="4611" width="22.28515625" customWidth="1"/>
    <col min="4612" max="4612" width="23.140625" customWidth="1"/>
    <col min="4613" max="4613" width="28" customWidth="1"/>
    <col min="4614" max="4614" width="21.42578125" customWidth="1"/>
    <col min="4615" max="4615" width="19.42578125" customWidth="1"/>
    <col min="4616" max="4616" width="18" customWidth="1"/>
    <col min="4617" max="4617" width="16.42578125" customWidth="1"/>
    <col min="4618" max="4618" width="14.85546875" customWidth="1"/>
    <col min="4619" max="4619" width="13.42578125" customWidth="1"/>
    <col min="4620" max="4620" width="14.140625" customWidth="1"/>
    <col min="4621" max="4621" width="14.5703125" customWidth="1"/>
    <col min="4622" max="4622" width="12.85546875" customWidth="1"/>
    <col min="4623" max="4623" width="14.5703125" customWidth="1"/>
    <col min="4624" max="4624" width="15.85546875" customWidth="1"/>
    <col min="4625" max="4625" width="12.7109375" customWidth="1"/>
    <col min="4626" max="4626" width="13.85546875" customWidth="1"/>
    <col min="4627" max="4627" width="14" customWidth="1"/>
    <col min="4628" max="4628" width="16.85546875" customWidth="1"/>
    <col min="4629" max="4629" width="17.85546875" customWidth="1"/>
    <col min="4630" max="4630" width="36.7109375" customWidth="1"/>
    <col min="4865" max="4865" width="2.85546875" customWidth="1"/>
    <col min="4866" max="4866" width="24.85546875" customWidth="1"/>
    <col min="4867" max="4867" width="22.28515625" customWidth="1"/>
    <col min="4868" max="4868" width="23.140625" customWidth="1"/>
    <col min="4869" max="4869" width="28" customWidth="1"/>
    <col min="4870" max="4870" width="21.42578125" customWidth="1"/>
    <col min="4871" max="4871" width="19.42578125" customWidth="1"/>
    <col min="4872" max="4872" width="18" customWidth="1"/>
    <col min="4873" max="4873" width="16.42578125" customWidth="1"/>
    <col min="4874" max="4874" width="14.85546875" customWidth="1"/>
    <col min="4875" max="4875" width="13.42578125" customWidth="1"/>
    <col min="4876" max="4876" width="14.140625" customWidth="1"/>
    <col min="4877" max="4877" width="14.5703125" customWidth="1"/>
    <col min="4878" max="4878" width="12.85546875" customWidth="1"/>
    <col min="4879" max="4879" width="14.5703125" customWidth="1"/>
    <col min="4880" max="4880" width="15.85546875" customWidth="1"/>
    <col min="4881" max="4881" width="12.7109375" customWidth="1"/>
    <col min="4882" max="4882" width="13.85546875" customWidth="1"/>
    <col min="4883" max="4883" width="14" customWidth="1"/>
    <col min="4884" max="4884" width="16.85546875" customWidth="1"/>
    <col min="4885" max="4885" width="17.85546875" customWidth="1"/>
    <col min="4886" max="4886" width="36.7109375" customWidth="1"/>
    <col min="5121" max="5121" width="2.85546875" customWidth="1"/>
    <col min="5122" max="5122" width="24.85546875" customWidth="1"/>
    <col min="5123" max="5123" width="22.28515625" customWidth="1"/>
    <col min="5124" max="5124" width="23.140625" customWidth="1"/>
    <col min="5125" max="5125" width="28" customWidth="1"/>
    <col min="5126" max="5126" width="21.42578125" customWidth="1"/>
    <col min="5127" max="5127" width="19.42578125" customWidth="1"/>
    <col min="5128" max="5128" width="18" customWidth="1"/>
    <col min="5129" max="5129" width="16.42578125" customWidth="1"/>
    <col min="5130" max="5130" width="14.85546875" customWidth="1"/>
    <col min="5131" max="5131" width="13.42578125" customWidth="1"/>
    <col min="5132" max="5132" width="14.140625" customWidth="1"/>
    <col min="5133" max="5133" width="14.5703125" customWidth="1"/>
    <col min="5134" max="5134" width="12.85546875" customWidth="1"/>
    <col min="5135" max="5135" width="14.5703125" customWidth="1"/>
    <col min="5136" max="5136" width="15.85546875" customWidth="1"/>
    <col min="5137" max="5137" width="12.7109375" customWidth="1"/>
    <col min="5138" max="5138" width="13.85546875" customWidth="1"/>
    <col min="5139" max="5139" width="14" customWidth="1"/>
    <col min="5140" max="5140" width="16.85546875" customWidth="1"/>
    <col min="5141" max="5141" width="17.85546875" customWidth="1"/>
    <col min="5142" max="5142" width="36.7109375" customWidth="1"/>
    <col min="5377" max="5377" width="2.85546875" customWidth="1"/>
    <col min="5378" max="5378" width="24.85546875" customWidth="1"/>
    <col min="5379" max="5379" width="22.28515625" customWidth="1"/>
    <col min="5380" max="5380" width="23.140625" customWidth="1"/>
    <col min="5381" max="5381" width="28" customWidth="1"/>
    <col min="5382" max="5382" width="21.42578125" customWidth="1"/>
    <col min="5383" max="5383" width="19.42578125" customWidth="1"/>
    <col min="5384" max="5384" width="18" customWidth="1"/>
    <col min="5385" max="5385" width="16.42578125" customWidth="1"/>
    <col min="5386" max="5386" width="14.85546875" customWidth="1"/>
    <col min="5387" max="5387" width="13.42578125" customWidth="1"/>
    <col min="5388" max="5388" width="14.140625" customWidth="1"/>
    <col min="5389" max="5389" width="14.5703125" customWidth="1"/>
    <col min="5390" max="5390" width="12.85546875" customWidth="1"/>
    <col min="5391" max="5391" width="14.5703125" customWidth="1"/>
    <col min="5392" max="5392" width="15.85546875" customWidth="1"/>
    <col min="5393" max="5393" width="12.7109375" customWidth="1"/>
    <col min="5394" max="5394" width="13.85546875" customWidth="1"/>
    <col min="5395" max="5395" width="14" customWidth="1"/>
    <col min="5396" max="5396" width="16.85546875" customWidth="1"/>
    <col min="5397" max="5397" width="17.85546875" customWidth="1"/>
    <col min="5398" max="5398" width="36.7109375" customWidth="1"/>
    <col min="5633" max="5633" width="2.85546875" customWidth="1"/>
    <col min="5634" max="5634" width="24.85546875" customWidth="1"/>
    <col min="5635" max="5635" width="22.28515625" customWidth="1"/>
    <col min="5636" max="5636" width="23.140625" customWidth="1"/>
    <col min="5637" max="5637" width="28" customWidth="1"/>
    <col min="5638" max="5638" width="21.42578125" customWidth="1"/>
    <col min="5639" max="5639" width="19.42578125" customWidth="1"/>
    <col min="5640" max="5640" width="18" customWidth="1"/>
    <col min="5641" max="5641" width="16.42578125" customWidth="1"/>
    <col min="5642" max="5642" width="14.85546875" customWidth="1"/>
    <col min="5643" max="5643" width="13.42578125" customWidth="1"/>
    <col min="5644" max="5644" width="14.140625" customWidth="1"/>
    <col min="5645" max="5645" width="14.5703125" customWidth="1"/>
    <col min="5646" max="5646" width="12.85546875" customWidth="1"/>
    <col min="5647" max="5647" width="14.5703125" customWidth="1"/>
    <col min="5648" max="5648" width="15.85546875" customWidth="1"/>
    <col min="5649" max="5649" width="12.7109375" customWidth="1"/>
    <col min="5650" max="5650" width="13.85546875" customWidth="1"/>
    <col min="5651" max="5651" width="14" customWidth="1"/>
    <col min="5652" max="5652" width="16.85546875" customWidth="1"/>
    <col min="5653" max="5653" width="17.85546875" customWidth="1"/>
    <col min="5654" max="5654" width="36.7109375" customWidth="1"/>
    <col min="5889" max="5889" width="2.85546875" customWidth="1"/>
    <col min="5890" max="5890" width="24.85546875" customWidth="1"/>
    <col min="5891" max="5891" width="22.28515625" customWidth="1"/>
    <col min="5892" max="5892" width="23.140625" customWidth="1"/>
    <col min="5893" max="5893" width="28" customWidth="1"/>
    <col min="5894" max="5894" width="21.42578125" customWidth="1"/>
    <col min="5895" max="5895" width="19.42578125" customWidth="1"/>
    <col min="5896" max="5896" width="18" customWidth="1"/>
    <col min="5897" max="5897" width="16.42578125" customWidth="1"/>
    <col min="5898" max="5898" width="14.85546875" customWidth="1"/>
    <col min="5899" max="5899" width="13.42578125" customWidth="1"/>
    <col min="5900" max="5900" width="14.140625" customWidth="1"/>
    <col min="5901" max="5901" width="14.5703125" customWidth="1"/>
    <col min="5902" max="5902" width="12.85546875" customWidth="1"/>
    <col min="5903" max="5903" width="14.5703125" customWidth="1"/>
    <col min="5904" max="5904" width="15.85546875" customWidth="1"/>
    <col min="5905" max="5905" width="12.7109375" customWidth="1"/>
    <col min="5906" max="5906" width="13.85546875" customWidth="1"/>
    <col min="5907" max="5907" width="14" customWidth="1"/>
    <col min="5908" max="5908" width="16.85546875" customWidth="1"/>
    <col min="5909" max="5909" width="17.85546875" customWidth="1"/>
    <col min="5910" max="5910" width="36.7109375" customWidth="1"/>
    <col min="6145" max="6145" width="2.85546875" customWidth="1"/>
    <col min="6146" max="6146" width="24.85546875" customWidth="1"/>
    <col min="6147" max="6147" width="22.28515625" customWidth="1"/>
    <col min="6148" max="6148" width="23.140625" customWidth="1"/>
    <col min="6149" max="6149" width="28" customWidth="1"/>
    <col min="6150" max="6150" width="21.42578125" customWidth="1"/>
    <col min="6151" max="6151" width="19.42578125" customWidth="1"/>
    <col min="6152" max="6152" width="18" customWidth="1"/>
    <col min="6153" max="6153" width="16.42578125" customWidth="1"/>
    <col min="6154" max="6154" width="14.85546875" customWidth="1"/>
    <col min="6155" max="6155" width="13.42578125" customWidth="1"/>
    <col min="6156" max="6156" width="14.140625" customWidth="1"/>
    <col min="6157" max="6157" width="14.5703125" customWidth="1"/>
    <col min="6158" max="6158" width="12.85546875" customWidth="1"/>
    <col min="6159" max="6159" width="14.5703125" customWidth="1"/>
    <col min="6160" max="6160" width="15.85546875" customWidth="1"/>
    <col min="6161" max="6161" width="12.7109375" customWidth="1"/>
    <col min="6162" max="6162" width="13.85546875" customWidth="1"/>
    <col min="6163" max="6163" width="14" customWidth="1"/>
    <col min="6164" max="6164" width="16.85546875" customWidth="1"/>
    <col min="6165" max="6165" width="17.85546875" customWidth="1"/>
    <col min="6166" max="6166" width="36.7109375" customWidth="1"/>
    <col min="6401" max="6401" width="2.85546875" customWidth="1"/>
    <col min="6402" max="6402" width="24.85546875" customWidth="1"/>
    <col min="6403" max="6403" width="22.28515625" customWidth="1"/>
    <col min="6404" max="6404" width="23.140625" customWidth="1"/>
    <col min="6405" max="6405" width="28" customWidth="1"/>
    <col min="6406" max="6406" width="21.42578125" customWidth="1"/>
    <col min="6407" max="6407" width="19.42578125" customWidth="1"/>
    <col min="6408" max="6408" width="18" customWidth="1"/>
    <col min="6409" max="6409" width="16.42578125" customWidth="1"/>
    <col min="6410" max="6410" width="14.85546875" customWidth="1"/>
    <col min="6411" max="6411" width="13.42578125" customWidth="1"/>
    <col min="6412" max="6412" width="14.140625" customWidth="1"/>
    <col min="6413" max="6413" width="14.5703125" customWidth="1"/>
    <col min="6414" max="6414" width="12.85546875" customWidth="1"/>
    <col min="6415" max="6415" width="14.5703125" customWidth="1"/>
    <col min="6416" max="6416" width="15.85546875" customWidth="1"/>
    <col min="6417" max="6417" width="12.7109375" customWidth="1"/>
    <col min="6418" max="6418" width="13.85546875" customWidth="1"/>
    <col min="6419" max="6419" width="14" customWidth="1"/>
    <col min="6420" max="6420" width="16.85546875" customWidth="1"/>
    <col min="6421" max="6421" width="17.85546875" customWidth="1"/>
    <col min="6422" max="6422" width="36.7109375" customWidth="1"/>
    <col min="6657" max="6657" width="2.85546875" customWidth="1"/>
    <col min="6658" max="6658" width="24.85546875" customWidth="1"/>
    <col min="6659" max="6659" width="22.28515625" customWidth="1"/>
    <col min="6660" max="6660" width="23.140625" customWidth="1"/>
    <col min="6661" max="6661" width="28" customWidth="1"/>
    <col min="6662" max="6662" width="21.42578125" customWidth="1"/>
    <col min="6663" max="6663" width="19.42578125" customWidth="1"/>
    <col min="6664" max="6664" width="18" customWidth="1"/>
    <col min="6665" max="6665" width="16.42578125" customWidth="1"/>
    <col min="6666" max="6666" width="14.85546875" customWidth="1"/>
    <col min="6667" max="6667" width="13.42578125" customWidth="1"/>
    <col min="6668" max="6668" width="14.140625" customWidth="1"/>
    <col min="6669" max="6669" width="14.5703125" customWidth="1"/>
    <col min="6670" max="6670" width="12.85546875" customWidth="1"/>
    <col min="6671" max="6671" width="14.5703125" customWidth="1"/>
    <col min="6672" max="6672" width="15.85546875" customWidth="1"/>
    <col min="6673" max="6673" width="12.7109375" customWidth="1"/>
    <col min="6674" max="6674" width="13.85546875" customWidth="1"/>
    <col min="6675" max="6675" width="14" customWidth="1"/>
    <col min="6676" max="6676" width="16.85546875" customWidth="1"/>
    <col min="6677" max="6677" width="17.85546875" customWidth="1"/>
    <col min="6678" max="6678" width="36.7109375" customWidth="1"/>
    <col min="6913" max="6913" width="2.85546875" customWidth="1"/>
    <col min="6914" max="6914" width="24.85546875" customWidth="1"/>
    <col min="6915" max="6915" width="22.28515625" customWidth="1"/>
    <col min="6916" max="6916" width="23.140625" customWidth="1"/>
    <col min="6917" max="6917" width="28" customWidth="1"/>
    <col min="6918" max="6918" width="21.42578125" customWidth="1"/>
    <col min="6919" max="6919" width="19.42578125" customWidth="1"/>
    <col min="6920" max="6920" width="18" customWidth="1"/>
    <col min="6921" max="6921" width="16.42578125" customWidth="1"/>
    <col min="6922" max="6922" width="14.85546875" customWidth="1"/>
    <col min="6923" max="6923" width="13.42578125" customWidth="1"/>
    <col min="6924" max="6924" width="14.140625" customWidth="1"/>
    <col min="6925" max="6925" width="14.5703125" customWidth="1"/>
    <col min="6926" max="6926" width="12.85546875" customWidth="1"/>
    <col min="6927" max="6927" width="14.5703125" customWidth="1"/>
    <col min="6928" max="6928" width="15.85546875" customWidth="1"/>
    <col min="6929" max="6929" width="12.7109375" customWidth="1"/>
    <col min="6930" max="6930" width="13.85546875" customWidth="1"/>
    <col min="6931" max="6931" width="14" customWidth="1"/>
    <col min="6932" max="6932" width="16.85546875" customWidth="1"/>
    <col min="6933" max="6933" width="17.85546875" customWidth="1"/>
    <col min="6934" max="6934" width="36.7109375" customWidth="1"/>
    <col min="7169" max="7169" width="2.85546875" customWidth="1"/>
    <col min="7170" max="7170" width="24.85546875" customWidth="1"/>
    <col min="7171" max="7171" width="22.28515625" customWidth="1"/>
    <col min="7172" max="7172" width="23.140625" customWidth="1"/>
    <col min="7173" max="7173" width="28" customWidth="1"/>
    <col min="7174" max="7174" width="21.42578125" customWidth="1"/>
    <col min="7175" max="7175" width="19.42578125" customWidth="1"/>
    <col min="7176" max="7176" width="18" customWidth="1"/>
    <col min="7177" max="7177" width="16.42578125" customWidth="1"/>
    <col min="7178" max="7178" width="14.85546875" customWidth="1"/>
    <col min="7179" max="7179" width="13.42578125" customWidth="1"/>
    <col min="7180" max="7180" width="14.140625" customWidth="1"/>
    <col min="7181" max="7181" width="14.5703125" customWidth="1"/>
    <col min="7182" max="7182" width="12.85546875" customWidth="1"/>
    <col min="7183" max="7183" width="14.5703125" customWidth="1"/>
    <col min="7184" max="7184" width="15.85546875" customWidth="1"/>
    <col min="7185" max="7185" width="12.7109375" customWidth="1"/>
    <col min="7186" max="7186" width="13.85546875" customWidth="1"/>
    <col min="7187" max="7187" width="14" customWidth="1"/>
    <col min="7188" max="7188" width="16.85546875" customWidth="1"/>
    <col min="7189" max="7189" width="17.85546875" customWidth="1"/>
    <col min="7190" max="7190" width="36.7109375" customWidth="1"/>
    <col min="7425" max="7425" width="2.85546875" customWidth="1"/>
    <col min="7426" max="7426" width="24.85546875" customWidth="1"/>
    <col min="7427" max="7427" width="22.28515625" customWidth="1"/>
    <col min="7428" max="7428" width="23.140625" customWidth="1"/>
    <col min="7429" max="7429" width="28" customWidth="1"/>
    <col min="7430" max="7430" width="21.42578125" customWidth="1"/>
    <col min="7431" max="7431" width="19.42578125" customWidth="1"/>
    <col min="7432" max="7432" width="18" customWidth="1"/>
    <col min="7433" max="7433" width="16.42578125" customWidth="1"/>
    <col min="7434" max="7434" width="14.85546875" customWidth="1"/>
    <col min="7435" max="7435" width="13.42578125" customWidth="1"/>
    <col min="7436" max="7436" width="14.140625" customWidth="1"/>
    <col min="7437" max="7437" width="14.5703125" customWidth="1"/>
    <col min="7438" max="7438" width="12.85546875" customWidth="1"/>
    <col min="7439" max="7439" width="14.5703125" customWidth="1"/>
    <col min="7440" max="7440" width="15.85546875" customWidth="1"/>
    <col min="7441" max="7441" width="12.7109375" customWidth="1"/>
    <col min="7442" max="7442" width="13.85546875" customWidth="1"/>
    <col min="7443" max="7443" width="14" customWidth="1"/>
    <col min="7444" max="7444" width="16.85546875" customWidth="1"/>
    <col min="7445" max="7445" width="17.85546875" customWidth="1"/>
    <col min="7446" max="7446" width="36.7109375" customWidth="1"/>
    <col min="7681" max="7681" width="2.85546875" customWidth="1"/>
    <col min="7682" max="7682" width="24.85546875" customWidth="1"/>
    <col min="7683" max="7683" width="22.28515625" customWidth="1"/>
    <col min="7684" max="7684" width="23.140625" customWidth="1"/>
    <col min="7685" max="7685" width="28" customWidth="1"/>
    <col min="7686" max="7686" width="21.42578125" customWidth="1"/>
    <col min="7687" max="7687" width="19.42578125" customWidth="1"/>
    <col min="7688" max="7688" width="18" customWidth="1"/>
    <col min="7689" max="7689" width="16.42578125" customWidth="1"/>
    <col min="7690" max="7690" width="14.85546875" customWidth="1"/>
    <col min="7691" max="7691" width="13.42578125" customWidth="1"/>
    <col min="7692" max="7692" width="14.140625" customWidth="1"/>
    <col min="7693" max="7693" width="14.5703125" customWidth="1"/>
    <col min="7694" max="7694" width="12.85546875" customWidth="1"/>
    <col min="7695" max="7695" width="14.5703125" customWidth="1"/>
    <col min="7696" max="7696" width="15.85546875" customWidth="1"/>
    <col min="7697" max="7697" width="12.7109375" customWidth="1"/>
    <col min="7698" max="7698" width="13.85546875" customWidth="1"/>
    <col min="7699" max="7699" width="14" customWidth="1"/>
    <col min="7700" max="7700" width="16.85546875" customWidth="1"/>
    <col min="7701" max="7701" width="17.85546875" customWidth="1"/>
    <col min="7702" max="7702" width="36.7109375" customWidth="1"/>
    <col min="7937" max="7937" width="2.85546875" customWidth="1"/>
    <col min="7938" max="7938" width="24.85546875" customWidth="1"/>
    <col min="7939" max="7939" width="22.28515625" customWidth="1"/>
    <col min="7940" max="7940" width="23.140625" customWidth="1"/>
    <col min="7941" max="7941" width="28" customWidth="1"/>
    <col min="7942" max="7942" width="21.42578125" customWidth="1"/>
    <col min="7943" max="7943" width="19.42578125" customWidth="1"/>
    <col min="7944" max="7944" width="18" customWidth="1"/>
    <col min="7945" max="7945" width="16.42578125" customWidth="1"/>
    <col min="7946" max="7946" width="14.85546875" customWidth="1"/>
    <col min="7947" max="7947" width="13.42578125" customWidth="1"/>
    <col min="7948" max="7948" width="14.140625" customWidth="1"/>
    <col min="7949" max="7949" width="14.5703125" customWidth="1"/>
    <col min="7950" max="7950" width="12.85546875" customWidth="1"/>
    <col min="7951" max="7951" width="14.5703125" customWidth="1"/>
    <col min="7952" max="7952" width="15.85546875" customWidth="1"/>
    <col min="7953" max="7953" width="12.7109375" customWidth="1"/>
    <col min="7954" max="7954" width="13.85546875" customWidth="1"/>
    <col min="7955" max="7955" width="14" customWidth="1"/>
    <col min="7956" max="7956" width="16.85546875" customWidth="1"/>
    <col min="7957" max="7957" width="17.85546875" customWidth="1"/>
    <col min="7958" max="7958" width="36.7109375" customWidth="1"/>
    <col min="8193" max="8193" width="2.85546875" customWidth="1"/>
    <col min="8194" max="8194" width="24.85546875" customWidth="1"/>
    <col min="8195" max="8195" width="22.28515625" customWidth="1"/>
    <col min="8196" max="8196" width="23.140625" customWidth="1"/>
    <col min="8197" max="8197" width="28" customWidth="1"/>
    <col min="8198" max="8198" width="21.42578125" customWidth="1"/>
    <col min="8199" max="8199" width="19.42578125" customWidth="1"/>
    <col min="8200" max="8200" width="18" customWidth="1"/>
    <col min="8201" max="8201" width="16.42578125" customWidth="1"/>
    <col min="8202" max="8202" width="14.85546875" customWidth="1"/>
    <col min="8203" max="8203" width="13.42578125" customWidth="1"/>
    <col min="8204" max="8204" width="14.140625" customWidth="1"/>
    <col min="8205" max="8205" width="14.5703125" customWidth="1"/>
    <col min="8206" max="8206" width="12.85546875" customWidth="1"/>
    <col min="8207" max="8207" width="14.5703125" customWidth="1"/>
    <col min="8208" max="8208" width="15.85546875" customWidth="1"/>
    <col min="8209" max="8209" width="12.7109375" customWidth="1"/>
    <col min="8210" max="8210" width="13.85546875" customWidth="1"/>
    <col min="8211" max="8211" width="14" customWidth="1"/>
    <col min="8212" max="8212" width="16.85546875" customWidth="1"/>
    <col min="8213" max="8213" width="17.85546875" customWidth="1"/>
    <col min="8214" max="8214" width="36.7109375" customWidth="1"/>
    <col min="8449" max="8449" width="2.85546875" customWidth="1"/>
    <col min="8450" max="8450" width="24.85546875" customWidth="1"/>
    <col min="8451" max="8451" width="22.28515625" customWidth="1"/>
    <col min="8452" max="8452" width="23.140625" customWidth="1"/>
    <col min="8453" max="8453" width="28" customWidth="1"/>
    <col min="8454" max="8454" width="21.42578125" customWidth="1"/>
    <col min="8455" max="8455" width="19.42578125" customWidth="1"/>
    <col min="8456" max="8456" width="18" customWidth="1"/>
    <col min="8457" max="8457" width="16.42578125" customWidth="1"/>
    <col min="8458" max="8458" width="14.85546875" customWidth="1"/>
    <col min="8459" max="8459" width="13.42578125" customWidth="1"/>
    <col min="8460" max="8460" width="14.140625" customWidth="1"/>
    <col min="8461" max="8461" width="14.5703125" customWidth="1"/>
    <col min="8462" max="8462" width="12.85546875" customWidth="1"/>
    <col min="8463" max="8463" width="14.5703125" customWidth="1"/>
    <col min="8464" max="8464" width="15.85546875" customWidth="1"/>
    <col min="8465" max="8465" width="12.7109375" customWidth="1"/>
    <col min="8466" max="8466" width="13.85546875" customWidth="1"/>
    <col min="8467" max="8467" width="14" customWidth="1"/>
    <col min="8468" max="8468" width="16.85546875" customWidth="1"/>
    <col min="8469" max="8469" width="17.85546875" customWidth="1"/>
    <col min="8470" max="8470" width="36.7109375" customWidth="1"/>
    <col min="8705" max="8705" width="2.85546875" customWidth="1"/>
    <col min="8706" max="8706" width="24.85546875" customWidth="1"/>
    <col min="8707" max="8707" width="22.28515625" customWidth="1"/>
    <col min="8708" max="8708" width="23.140625" customWidth="1"/>
    <col min="8709" max="8709" width="28" customWidth="1"/>
    <col min="8710" max="8710" width="21.42578125" customWidth="1"/>
    <col min="8711" max="8711" width="19.42578125" customWidth="1"/>
    <col min="8712" max="8712" width="18" customWidth="1"/>
    <col min="8713" max="8713" width="16.42578125" customWidth="1"/>
    <col min="8714" max="8714" width="14.85546875" customWidth="1"/>
    <col min="8715" max="8715" width="13.42578125" customWidth="1"/>
    <col min="8716" max="8716" width="14.140625" customWidth="1"/>
    <col min="8717" max="8717" width="14.5703125" customWidth="1"/>
    <col min="8718" max="8718" width="12.85546875" customWidth="1"/>
    <col min="8719" max="8719" width="14.5703125" customWidth="1"/>
    <col min="8720" max="8720" width="15.85546875" customWidth="1"/>
    <col min="8721" max="8721" width="12.7109375" customWidth="1"/>
    <col min="8722" max="8722" width="13.85546875" customWidth="1"/>
    <col min="8723" max="8723" width="14" customWidth="1"/>
    <col min="8724" max="8724" width="16.85546875" customWidth="1"/>
    <col min="8725" max="8725" width="17.85546875" customWidth="1"/>
    <col min="8726" max="8726" width="36.7109375" customWidth="1"/>
    <col min="8961" max="8961" width="2.85546875" customWidth="1"/>
    <col min="8962" max="8962" width="24.85546875" customWidth="1"/>
    <col min="8963" max="8963" width="22.28515625" customWidth="1"/>
    <col min="8964" max="8964" width="23.140625" customWidth="1"/>
    <col min="8965" max="8965" width="28" customWidth="1"/>
    <col min="8966" max="8966" width="21.42578125" customWidth="1"/>
    <col min="8967" max="8967" width="19.42578125" customWidth="1"/>
    <col min="8968" max="8968" width="18" customWidth="1"/>
    <col min="8969" max="8969" width="16.42578125" customWidth="1"/>
    <col min="8970" max="8970" width="14.85546875" customWidth="1"/>
    <col min="8971" max="8971" width="13.42578125" customWidth="1"/>
    <col min="8972" max="8972" width="14.140625" customWidth="1"/>
    <col min="8973" max="8973" width="14.5703125" customWidth="1"/>
    <col min="8974" max="8974" width="12.85546875" customWidth="1"/>
    <col min="8975" max="8975" width="14.5703125" customWidth="1"/>
    <col min="8976" max="8976" width="15.85546875" customWidth="1"/>
    <col min="8977" max="8977" width="12.7109375" customWidth="1"/>
    <col min="8978" max="8978" width="13.85546875" customWidth="1"/>
    <col min="8979" max="8979" width="14" customWidth="1"/>
    <col min="8980" max="8980" width="16.85546875" customWidth="1"/>
    <col min="8981" max="8981" width="17.85546875" customWidth="1"/>
    <col min="8982" max="8982" width="36.7109375" customWidth="1"/>
    <col min="9217" max="9217" width="2.85546875" customWidth="1"/>
    <col min="9218" max="9218" width="24.85546875" customWidth="1"/>
    <col min="9219" max="9219" width="22.28515625" customWidth="1"/>
    <col min="9220" max="9220" width="23.140625" customWidth="1"/>
    <col min="9221" max="9221" width="28" customWidth="1"/>
    <col min="9222" max="9222" width="21.42578125" customWidth="1"/>
    <col min="9223" max="9223" width="19.42578125" customWidth="1"/>
    <col min="9224" max="9224" width="18" customWidth="1"/>
    <col min="9225" max="9225" width="16.42578125" customWidth="1"/>
    <col min="9226" max="9226" width="14.85546875" customWidth="1"/>
    <col min="9227" max="9227" width="13.42578125" customWidth="1"/>
    <col min="9228" max="9228" width="14.140625" customWidth="1"/>
    <col min="9229" max="9229" width="14.5703125" customWidth="1"/>
    <col min="9230" max="9230" width="12.85546875" customWidth="1"/>
    <col min="9231" max="9231" width="14.5703125" customWidth="1"/>
    <col min="9232" max="9232" width="15.85546875" customWidth="1"/>
    <col min="9233" max="9233" width="12.7109375" customWidth="1"/>
    <col min="9234" max="9234" width="13.85546875" customWidth="1"/>
    <col min="9235" max="9235" width="14" customWidth="1"/>
    <col min="9236" max="9236" width="16.85546875" customWidth="1"/>
    <col min="9237" max="9237" width="17.85546875" customWidth="1"/>
    <col min="9238" max="9238" width="36.7109375" customWidth="1"/>
    <col min="9473" max="9473" width="2.85546875" customWidth="1"/>
    <col min="9474" max="9474" width="24.85546875" customWidth="1"/>
    <col min="9475" max="9475" width="22.28515625" customWidth="1"/>
    <col min="9476" max="9476" width="23.140625" customWidth="1"/>
    <col min="9477" max="9477" width="28" customWidth="1"/>
    <col min="9478" max="9478" width="21.42578125" customWidth="1"/>
    <col min="9479" max="9479" width="19.42578125" customWidth="1"/>
    <col min="9480" max="9480" width="18" customWidth="1"/>
    <col min="9481" max="9481" width="16.42578125" customWidth="1"/>
    <col min="9482" max="9482" width="14.85546875" customWidth="1"/>
    <col min="9483" max="9483" width="13.42578125" customWidth="1"/>
    <col min="9484" max="9484" width="14.140625" customWidth="1"/>
    <col min="9485" max="9485" width="14.5703125" customWidth="1"/>
    <col min="9486" max="9486" width="12.85546875" customWidth="1"/>
    <col min="9487" max="9487" width="14.5703125" customWidth="1"/>
    <col min="9488" max="9488" width="15.85546875" customWidth="1"/>
    <col min="9489" max="9489" width="12.7109375" customWidth="1"/>
    <col min="9490" max="9490" width="13.85546875" customWidth="1"/>
    <col min="9491" max="9491" width="14" customWidth="1"/>
    <col min="9492" max="9492" width="16.85546875" customWidth="1"/>
    <col min="9493" max="9493" width="17.85546875" customWidth="1"/>
    <col min="9494" max="9494" width="36.7109375" customWidth="1"/>
    <col min="9729" max="9729" width="2.85546875" customWidth="1"/>
    <col min="9730" max="9730" width="24.85546875" customWidth="1"/>
    <col min="9731" max="9731" width="22.28515625" customWidth="1"/>
    <col min="9732" max="9732" width="23.140625" customWidth="1"/>
    <col min="9733" max="9733" width="28" customWidth="1"/>
    <col min="9734" max="9734" width="21.42578125" customWidth="1"/>
    <col min="9735" max="9735" width="19.42578125" customWidth="1"/>
    <col min="9736" max="9736" width="18" customWidth="1"/>
    <col min="9737" max="9737" width="16.42578125" customWidth="1"/>
    <col min="9738" max="9738" width="14.85546875" customWidth="1"/>
    <col min="9739" max="9739" width="13.42578125" customWidth="1"/>
    <col min="9740" max="9740" width="14.140625" customWidth="1"/>
    <col min="9741" max="9741" width="14.5703125" customWidth="1"/>
    <col min="9742" max="9742" width="12.85546875" customWidth="1"/>
    <col min="9743" max="9743" width="14.5703125" customWidth="1"/>
    <col min="9744" max="9744" width="15.85546875" customWidth="1"/>
    <col min="9745" max="9745" width="12.7109375" customWidth="1"/>
    <col min="9746" max="9746" width="13.85546875" customWidth="1"/>
    <col min="9747" max="9747" width="14" customWidth="1"/>
    <col min="9748" max="9748" width="16.85546875" customWidth="1"/>
    <col min="9749" max="9749" width="17.85546875" customWidth="1"/>
    <col min="9750" max="9750" width="36.7109375" customWidth="1"/>
    <col min="9985" max="9985" width="2.85546875" customWidth="1"/>
    <col min="9986" max="9986" width="24.85546875" customWidth="1"/>
    <col min="9987" max="9987" width="22.28515625" customWidth="1"/>
    <col min="9988" max="9988" width="23.140625" customWidth="1"/>
    <col min="9989" max="9989" width="28" customWidth="1"/>
    <col min="9990" max="9990" width="21.42578125" customWidth="1"/>
    <col min="9991" max="9991" width="19.42578125" customWidth="1"/>
    <col min="9992" max="9992" width="18" customWidth="1"/>
    <col min="9993" max="9993" width="16.42578125" customWidth="1"/>
    <col min="9994" max="9994" width="14.85546875" customWidth="1"/>
    <col min="9995" max="9995" width="13.42578125" customWidth="1"/>
    <col min="9996" max="9996" width="14.140625" customWidth="1"/>
    <col min="9997" max="9997" width="14.5703125" customWidth="1"/>
    <col min="9998" max="9998" width="12.85546875" customWidth="1"/>
    <col min="9999" max="9999" width="14.5703125" customWidth="1"/>
    <col min="10000" max="10000" width="15.85546875" customWidth="1"/>
    <col min="10001" max="10001" width="12.7109375" customWidth="1"/>
    <col min="10002" max="10002" width="13.85546875" customWidth="1"/>
    <col min="10003" max="10003" width="14" customWidth="1"/>
    <col min="10004" max="10004" width="16.85546875" customWidth="1"/>
    <col min="10005" max="10005" width="17.85546875" customWidth="1"/>
    <col min="10006" max="10006" width="36.7109375" customWidth="1"/>
    <col min="10241" max="10241" width="2.85546875" customWidth="1"/>
    <col min="10242" max="10242" width="24.85546875" customWidth="1"/>
    <col min="10243" max="10243" width="22.28515625" customWidth="1"/>
    <col min="10244" max="10244" width="23.140625" customWidth="1"/>
    <col min="10245" max="10245" width="28" customWidth="1"/>
    <col min="10246" max="10246" width="21.42578125" customWidth="1"/>
    <col min="10247" max="10247" width="19.42578125" customWidth="1"/>
    <col min="10248" max="10248" width="18" customWidth="1"/>
    <col min="10249" max="10249" width="16.42578125" customWidth="1"/>
    <col min="10250" max="10250" width="14.85546875" customWidth="1"/>
    <col min="10251" max="10251" width="13.42578125" customWidth="1"/>
    <col min="10252" max="10252" width="14.140625" customWidth="1"/>
    <col min="10253" max="10253" width="14.5703125" customWidth="1"/>
    <col min="10254" max="10254" width="12.85546875" customWidth="1"/>
    <col min="10255" max="10255" width="14.5703125" customWidth="1"/>
    <col min="10256" max="10256" width="15.85546875" customWidth="1"/>
    <col min="10257" max="10257" width="12.7109375" customWidth="1"/>
    <col min="10258" max="10258" width="13.85546875" customWidth="1"/>
    <col min="10259" max="10259" width="14" customWidth="1"/>
    <col min="10260" max="10260" width="16.85546875" customWidth="1"/>
    <col min="10261" max="10261" width="17.85546875" customWidth="1"/>
    <col min="10262" max="10262" width="36.7109375" customWidth="1"/>
    <col min="10497" max="10497" width="2.85546875" customWidth="1"/>
    <col min="10498" max="10498" width="24.85546875" customWidth="1"/>
    <col min="10499" max="10499" width="22.28515625" customWidth="1"/>
    <col min="10500" max="10500" width="23.140625" customWidth="1"/>
    <col min="10501" max="10501" width="28" customWidth="1"/>
    <col min="10502" max="10502" width="21.42578125" customWidth="1"/>
    <col min="10503" max="10503" width="19.42578125" customWidth="1"/>
    <col min="10504" max="10504" width="18" customWidth="1"/>
    <col min="10505" max="10505" width="16.42578125" customWidth="1"/>
    <col min="10506" max="10506" width="14.85546875" customWidth="1"/>
    <col min="10507" max="10507" width="13.42578125" customWidth="1"/>
    <col min="10508" max="10508" width="14.140625" customWidth="1"/>
    <col min="10509" max="10509" width="14.5703125" customWidth="1"/>
    <col min="10510" max="10510" width="12.85546875" customWidth="1"/>
    <col min="10511" max="10511" width="14.5703125" customWidth="1"/>
    <col min="10512" max="10512" width="15.85546875" customWidth="1"/>
    <col min="10513" max="10513" width="12.7109375" customWidth="1"/>
    <col min="10514" max="10514" width="13.85546875" customWidth="1"/>
    <col min="10515" max="10515" width="14" customWidth="1"/>
    <col min="10516" max="10516" width="16.85546875" customWidth="1"/>
    <col min="10517" max="10517" width="17.85546875" customWidth="1"/>
    <col min="10518" max="10518" width="36.7109375" customWidth="1"/>
    <col min="10753" max="10753" width="2.85546875" customWidth="1"/>
    <col min="10754" max="10754" width="24.85546875" customWidth="1"/>
    <col min="10755" max="10755" width="22.28515625" customWidth="1"/>
    <col min="10756" max="10756" width="23.140625" customWidth="1"/>
    <col min="10757" max="10757" width="28" customWidth="1"/>
    <col min="10758" max="10758" width="21.42578125" customWidth="1"/>
    <col min="10759" max="10759" width="19.42578125" customWidth="1"/>
    <col min="10760" max="10760" width="18" customWidth="1"/>
    <col min="10761" max="10761" width="16.42578125" customWidth="1"/>
    <col min="10762" max="10762" width="14.85546875" customWidth="1"/>
    <col min="10763" max="10763" width="13.42578125" customWidth="1"/>
    <col min="10764" max="10764" width="14.140625" customWidth="1"/>
    <col min="10765" max="10765" width="14.5703125" customWidth="1"/>
    <col min="10766" max="10766" width="12.85546875" customWidth="1"/>
    <col min="10767" max="10767" width="14.5703125" customWidth="1"/>
    <col min="10768" max="10768" width="15.85546875" customWidth="1"/>
    <col min="10769" max="10769" width="12.7109375" customWidth="1"/>
    <col min="10770" max="10770" width="13.85546875" customWidth="1"/>
    <col min="10771" max="10771" width="14" customWidth="1"/>
    <col min="10772" max="10772" width="16.85546875" customWidth="1"/>
    <col min="10773" max="10773" width="17.85546875" customWidth="1"/>
    <col min="10774" max="10774" width="36.7109375" customWidth="1"/>
    <col min="11009" max="11009" width="2.85546875" customWidth="1"/>
    <col min="11010" max="11010" width="24.85546875" customWidth="1"/>
    <col min="11011" max="11011" width="22.28515625" customWidth="1"/>
    <col min="11012" max="11012" width="23.140625" customWidth="1"/>
    <col min="11013" max="11013" width="28" customWidth="1"/>
    <col min="11014" max="11014" width="21.42578125" customWidth="1"/>
    <col min="11015" max="11015" width="19.42578125" customWidth="1"/>
    <col min="11016" max="11016" width="18" customWidth="1"/>
    <col min="11017" max="11017" width="16.42578125" customWidth="1"/>
    <col min="11018" max="11018" width="14.85546875" customWidth="1"/>
    <col min="11019" max="11019" width="13.42578125" customWidth="1"/>
    <col min="11020" max="11020" width="14.140625" customWidth="1"/>
    <col min="11021" max="11021" width="14.5703125" customWidth="1"/>
    <col min="11022" max="11022" width="12.85546875" customWidth="1"/>
    <col min="11023" max="11023" width="14.5703125" customWidth="1"/>
    <col min="11024" max="11024" width="15.85546875" customWidth="1"/>
    <col min="11025" max="11025" width="12.7109375" customWidth="1"/>
    <col min="11026" max="11026" width="13.85546875" customWidth="1"/>
    <col min="11027" max="11027" width="14" customWidth="1"/>
    <col min="11028" max="11028" width="16.85546875" customWidth="1"/>
    <col min="11029" max="11029" width="17.85546875" customWidth="1"/>
    <col min="11030" max="11030" width="36.7109375" customWidth="1"/>
    <col min="11265" max="11265" width="2.85546875" customWidth="1"/>
    <col min="11266" max="11266" width="24.85546875" customWidth="1"/>
    <col min="11267" max="11267" width="22.28515625" customWidth="1"/>
    <col min="11268" max="11268" width="23.140625" customWidth="1"/>
    <col min="11269" max="11269" width="28" customWidth="1"/>
    <col min="11270" max="11270" width="21.42578125" customWidth="1"/>
    <col min="11271" max="11271" width="19.42578125" customWidth="1"/>
    <col min="11272" max="11272" width="18" customWidth="1"/>
    <col min="11273" max="11273" width="16.42578125" customWidth="1"/>
    <col min="11274" max="11274" width="14.85546875" customWidth="1"/>
    <col min="11275" max="11275" width="13.42578125" customWidth="1"/>
    <col min="11276" max="11276" width="14.140625" customWidth="1"/>
    <col min="11277" max="11277" width="14.5703125" customWidth="1"/>
    <col min="11278" max="11278" width="12.85546875" customWidth="1"/>
    <col min="11279" max="11279" width="14.5703125" customWidth="1"/>
    <col min="11280" max="11280" width="15.85546875" customWidth="1"/>
    <col min="11281" max="11281" width="12.7109375" customWidth="1"/>
    <col min="11282" max="11282" width="13.85546875" customWidth="1"/>
    <col min="11283" max="11283" width="14" customWidth="1"/>
    <col min="11284" max="11284" width="16.85546875" customWidth="1"/>
    <col min="11285" max="11285" width="17.85546875" customWidth="1"/>
    <col min="11286" max="11286" width="36.7109375" customWidth="1"/>
    <col min="11521" max="11521" width="2.85546875" customWidth="1"/>
    <col min="11522" max="11522" width="24.85546875" customWidth="1"/>
    <col min="11523" max="11523" width="22.28515625" customWidth="1"/>
    <col min="11524" max="11524" width="23.140625" customWidth="1"/>
    <col min="11525" max="11525" width="28" customWidth="1"/>
    <col min="11526" max="11526" width="21.42578125" customWidth="1"/>
    <col min="11527" max="11527" width="19.42578125" customWidth="1"/>
    <col min="11528" max="11528" width="18" customWidth="1"/>
    <col min="11529" max="11529" width="16.42578125" customWidth="1"/>
    <col min="11530" max="11530" width="14.85546875" customWidth="1"/>
    <col min="11531" max="11531" width="13.42578125" customWidth="1"/>
    <col min="11532" max="11532" width="14.140625" customWidth="1"/>
    <col min="11533" max="11533" width="14.5703125" customWidth="1"/>
    <col min="11534" max="11534" width="12.85546875" customWidth="1"/>
    <col min="11535" max="11535" width="14.5703125" customWidth="1"/>
    <col min="11536" max="11536" width="15.85546875" customWidth="1"/>
    <col min="11537" max="11537" width="12.7109375" customWidth="1"/>
    <col min="11538" max="11538" width="13.85546875" customWidth="1"/>
    <col min="11539" max="11539" width="14" customWidth="1"/>
    <col min="11540" max="11540" width="16.85546875" customWidth="1"/>
    <col min="11541" max="11541" width="17.85546875" customWidth="1"/>
    <col min="11542" max="11542" width="36.7109375" customWidth="1"/>
    <col min="11777" max="11777" width="2.85546875" customWidth="1"/>
    <col min="11778" max="11778" width="24.85546875" customWidth="1"/>
    <col min="11779" max="11779" width="22.28515625" customWidth="1"/>
    <col min="11780" max="11780" width="23.140625" customWidth="1"/>
    <col min="11781" max="11781" width="28" customWidth="1"/>
    <col min="11782" max="11782" width="21.42578125" customWidth="1"/>
    <col min="11783" max="11783" width="19.42578125" customWidth="1"/>
    <col min="11784" max="11784" width="18" customWidth="1"/>
    <col min="11785" max="11785" width="16.42578125" customWidth="1"/>
    <col min="11786" max="11786" width="14.85546875" customWidth="1"/>
    <col min="11787" max="11787" width="13.42578125" customWidth="1"/>
    <col min="11788" max="11788" width="14.140625" customWidth="1"/>
    <col min="11789" max="11789" width="14.5703125" customWidth="1"/>
    <col min="11790" max="11790" width="12.85546875" customWidth="1"/>
    <col min="11791" max="11791" width="14.5703125" customWidth="1"/>
    <col min="11792" max="11792" width="15.85546875" customWidth="1"/>
    <col min="11793" max="11793" width="12.7109375" customWidth="1"/>
    <col min="11794" max="11794" width="13.85546875" customWidth="1"/>
    <col min="11795" max="11795" width="14" customWidth="1"/>
    <col min="11796" max="11796" width="16.85546875" customWidth="1"/>
    <col min="11797" max="11797" width="17.85546875" customWidth="1"/>
    <col min="11798" max="11798" width="36.7109375" customWidth="1"/>
    <col min="12033" max="12033" width="2.85546875" customWidth="1"/>
    <col min="12034" max="12034" width="24.85546875" customWidth="1"/>
    <col min="12035" max="12035" width="22.28515625" customWidth="1"/>
    <col min="12036" max="12036" width="23.140625" customWidth="1"/>
    <col min="12037" max="12037" width="28" customWidth="1"/>
    <col min="12038" max="12038" width="21.42578125" customWidth="1"/>
    <col min="12039" max="12039" width="19.42578125" customWidth="1"/>
    <col min="12040" max="12040" width="18" customWidth="1"/>
    <col min="12041" max="12041" width="16.42578125" customWidth="1"/>
    <col min="12042" max="12042" width="14.85546875" customWidth="1"/>
    <col min="12043" max="12043" width="13.42578125" customWidth="1"/>
    <col min="12044" max="12044" width="14.140625" customWidth="1"/>
    <col min="12045" max="12045" width="14.5703125" customWidth="1"/>
    <col min="12046" max="12046" width="12.85546875" customWidth="1"/>
    <col min="12047" max="12047" width="14.5703125" customWidth="1"/>
    <col min="12048" max="12048" width="15.85546875" customWidth="1"/>
    <col min="12049" max="12049" width="12.7109375" customWidth="1"/>
    <col min="12050" max="12050" width="13.85546875" customWidth="1"/>
    <col min="12051" max="12051" width="14" customWidth="1"/>
    <col min="12052" max="12052" width="16.85546875" customWidth="1"/>
    <col min="12053" max="12053" width="17.85546875" customWidth="1"/>
    <col min="12054" max="12054" width="36.7109375" customWidth="1"/>
    <col min="12289" max="12289" width="2.85546875" customWidth="1"/>
    <col min="12290" max="12290" width="24.85546875" customWidth="1"/>
    <col min="12291" max="12291" width="22.28515625" customWidth="1"/>
    <col min="12292" max="12292" width="23.140625" customWidth="1"/>
    <col min="12293" max="12293" width="28" customWidth="1"/>
    <col min="12294" max="12294" width="21.42578125" customWidth="1"/>
    <col min="12295" max="12295" width="19.42578125" customWidth="1"/>
    <col min="12296" max="12296" width="18" customWidth="1"/>
    <col min="12297" max="12297" width="16.42578125" customWidth="1"/>
    <col min="12298" max="12298" width="14.85546875" customWidth="1"/>
    <col min="12299" max="12299" width="13.42578125" customWidth="1"/>
    <col min="12300" max="12300" width="14.140625" customWidth="1"/>
    <col min="12301" max="12301" width="14.5703125" customWidth="1"/>
    <col min="12302" max="12302" width="12.85546875" customWidth="1"/>
    <col min="12303" max="12303" width="14.5703125" customWidth="1"/>
    <col min="12304" max="12304" width="15.85546875" customWidth="1"/>
    <col min="12305" max="12305" width="12.7109375" customWidth="1"/>
    <col min="12306" max="12306" width="13.85546875" customWidth="1"/>
    <col min="12307" max="12307" width="14" customWidth="1"/>
    <col min="12308" max="12308" width="16.85546875" customWidth="1"/>
    <col min="12309" max="12309" width="17.85546875" customWidth="1"/>
    <col min="12310" max="12310" width="36.7109375" customWidth="1"/>
    <col min="12545" max="12545" width="2.85546875" customWidth="1"/>
    <col min="12546" max="12546" width="24.85546875" customWidth="1"/>
    <col min="12547" max="12547" width="22.28515625" customWidth="1"/>
    <col min="12548" max="12548" width="23.140625" customWidth="1"/>
    <col min="12549" max="12549" width="28" customWidth="1"/>
    <col min="12550" max="12550" width="21.42578125" customWidth="1"/>
    <col min="12551" max="12551" width="19.42578125" customWidth="1"/>
    <col min="12552" max="12552" width="18" customWidth="1"/>
    <col min="12553" max="12553" width="16.42578125" customWidth="1"/>
    <col min="12554" max="12554" width="14.85546875" customWidth="1"/>
    <col min="12555" max="12555" width="13.42578125" customWidth="1"/>
    <col min="12556" max="12556" width="14.140625" customWidth="1"/>
    <col min="12557" max="12557" width="14.5703125" customWidth="1"/>
    <col min="12558" max="12558" width="12.85546875" customWidth="1"/>
    <col min="12559" max="12559" width="14.5703125" customWidth="1"/>
    <col min="12560" max="12560" width="15.85546875" customWidth="1"/>
    <col min="12561" max="12561" width="12.7109375" customWidth="1"/>
    <col min="12562" max="12562" width="13.85546875" customWidth="1"/>
    <col min="12563" max="12563" width="14" customWidth="1"/>
    <col min="12564" max="12564" width="16.85546875" customWidth="1"/>
    <col min="12565" max="12565" width="17.85546875" customWidth="1"/>
    <col min="12566" max="12566" width="36.7109375" customWidth="1"/>
    <col min="12801" max="12801" width="2.85546875" customWidth="1"/>
    <col min="12802" max="12802" width="24.85546875" customWidth="1"/>
    <col min="12803" max="12803" width="22.28515625" customWidth="1"/>
    <col min="12804" max="12804" width="23.140625" customWidth="1"/>
    <col min="12805" max="12805" width="28" customWidth="1"/>
    <col min="12806" max="12806" width="21.42578125" customWidth="1"/>
    <col min="12807" max="12807" width="19.42578125" customWidth="1"/>
    <col min="12808" max="12808" width="18" customWidth="1"/>
    <col min="12809" max="12809" width="16.42578125" customWidth="1"/>
    <col min="12810" max="12810" width="14.85546875" customWidth="1"/>
    <col min="12811" max="12811" width="13.42578125" customWidth="1"/>
    <col min="12812" max="12812" width="14.140625" customWidth="1"/>
    <col min="12813" max="12813" width="14.5703125" customWidth="1"/>
    <col min="12814" max="12814" width="12.85546875" customWidth="1"/>
    <col min="12815" max="12815" width="14.5703125" customWidth="1"/>
    <col min="12816" max="12816" width="15.85546875" customWidth="1"/>
    <col min="12817" max="12817" width="12.7109375" customWidth="1"/>
    <col min="12818" max="12818" width="13.85546875" customWidth="1"/>
    <col min="12819" max="12819" width="14" customWidth="1"/>
    <col min="12820" max="12820" width="16.85546875" customWidth="1"/>
    <col min="12821" max="12821" width="17.85546875" customWidth="1"/>
    <col min="12822" max="12822" width="36.7109375" customWidth="1"/>
    <col min="13057" max="13057" width="2.85546875" customWidth="1"/>
    <col min="13058" max="13058" width="24.85546875" customWidth="1"/>
    <col min="13059" max="13059" width="22.28515625" customWidth="1"/>
    <col min="13060" max="13060" width="23.140625" customWidth="1"/>
    <col min="13061" max="13061" width="28" customWidth="1"/>
    <col min="13062" max="13062" width="21.42578125" customWidth="1"/>
    <col min="13063" max="13063" width="19.42578125" customWidth="1"/>
    <col min="13064" max="13064" width="18" customWidth="1"/>
    <col min="13065" max="13065" width="16.42578125" customWidth="1"/>
    <col min="13066" max="13066" width="14.85546875" customWidth="1"/>
    <col min="13067" max="13067" width="13.42578125" customWidth="1"/>
    <col min="13068" max="13068" width="14.140625" customWidth="1"/>
    <col min="13069" max="13069" width="14.5703125" customWidth="1"/>
    <col min="13070" max="13070" width="12.85546875" customWidth="1"/>
    <col min="13071" max="13071" width="14.5703125" customWidth="1"/>
    <col min="13072" max="13072" width="15.85546875" customWidth="1"/>
    <col min="13073" max="13073" width="12.7109375" customWidth="1"/>
    <col min="13074" max="13074" width="13.85546875" customWidth="1"/>
    <col min="13075" max="13075" width="14" customWidth="1"/>
    <col min="13076" max="13076" width="16.85546875" customWidth="1"/>
    <col min="13077" max="13077" width="17.85546875" customWidth="1"/>
    <col min="13078" max="13078" width="36.7109375" customWidth="1"/>
    <col min="13313" max="13313" width="2.85546875" customWidth="1"/>
    <col min="13314" max="13314" width="24.85546875" customWidth="1"/>
    <col min="13315" max="13315" width="22.28515625" customWidth="1"/>
    <col min="13316" max="13316" width="23.140625" customWidth="1"/>
    <col min="13317" max="13317" width="28" customWidth="1"/>
    <col min="13318" max="13318" width="21.42578125" customWidth="1"/>
    <col min="13319" max="13319" width="19.42578125" customWidth="1"/>
    <col min="13320" max="13320" width="18" customWidth="1"/>
    <col min="13321" max="13321" width="16.42578125" customWidth="1"/>
    <col min="13322" max="13322" width="14.85546875" customWidth="1"/>
    <col min="13323" max="13323" width="13.42578125" customWidth="1"/>
    <col min="13324" max="13324" width="14.140625" customWidth="1"/>
    <col min="13325" max="13325" width="14.5703125" customWidth="1"/>
    <col min="13326" max="13326" width="12.85546875" customWidth="1"/>
    <col min="13327" max="13327" width="14.5703125" customWidth="1"/>
    <col min="13328" max="13328" width="15.85546875" customWidth="1"/>
    <col min="13329" max="13329" width="12.7109375" customWidth="1"/>
    <col min="13330" max="13330" width="13.85546875" customWidth="1"/>
    <col min="13331" max="13331" width="14" customWidth="1"/>
    <col min="13332" max="13332" width="16.85546875" customWidth="1"/>
    <col min="13333" max="13333" width="17.85546875" customWidth="1"/>
    <col min="13334" max="13334" width="36.7109375" customWidth="1"/>
    <col min="13569" max="13569" width="2.85546875" customWidth="1"/>
    <col min="13570" max="13570" width="24.85546875" customWidth="1"/>
    <col min="13571" max="13571" width="22.28515625" customWidth="1"/>
    <col min="13572" max="13572" width="23.140625" customWidth="1"/>
    <col min="13573" max="13573" width="28" customWidth="1"/>
    <col min="13574" max="13574" width="21.42578125" customWidth="1"/>
    <col min="13575" max="13575" width="19.42578125" customWidth="1"/>
    <col min="13576" max="13576" width="18" customWidth="1"/>
    <col min="13577" max="13577" width="16.42578125" customWidth="1"/>
    <col min="13578" max="13578" width="14.85546875" customWidth="1"/>
    <col min="13579" max="13579" width="13.42578125" customWidth="1"/>
    <col min="13580" max="13580" width="14.140625" customWidth="1"/>
    <col min="13581" max="13581" width="14.5703125" customWidth="1"/>
    <col min="13582" max="13582" width="12.85546875" customWidth="1"/>
    <col min="13583" max="13583" width="14.5703125" customWidth="1"/>
    <col min="13584" max="13584" width="15.85546875" customWidth="1"/>
    <col min="13585" max="13585" width="12.7109375" customWidth="1"/>
    <col min="13586" max="13586" width="13.85546875" customWidth="1"/>
    <col min="13587" max="13587" width="14" customWidth="1"/>
    <col min="13588" max="13588" width="16.85546875" customWidth="1"/>
    <col min="13589" max="13589" width="17.85546875" customWidth="1"/>
    <col min="13590" max="13590" width="36.7109375" customWidth="1"/>
    <col min="13825" max="13825" width="2.85546875" customWidth="1"/>
    <col min="13826" max="13826" width="24.85546875" customWidth="1"/>
    <col min="13827" max="13827" width="22.28515625" customWidth="1"/>
    <col min="13828" max="13828" width="23.140625" customWidth="1"/>
    <col min="13829" max="13829" width="28" customWidth="1"/>
    <col min="13830" max="13830" width="21.42578125" customWidth="1"/>
    <col min="13831" max="13831" width="19.42578125" customWidth="1"/>
    <col min="13832" max="13832" width="18" customWidth="1"/>
    <col min="13833" max="13833" width="16.42578125" customWidth="1"/>
    <col min="13834" max="13834" width="14.85546875" customWidth="1"/>
    <col min="13835" max="13835" width="13.42578125" customWidth="1"/>
    <col min="13836" max="13836" width="14.140625" customWidth="1"/>
    <col min="13837" max="13837" width="14.5703125" customWidth="1"/>
    <col min="13838" max="13838" width="12.85546875" customWidth="1"/>
    <col min="13839" max="13839" width="14.5703125" customWidth="1"/>
    <col min="13840" max="13840" width="15.85546875" customWidth="1"/>
    <col min="13841" max="13841" width="12.7109375" customWidth="1"/>
    <col min="13842" max="13842" width="13.85546875" customWidth="1"/>
    <col min="13843" max="13843" width="14" customWidth="1"/>
    <col min="13844" max="13844" width="16.85546875" customWidth="1"/>
    <col min="13845" max="13845" width="17.85546875" customWidth="1"/>
    <col min="13846" max="13846" width="36.7109375" customWidth="1"/>
    <col min="14081" max="14081" width="2.85546875" customWidth="1"/>
    <col min="14082" max="14082" width="24.85546875" customWidth="1"/>
    <col min="14083" max="14083" width="22.28515625" customWidth="1"/>
    <col min="14084" max="14084" width="23.140625" customWidth="1"/>
    <col min="14085" max="14085" width="28" customWidth="1"/>
    <col min="14086" max="14086" width="21.42578125" customWidth="1"/>
    <col min="14087" max="14087" width="19.42578125" customWidth="1"/>
    <col min="14088" max="14088" width="18" customWidth="1"/>
    <col min="14089" max="14089" width="16.42578125" customWidth="1"/>
    <col min="14090" max="14090" width="14.85546875" customWidth="1"/>
    <col min="14091" max="14091" width="13.42578125" customWidth="1"/>
    <col min="14092" max="14092" width="14.140625" customWidth="1"/>
    <col min="14093" max="14093" width="14.5703125" customWidth="1"/>
    <col min="14094" max="14094" width="12.85546875" customWidth="1"/>
    <col min="14095" max="14095" width="14.5703125" customWidth="1"/>
    <col min="14096" max="14096" width="15.85546875" customWidth="1"/>
    <col min="14097" max="14097" width="12.7109375" customWidth="1"/>
    <col min="14098" max="14098" width="13.85546875" customWidth="1"/>
    <col min="14099" max="14099" width="14" customWidth="1"/>
    <col min="14100" max="14100" width="16.85546875" customWidth="1"/>
    <col min="14101" max="14101" width="17.85546875" customWidth="1"/>
    <col min="14102" max="14102" width="36.7109375" customWidth="1"/>
    <col min="14337" max="14337" width="2.85546875" customWidth="1"/>
    <col min="14338" max="14338" width="24.85546875" customWidth="1"/>
    <col min="14339" max="14339" width="22.28515625" customWidth="1"/>
    <col min="14340" max="14340" width="23.140625" customWidth="1"/>
    <col min="14341" max="14341" width="28" customWidth="1"/>
    <col min="14342" max="14342" width="21.42578125" customWidth="1"/>
    <col min="14343" max="14343" width="19.42578125" customWidth="1"/>
    <col min="14344" max="14344" width="18" customWidth="1"/>
    <col min="14345" max="14345" width="16.42578125" customWidth="1"/>
    <col min="14346" max="14346" width="14.85546875" customWidth="1"/>
    <col min="14347" max="14347" width="13.42578125" customWidth="1"/>
    <col min="14348" max="14348" width="14.140625" customWidth="1"/>
    <col min="14349" max="14349" width="14.5703125" customWidth="1"/>
    <col min="14350" max="14350" width="12.85546875" customWidth="1"/>
    <col min="14351" max="14351" width="14.5703125" customWidth="1"/>
    <col min="14352" max="14352" width="15.85546875" customWidth="1"/>
    <col min="14353" max="14353" width="12.7109375" customWidth="1"/>
    <col min="14354" max="14354" width="13.85546875" customWidth="1"/>
    <col min="14355" max="14355" width="14" customWidth="1"/>
    <col min="14356" max="14356" width="16.85546875" customWidth="1"/>
    <col min="14357" max="14357" width="17.85546875" customWidth="1"/>
    <col min="14358" max="14358" width="36.7109375" customWidth="1"/>
    <col min="14593" max="14593" width="2.85546875" customWidth="1"/>
    <col min="14594" max="14594" width="24.85546875" customWidth="1"/>
    <col min="14595" max="14595" width="22.28515625" customWidth="1"/>
    <col min="14596" max="14596" width="23.140625" customWidth="1"/>
    <col min="14597" max="14597" width="28" customWidth="1"/>
    <col min="14598" max="14598" width="21.42578125" customWidth="1"/>
    <col min="14599" max="14599" width="19.42578125" customWidth="1"/>
    <col min="14600" max="14600" width="18" customWidth="1"/>
    <col min="14601" max="14601" width="16.42578125" customWidth="1"/>
    <col min="14602" max="14602" width="14.85546875" customWidth="1"/>
    <col min="14603" max="14603" width="13.42578125" customWidth="1"/>
    <col min="14604" max="14604" width="14.140625" customWidth="1"/>
    <col min="14605" max="14605" width="14.5703125" customWidth="1"/>
    <col min="14606" max="14606" width="12.85546875" customWidth="1"/>
    <col min="14607" max="14607" width="14.5703125" customWidth="1"/>
    <col min="14608" max="14608" width="15.85546875" customWidth="1"/>
    <col min="14609" max="14609" width="12.7109375" customWidth="1"/>
    <col min="14610" max="14610" width="13.85546875" customWidth="1"/>
    <col min="14611" max="14611" width="14" customWidth="1"/>
    <col min="14612" max="14612" width="16.85546875" customWidth="1"/>
    <col min="14613" max="14613" width="17.85546875" customWidth="1"/>
    <col min="14614" max="14614" width="36.7109375" customWidth="1"/>
    <col min="14849" max="14849" width="2.85546875" customWidth="1"/>
    <col min="14850" max="14850" width="24.85546875" customWidth="1"/>
    <col min="14851" max="14851" width="22.28515625" customWidth="1"/>
    <col min="14852" max="14852" width="23.140625" customWidth="1"/>
    <col min="14853" max="14853" width="28" customWidth="1"/>
    <col min="14854" max="14854" width="21.42578125" customWidth="1"/>
    <col min="14855" max="14855" width="19.42578125" customWidth="1"/>
    <col min="14856" max="14856" width="18" customWidth="1"/>
    <col min="14857" max="14857" width="16.42578125" customWidth="1"/>
    <col min="14858" max="14858" width="14.85546875" customWidth="1"/>
    <col min="14859" max="14859" width="13.42578125" customWidth="1"/>
    <col min="14860" max="14860" width="14.140625" customWidth="1"/>
    <col min="14861" max="14861" width="14.5703125" customWidth="1"/>
    <col min="14862" max="14862" width="12.85546875" customWidth="1"/>
    <col min="14863" max="14863" width="14.5703125" customWidth="1"/>
    <col min="14864" max="14864" width="15.85546875" customWidth="1"/>
    <col min="14865" max="14865" width="12.7109375" customWidth="1"/>
    <col min="14866" max="14866" width="13.85546875" customWidth="1"/>
    <col min="14867" max="14867" width="14" customWidth="1"/>
    <col min="14868" max="14868" width="16.85546875" customWidth="1"/>
    <col min="14869" max="14869" width="17.85546875" customWidth="1"/>
    <col min="14870" max="14870" width="36.7109375" customWidth="1"/>
    <col min="15105" max="15105" width="2.85546875" customWidth="1"/>
    <col min="15106" max="15106" width="24.85546875" customWidth="1"/>
    <col min="15107" max="15107" width="22.28515625" customWidth="1"/>
    <col min="15108" max="15108" width="23.140625" customWidth="1"/>
    <col min="15109" max="15109" width="28" customWidth="1"/>
    <col min="15110" max="15110" width="21.42578125" customWidth="1"/>
    <col min="15111" max="15111" width="19.42578125" customWidth="1"/>
    <col min="15112" max="15112" width="18" customWidth="1"/>
    <col min="15113" max="15113" width="16.42578125" customWidth="1"/>
    <col min="15114" max="15114" width="14.85546875" customWidth="1"/>
    <col min="15115" max="15115" width="13.42578125" customWidth="1"/>
    <col min="15116" max="15116" width="14.140625" customWidth="1"/>
    <col min="15117" max="15117" width="14.5703125" customWidth="1"/>
    <col min="15118" max="15118" width="12.85546875" customWidth="1"/>
    <col min="15119" max="15119" width="14.5703125" customWidth="1"/>
    <col min="15120" max="15120" width="15.85546875" customWidth="1"/>
    <col min="15121" max="15121" width="12.7109375" customWidth="1"/>
    <col min="15122" max="15122" width="13.85546875" customWidth="1"/>
    <col min="15123" max="15123" width="14" customWidth="1"/>
    <col min="15124" max="15124" width="16.85546875" customWidth="1"/>
    <col min="15125" max="15125" width="17.85546875" customWidth="1"/>
    <col min="15126" max="15126" width="36.7109375" customWidth="1"/>
    <col min="15361" max="15361" width="2.85546875" customWidth="1"/>
    <col min="15362" max="15362" width="24.85546875" customWidth="1"/>
    <col min="15363" max="15363" width="22.28515625" customWidth="1"/>
    <col min="15364" max="15364" width="23.140625" customWidth="1"/>
    <col min="15365" max="15365" width="28" customWidth="1"/>
    <col min="15366" max="15366" width="21.42578125" customWidth="1"/>
    <col min="15367" max="15367" width="19.42578125" customWidth="1"/>
    <col min="15368" max="15368" width="18" customWidth="1"/>
    <col min="15369" max="15369" width="16.42578125" customWidth="1"/>
    <col min="15370" max="15370" width="14.85546875" customWidth="1"/>
    <col min="15371" max="15371" width="13.42578125" customWidth="1"/>
    <col min="15372" max="15372" width="14.140625" customWidth="1"/>
    <col min="15373" max="15373" width="14.5703125" customWidth="1"/>
    <col min="15374" max="15374" width="12.85546875" customWidth="1"/>
    <col min="15375" max="15375" width="14.5703125" customWidth="1"/>
    <col min="15376" max="15376" width="15.85546875" customWidth="1"/>
    <col min="15377" max="15377" width="12.7109375" customWidth="1"/>
    <col min="15378" max="15378" width="13.85546875" customWidth="1"/>
    <col min="15379" max="15379" width="14" customWidth="1"/>
    <col min="15380" max="15380" width="16.85546875" customWidth="1"/>
    <col min="15381" max="15381" width="17.85546875" customWidth="1"/>
    <col min="15382" max="15382" width="36.7109375" customWidth="1"/>
    <col min="15617" max="15617" width="2.85546875" customWidth="1"/>
    <col min="15618" max="15618" width="24.85546875" customWidth="1"/>
    <col min="15619" max="15619" width="22.28515625" customWidth="1"/>
    <col min="15620" max="15620" width="23.140625" customWidth="1"/>
    <col min="15621" max="15621" width="28" customWidth="1"/>
    <col min="15622" max="15622" width="21.42578125" customWidth="1"/>
    <col min="15623" max="15623" width="19.42578125" customWidth="1"/>
    <col min="15624" max="15624" width="18" customWidth="1"/>
    <col min="15625" max="15625" width="16.42578125" customWidth="1"/>
    <col min="15626" max="15626" width="14.85546875" customWidth="1"/>
    <col min="15627" max="15627" width="13.42578125" customWidth="1"/>
    <col min="15628" max="15628" width="14.140625" customWidth="1"/>
    <col min="15629" max="15629" width="14.5703125" customWidth="1"/>
    <col min="15630" max="15630" width="12.85546875" customWidth="1"/>
    <col min="15631" max="15631" width="14.5703125" customWidth="1"/>
    <col min="15632" max="15632" width="15.85546875" customWidth="1"/>
    <col min="15633" max="15633" width="12.7109375" customWidth="1"/>
    <col min="15634" max="15634" width="13.85546875" customWidth="1"/>
    <col min="15635" max="15635" width="14" customWidth="1"/>
    <col min="15636" max="15636" width="16.85546875" customWidth="1"/>
    <col min="15637" max="15637" width="17.85546875" customWidth="1"/>
    <col min="15638" max="15638" width="36.7109375" customWidth="1"/>
    <col min="15873" max="15873" width="2.85546875" customWidth="1"/>
    <col min="15874" max="15874" width="24.85546875" customWidth="1"/>
    <col min="15875" max="15875" width="22.28515625" customWidth="1"/>
    <col min="15876" max="15876" width="23.140625" customWidth="1"/>
    <col min="15877" max="15877" width="28" customWidth="1"/>
    <col min="15878" max="15878" width="21.42578125" customWidth="1"/>
    <col min="15879" max="15879" width="19.42578125" customWidth="1"/>
    <col min="15880" max="15880" width="18" customWidth="1"/>
    <col min="15881" max="15881" width="16.42578125" customWidth="1"/>
    <col min="15882" max="15882" width="14.85546875" customWidth="1"/>
    <col min="15883" max="15883" width="13.42578125" customWidth="1"/>
    <col min="15884" max="15884" width="14.140625" customWidth="1"/>
    <col min="15885" max="15885" width="14.5703125" customWidth="1"/>
    <col min="15886" max="15886" width="12.85546875" customWidth="1"/>
    <col min="15887" max="15887" width="14.5703125" customWidth="1"/>
    <col min="15888" max="15888" width="15.85546875" customWidth="1"/>
    <col min="15889" max="15889" width="12.7109375" customWidth="1"/>
    <col min="15890" max="15890" width="13.85546875" customWidth="1"/>
    <col min="15891" max="15891" width="14" customWidth="1"/>
    <col min="15892" max="15892" width="16.85546875" customWidth="1"/>
    <col min="15893" max="15893" width="17.85546875" customWidth="1"/>
    <col min="15894" max="15894" width="36.7109375" customWidth="1"/>
    <col min="16129" max="16129" width="2.85546875" customWidth="1"/>
    <col min="16130" max="16130" width="24.85546875" customWidth="1"/>
    <col min="16131" max="16131" width="22.28515625" customWidth="1"/>
    <col min="16132" max="16132" width="23.140625" customWidth="1"/>
    <col min="16133" max="16133" width="28" customWidth="1"/>
    <col min="16134" max="16134" width="21.42578125" customWidth="1"/>
    <col min="16135" max="16135" width="19.42578125" customWidth="1"/>
    <col min="16136" max="16136" width="18" customWidth="1"/>
    <col min="16137" max="16137" width="16.42578125" customWidth="1"/>
    <col min="16138" max="16138" width="14.85546875" customWidth="1"/>
    <col min="16139" max="16139" width="13.42578125" customWidth="1"/>
    <col min="16140" max="16140" width="14.140625" customWidth="1"/>
    <col min="16141" max="16141" width="14.5703125" customWidth="1"/>
    <col min="16142" max="16142" width="12.85546875" customWidth="1"/>
    <col min="16143" max="16143" width="14.5703125" customWidth="1"/>
    <col min="16144" max="16144" width="15.85546875" customWidth="1"/>
    <col min="16145" max="16145" width="12.7109375" customWidth="1"/>
    <col min="16146" max="16146" width="13.85546875" customWidth="1"/>
    <col min="16147" max="16147" width="14" customWidth="1"/>
    <col min="16148" max="16148" width="16.85546875" customWidth="1"/>
    <col min="16149" max="16149" width="17.85546875" customWidth="1"/>
    <col min="16150" max="16150" width="36.7109375" customWidth="1"/>
  </cols>
  <sheetData>
    <row r="1" spans="1:22" ht="30" customHeight="1">
      <c r="A1" s="1316" t="s">
        <v>7</v>
      </c>
      <c r="B1" s="1328" t="s">
        <v>0</v>
      </c>
      <c r="C1" s="1328" t="s">
        <v>1</v>
      </c>
      <c r="D1" s="1328" t="s">
        <v>8</v>
      </c>
      <c r="E1" s="1337" t="s">
        <v>2</v>
      </c>
      <c r="F1" s="1328" t="s">
        <v>9</v>
      </c>
      <c r="G1" s="1328" t="s">
        <v>25</v>
      </c>
      <c r="H1" s="1328"/>
      <c r="I1" s="1328"/>
      <c r="J1" s="1328"/>
      <c r="K1" s="1328" t="s">
        <v>10</v>
      </c>
      <c r="L1" s="1328"/>
      <c r="M1" s="1328"/>
      <c r="N1" s="1328"/>
      <c r="O1" s="1328"/>
      <c r="P1" s="1328"/>
      <c r="Q1" s="1328"/>
      <c r="R1" s="1328"/>
      <c r="S1" s="1328"/>
      <c r="T1" s="1332" t="s">
        <v>29</v>
      </c>
      <c r="U1" s="1328" t="s">
        <v>11</v>
      </c>
      <c r="V1" s="1333" t="s">
        <v>30</v>
      </c>
    </row>
    <row r="2" spans="1:22" ht="15.75" customHeight="1">
      <c r="A2" s="1316"/>
      <c r="B2" s="1328"/>
      <c r="C2" s="1328"/>
      <c r="D2" s="1328"/>
      <c r="E2" s="1337"/>
      <c r="F2" s="1328"/>
      <c r="G2" s="1336" t="s">
        <v>12</v>
      </c>
      <c r="H2" s="1336" t="s">
        <v>13</v>
      </c>
      <c r="I2" s="1336" t="s">
        <v>14</v>
      </c>
      <c r="J2" s="1336" t="s">
        <v>3</v>
      </c>
      <c r="K2" s="1318" t="s">
        <v>27</v>
      </c>
      <c r="L2" s="1318"/>
      <c r="M2" s="1318"/>
      <c r="N2" s="1318" t="s">
        <v>28</v>
      </c>
      <c r="O2" s="1318"/>
      <c r="P2" s="1318"/>
      <c r="Q2" s="1318" t="s">
        <v>309</v>
      </c>
      <c r="R2" s="1318"/>
      <c r="S2" s="1318"/>
      <c r="T2" s="1332"/>
      <c r="U2" s="1328"/>
      <c r="V2" s="1334"/>
    </row>
    <row r="3" spans="1:22" ht="83.25" customHeight="1">
      <c r="A3" s="1316"/>
      <c r="B3" s="1328"/>
      <c r="C3" s="1328"/>
      <c r="D3" s="1328"/>
      <c r="E3" s="1337"/>
      <c r="F3" s="1328"/>
      <c r="G3" s="1336"/>
      <c r="H3" s="1336"/>
      <c r="I3" s="1336"/>
      <c r="J3" s="1336"/>
      <c r="K3" s="1051" t="s">
        <v>4</v>
      </c>
      <c r="L3" s="1051" t="s">
        <v>5</v>
      </c>
      <c r="M3" s="1051" t="s">
        <v>6</v>
      </c>
      <c r="N3" s="1051" t="s">
        <v>4</v>
      </c>
      <c r="O3" s="1051" t="s">
        <v>5</v>
      </c>
      <c r="P3" s="1051" t="s">
        <v>6</v>
      </c>
      <c r="Q3" s="1051" t="s">
        <v>4</v>
      </c>
      <c r="R3" s="1051" t="s">
        <v>5</v>
      </c>
      <c r="S3" s="1051" t="s">
        <v>6</v>
      </c>
      <c r="T3" s="1332"/>
      <c r="U3" s="1328"/>
      <c r="V3" s="1335"/>
    </row>
    <row r="4" spans="1:22">
      <c r="A4" s="790"/>
      <c r="B4" s="791">
        <v>1</v>
      </c>
      <c r="C4" s="791">
        <v>2</v>
      </c>
      <c r="D4" s="791">
        <v>3</v>
      </c>
      <c r="E4" s="791">
        <v>4</v>
      </c>
      <c r="F4" s="791">
        <v>5</v>
      </c>
      <c r="G4" s="791">
        <v>6.1</v>
      </c>
      <c r="H4" s="791">
        <v>6.2</v>
      </c>
      <c r="I4" s="791">
        <v>6.3</v>
      </c>
      <c r="J4" s="791">
        <v>6.4</v>
      </c>
      <c r="K4" s="792" t="s">
        <v>15</v>
      </c>
      <c r="L4" s="792" t="s">
        <v>16</v>
      </c>
      <c r="M4" s="792" t="s">
        <v>17</v>
      </c>
      <c r="N4" s="792" t="s">
        <v>18</v>
      </c>
      <c r="O4" s="792" t="s">
        <v>19</v>
      </c>
      <c r="P4" s="792" t="s">
        <v>20</v>
      </c>
      <c r="Q4" s="792" t="s">
        <v>21</v>
      </c>
      <c r="R4" s="792" t="s">
        <v>22</v>
      </c>
      <c r="S4" s="792" t="s">
        <v>23</v>
      </c>
      <c r="T4" s="791">
        <v>8</v>
      </c>
      <c r="U4" s="791">
        <v>9</v>
      </c>
      <c r="V4" s="791">
        <v>10</v>
      </c>
    </row>
    <row r="5" spans="1:22" ht="25.5" customHeight="1">
      <c r="A5" s="1319" t="s">
        <v>957</v>
      </c>
      <c r="B5" s="1320"/>
      <c r="C5" s="1320"/>
      <c r="D5" s="1320"/>
      <c r="E5" s="1320"/>
      <c r="F5" s="1320"/>
      <c r="G5" s="1320"/>
      <c r="H5" s="1320"/>
      <c r="I5" s="1320"/>
      <c r="J5" s="1320"/>
      <c r="K5" s="1320"/>
      <c r="L5" s="1320"/>
      <c r="M5" s="1320"/>
      <c r="N5" s="1320"/>
      <c r="O5" s="1320"/>
      <c r="P5" s="1320"/>
      <c r="Q5" s="1320"/>
      <c r="R5" s="1320"/>
      <c r="S5" s="1320"/>
      <c r="T5" s="1320"/>
      <c r="U5" s="1320"/>
      <c r="V5" s="1321"/>
    </row>
    <row r="6" spans="1:22" s="539" customFormat="1" ht="96" customHeight="1">
      <c r="A6" s="1052">
        <v>1</v>
      </c>
      <c r="B6" s="1053" t="s">
        <v>958</v>
      </c>
      <c r="C6" s="1053" t="s">
        <v>959</v>
      </c>
      <c r="D6" s="1054" t="s">
        <v>960</v>
      </c>
      <c r="E6" s="1053" t="s">
        <v>961</v>
      </c>
      <c r="F6" s="1053" t="s">
        <v>962</v>
      </c>
      <c r="G6" s="1055"/>
      <c r="H6" s="1055"/>
      <c r="I6" s="1055"/>
      <c r="J6" s="1055"/>
      <c r="K6" s="1055"/>
      <c r="L6" s="1055"/>
      <c r="M6" s="1055"/>
      <c r="N6" s="1055"/>
      <c r="O6" s="1055"/>
      <c r="P6" s="1055">
        <v>760000</v>
      </c>
      <c r="Q6" s="1055"/>
      <c r="R6" s="1055"/>
      <c r="S6" s="1056" t="s">
        <v>260</v>
      </c>
      <c r="T6" s="1057" t="s">
        <v>963</v>
      </c>
      <c r="U6" s="1057"/>
      <c r="V6" s="1057" t="s">
        <v>964</v>
      </c>
    </row>
    <row r="7" spans="1:22" s="539" customFormat="1" ht="183" customHeight="1">
      <c r="A7" s="1052">
        <v>2</v>
      </c>
      <c r="B7" s="1053" t="s">
        <v>965</v>
      </c>
      <c r="C7" s="1053" t="s">
        <v>966</v>
      </c>
      <c r="D7" s="1054" t="s">
        <v>967</v>
      </c>
      <c r="E7" s="1053" t="s">
        <v>968</v>
      </c>
      <c r="F7" s="1053" t="s">
        <v>969</v>
      </c>
      <c r="G7" s="1055">
        <v>17707000</v>
      </c>
      <c r="H7" s="1055">
        <v>852000</v>
      </c>
      <c r="I7" s="1055"/>
      <c r="J7" s="1055"/>
      <c r="K7" s="1055" t="s">
        <v>970</v>
      </c>
      <c r="L7" s="1055"/>
      <c r="M7" s="1055">
        <v>1500000</v>
      </c>
      <c r="N7" s="1055"/>
      <c r="O7" s="1055"/>
      <c r="P7" s="1055">
        <v>1042200</v>
      </c>
      <c r="Q7" s="1055" t="s">
        <v>47</v>
      </c>
      <c r="R7" s="1055" t="s">
        <v>66</v>
      </c>
      <c r="S7" s="540">
        <v>2793897</v>
      </c>
      <c r="T7" s="1057" t="s">
        <v>963</v>
      </c>
      <c r="U7" s="1057"/>
      <c r="V7" s="1057" t="s">
        <v>971</v>
      </c>
    </row>
    <row r="8" spans="1:22" s="539" customFormat="1" ht="215.25" customHeight="1">
      <c r="A8" s="1052">
        <v>3</v>
      </c>
      <c r="B8" s="1053" t="s">
        <v>972</v>
      </c>
      <c r="C8" s="1053" t="s">
        <v>973</v>
      </c>
      <c r="D8" s="1054" t="s">
        <v>974</v>
      </c>
      <c r="E8" s="1058" t="s">
        <v>975</v>
      </c>
      <c r="F8" s="1058" t="s">
        <v>976</v>
      </c>
      <c r="G8" s="1055">
        <f>M8+P8+S8</f>
        <v>1225000</v>
      </c>
      <c r="H8" s="1055"/>
      <c r="I8" s="1055"/>
      <c r="J8" s="1055"/>
      <c r="K8" s="1055" t="s">
        <v>139</v>
      </c>
      <c r="L8" s="1055"/>
      <c r="M8" s="1059">
        <v>1025000</v>
      </c>
      <c r="N8" s="1055"/>
      <c r="O8" s="1055" t="s">
        <v>48</v>
      </c>
      <c r="P8" s="1059"/>
      <c r="Q8" s="1055" t="s">
        <v>47</v>
      </c>
      <c r="R8" s="1055" t="s">
        <v>48</v>
      </c>
      <c r="S8" s="1056">
        <v>200000</v>
      </c>
      <c r="T8" s="1057" t="s">
        <v>963</v>
      </c>
      <c r="U8" s="1057"/>
      <c r="V8" s="1060" t="s">
        <v>977</v>
      </c>
    </row>
    <row r="9" spans="1:22" s="539" customFormat="1" ht="132">
      <c r="A9" s="1052">
        <v>4</v>
      </c>
      <c r="B9" s="1053" t="s">
        <v>972</v>
      </c>
      <c r="C9" s="1053" t="s">
        <v>978</v>
      </c>
      <c r="D9" s="1054" t="s">
        <v>979</v>
      </c>
      <c r="E9" s="1058" t="s">
        <v>980</v>
      </c>
      <c r="F9" s="1058" t="s">
        <v>981</v>
      </c>
      <c r="G9" s="1055">
        <v>1054806</v>
      </c>
      <c r="H9" s="1055">
        <v>149000</v>
      </c>
      <c r="I9" s="1055"/>
      <c r="J9" s="1055"/>
      <c r="K9" s="1055" t="s">
        <v>52</v>
      </c>
      <c r="L9" s="1055" t="s">
        <v>136</v>
      </c>
      <c r="M9" s="1055">
        <v>540943</v>
      </c>
      <c r="N9" s="1055"/>
      <c r="O9" s="1055"/>
      <c r="P9" s="1055">
        <v>513863</v>
      </c>
      <c r="Q9" s="1056" t="s">
        <v>52</v>
      </c>
      <c r="R9" s="1056" t="s">
        <v>139</v>
      </c>
      <c r="S9" s="1056">
        <v>200000</v>
      </c>
      <c r="T9" s="1057" t="s">
        <v>963</v>
      </c>
      <c r="U9" s="1057"/>
      <c r="V9" s="1057" t="s">
        <v>982</v>
      </c>
    </row>
    <row r="10" spans="1:22" s="539" customFormat="1" ht="178.5">
      <c r="A10" s="1061">
        <v>10</v>
      </c>
      <c r="B10" s="1053" t="s">
        <v>983</v>
      </c>
      <c r="C10" s="1053" t="s">
        <v>984</v>
      </c>
      <c r="D10" s="1053" t="s">
        <v>985</v>
      </c>
      <c r="E10" s="1062" t="s">
        <v>986</v>
      </c>
      <c r="F10" s="1058" t="s">
        <v>987</v>
      </c>
      <c r="G10" s="1055" t="e">
        <f>M10+S10</f>
        <v>#VALUE!</v>
      </c>
      <c r="H10" s="1055"/>
      <c r="I10" s="1055"/>
      <c r="J10" s="1055"/>
      <c r="K10" s="1055" t="s">
        <v>136</v>
      </c>
      <c r="L10" s="1055" t="s">
        <v>48</v>
      </c>
      <c r="M10" s="1055">
        <v>176256</v>
      </c>
      <c r="N10" s="1055"/>
      <c r="O10" s="1055"/>
      <c r="P10" s="1055"/>
      <c r="Q10" s="1055"/>
      <c r="R10" s="1055"/>
      <c r="S10" s="1056" t="s">
        <v>260</v>
      </c>
      <c r="T10" s="1057" t="s">
        <v>963</v>
      </c>
      <c r="U10" s="1057"/>
      <c r="V10" s="1057" t="s">
        <v>988</v>
      </c>
    </row>
    <row r="11" spans="1:22" s="539" customFormat="1" ht="60" customHeight="1">
      <c r="A11" s="1061"/>
      <c r="B11" s="1053" t="s">
        <v>972</v>
      </c>
      <c r="C11" s="1062" t="s">
        <v>989</v>
      </c>
      <c r="D11" s="1053" t="s">
        <v>990</v>
      </c>
      <c r="E11" s="1062" t="s">
        <v>989</v>
      </c>
      <c r="F11" s="1053" t="s">
        <v>990</v>
      </c>
      <c r="G11" s="1055"/>
      <c r="H11" s="1055"/>
      <c r="I11" s="1055"/>
      <c r="J11" s="1055"/>
      <c r="K11" s="1055"/>
      <c r="L11" s="1055"/>
      <c r="M11" s="1055"/>
      <c r="N11" s="1055"/>
      <c r="O11" s="1055"/>
      <c r="P11" s="1055"/>
      <c r="Q11" s="1055"/>
      <c r="R11" s="1055"/>
      <c r="S11" s="1056">
        <v>517532</v>
      </c>
      <c r="T11" s="1057"/>
      <c r="U11" s="1057"/>
      <c r="V11" s="1062" t="s">
        <v>989</v>
      </c>
    </row>
    <row r="12" spans="1:22" s="539" customFormat="1" ht="114.75" customHeight="1">
      <c r="A12" s="1061"/>
      <c r="B12" s="1053" t="s">
        <v>972</v>
      </c>
      <c r="C12" s="1062" t="s">
        <v>991</v>
      </c>
      <c r="D12" s="1063" t="s">
        <v>992</v>
      </c>
      <c r="E12" s="1062" t="s">
        <v>993</v>
      </c>
      <c r="F12" s="1063" t="s">
        <v>994</v>
      </c>
      <c r="G12" s="1055"/>
      <c r="H12" s="1055"/>
      <c r="I12" s="1055"/>
      <c r="J12" s="1055"/>
      <c r="K12" s="1055"/>
      <c r="L12" s="1055"/>
      <c r="M12" s="1055"/>
      <c r="N12" s="1055"/>
      <c r="O12" s="1055"/>
      <c r="P12" s="1055"/>
      <c r="Q12" s="1055"/>
      <c r="R12" s="1055"/>
      <c r="S12" s="541">
        <v>463000</v>
      </c>
      <c r="T12" s="1057"/>
      <c r="U12" s="1057"/>
      <c r="V12" s="1062" t="s">
        <v>993</v>
      </c>
    </row>
    <row r="13" spans="1:22" s="539" customFormat="1" ht="120">
      <c r="A13" s="1061">
        <v>9</v>
      </c>
      <c r="B13" s="1054" t="s">
        <v>995</v>
      </c>
      <c r="C13" s="1054" t="s">
        <v>996</v>
      </c>
      <c r="D13" s="1054" t="s">
        <v>997</v>
      </c>
      <c r="E13" s="1064" t="s">
        <v>998</v>
      </c>
      <c r="F13" s="1064" t="s">
        <v>999</v>
      </c>
      <c r="G13" s="1056" t="e">
        <f>M13+P13+S13</f>
        <v>#VALUE!</v>
      </c>
      <c r="H13" s="1056">
        <v>217000</v>
      </c>
      <c r="I13" s="1056"/>
      <c r="J13" s="1056"/>
      <c r="K13" s="1056" t="s">
        <v>52</v>
      </c>
      <c r="L13" s="1056" t="s">
        <v>136</v>
      </c>
      <c r="M13" s="1056">
        <v>800000</v>
      </c>
      <c r="N13" s="1056"/>
      <c r="O13" s="1056"/>
      <c r="P13" s="1056">
        <v>782476</v>
      </c>
      <c r="Q13" s="1056" t="s">
        <v>52</v>
      </c>
      <c r="R13" s="1056" t="s">
        <v>139</v>
      </c>
      <c r="S13" s="540" t="s">
        <v>260</v>
      </c>
      <c r="T13" s="1065" t="s">
        <v>963</v>
      </c>
      <c r="U13" s="1065"/>
      <c r="V13" s="1065" t="s">
        <v>1000</v>
      </c>
    </row>
    <row r="14" spans="1:22" s="539" customFormat="1" ht="76.5">
      <c r="A14" s="1061">
        <v>11</v>
      </c>
      <c r="B14" s="1054" t="s">
        <v>1001</v>
      </c>
      <c r="C14" s="1054" t="s">
        <v>1002</v>
      </c>
      <c r="D14" s="1054" t="s">
        <v>1003</v>
      </c>
      <c r="E14" s="1066" t="s">
        <v>1004</v>
      </c>
      <c r="F14" s="1054" t="s">
        <v>1005</v>
      </c>
      <c r="G14" s="1056" t="e">
        <f>M14+S14</f>
        <v>#VALUE!</v>
      </c>
      <c r="H14" s="1056">
        <v>163000</v>
      </c>
      <c r="I14" s="1056"/>
      <c r="J14" s="1056"/>
      <c r="K14" s="1056"/>
      <c r="L14" s="1056"/>
      <c r="M14" s="1056"/>
      <c r="N14" s="1056"/>
      <c r="O14" s="1056"/>
      <c r="P14" s="1056">
        <v>600000</v>
      </c>
      <c r="Q14" s="1056" t="s">
        <v>52</v>
      </c>
      <c r="R14" s="1056" t="s">
        <v>51</v>
      </c>
      <c r="S14" s="1056" t="s">
        <v>260</v>
      </c>
      <c r="T14" s="1057" t="s">
        <v>963</v>
      </c>
      <c r="U14" s="1057"/>
      <c r="V14" s="1057" t="s">
        <v>1006</v>
      </c>
    </row>
    <row r="15" spans="1:22" s="539" customFormat="1" ht="157.5" customHeight="1">
      <c r="A15" s="1061">
        <v>14</v>
      </c>
      <c r="B15" s="1054" t="s">
        <v>972</v>
      </c>
      <c r="C15" s="1054" t="s">
        <v>973</v>
      </c>
      <c r="D15" s="1054" t="s">
        <v>1007</v>
      </c>
      <c r="E15" s="1066" t="s">
        <v>1008</v>
      </c>
      <c r="F15" s="1066" t="s">
        <v>1009</v>
      </c>
      <c r="G15" s="1056">
        <f>M15+P15+S15</f>
        <v>1506090</v>
      </c>
      <c r="H15" s="1056"/>
      <c r="I15" s="1056"/>
      <c r="J15" s="1056"/>
      <c r="K15" s="1056" t="s">
        <v>52</v>
      </c>
      <c r="L15" s="1056"/>
      <c r="M15" s="1056">
        <v>900000</v>
      </c>
      <c r="N15" s="1056"/>
      <c r="O15" s="1056"/>
      <c r="P15" s="1056">
        <v>606090</v>
      </c>
      <c r="Q15" s="1056" t="s">
        <v>52</v>
      </c>
      <c r="R15" s="1056" t="s">
        <v>51</v>
      </c>
      <c r="S15" s="1056">
        <v>0</v>
      </c>
      <c r="T15" s="1065" t="s">
        <v>963</v>
      </c>
      <c r="U15" s="1065"/>
      <c r="V15" s="1067" t="s">
        <v>1010</v>
      </c>
    </row>
    <row r="16" spans="1:22" s="539" customFormat="1" ht="184.5" customHeight="1">
      <c r="A16" s="1061"/>
      <c r="B16" s="1054"/>
      <c r="C16" s="1054"/>
      <c r="D16" s="1054" t="s">
        <v>1011</v>
      </c>
      <c r="E16" s="1066" t="s">
        <v>1012</v>
      </c>
      <c r="F16" s="1066" t="s">
        <v>1013</v>
      </c>
      <c r="G16" s="1056">
        <v>190000</v>
      </c>
      <c r="H16" s="1056">
        <v>40000</v>
      </c>
      <c r="I16" s="1056"/>
      <c r="J16" s="1056"/>
      <c r="K16" s="1056"/>
      <c r="L16" s="1056"/>
      <c r="M16" s="1056"/>
      <c r="N16" s="1056"/>
      <c r="O16" s="1056"/>
      <c r="P16" s="1056">
        <v>190000</v>
      </c>
      <c r="Q16" s="1056"/>
      <c r="R16" s="1056"/>
      <c r="S16" s="1056" t="s">
        <v>260</v>
      </c>
      <c r="T16" s="1065" t="s">
        <v>963</v>
      </c>
      <c r="U16" s="1065"/>
      <c r="V16" s="1067"/>
    </row>
    <row r="17" spans="1:22" s="539" customFormat="1" ht="194.25" customHeight="1">
      <c r="A17" s="1061"/>
      <c r="B17" s="1054"/>
      <c r="C17" s="1054"/>
      <c r="D17" s="1054" t="s">
        <v>1014</v>
      </c>
      <c r="E17" s="1066" t="s">
        <v>1015</v>
      </c>
      <c r="F17" s="1054" t="s">
        <v>1014</v>
      </c>
      <c r="G17" s="1056">
        <v>6500000</v>
      </c>
      <c r="H17" s="1056">
        <v>500000</v>
      </c>
      <c r="I17" s="1056"/>
      <c r="J17" s="1056"/>
      <c r="K17" s="1056"/>
      <c r="L17" s="1056"/>
      <c r="M17" s="1056"/>
      <c r="N17" s="1056"/>
      <c r="O17" s="1056"/>
      <c r="P17" s="1056">
        <v>1863000</v>
      </c>
      <c r="Q17" s="1056"/>
      <c r="R17" s="1056"/>
      <c r="S17" s="1056">
        <v>1157747</v>
      </c>
      <c r="T17" s="1065" t="s">
        <v>963</v>
      </c>
      <c r="U17" s="1065"/>
      <c r="V17" s="1066" t="s">
        <v>1015</v>
      </c>
    </row>
    <row r="18" spans="1:22" s="542" customFormat="1" ht="122.25" customHeight="1">
      <c r="A18" s="1061">
        <v>16</v>
      </c>
      <c r="B18" s="1053" t="s">
        <v>1016</v>
      </c>
      <c r="C18" s="1053" t="s">
        <v>1017</v>
      </c>
      <c r="D18" s="1053" t="s">
        <v>1018</v>
      </c>
      <c r="E18" s="1053"/>
      <c r="F18" s="1053" t="s">
        <v>1019</v>
      </c>
      <c r="G18" s="1055">
        <f>M18+P18+S18</f>
        <v>185000</v>
      </c>
      <c r="H18" s="1055"/>
      <c r="I18" s="1055"/>
      <c r="J18" s="1055"/>
      <c r="K18" s="1055" t="s">
        <v>52</v>
      </c>
      <c r="L18" s="1055" t="s">
        <v>48</v>
      </c>
      <c r="M18" s="1055">
        <v>185000</v>
      </c>
      <c r="N18" s="1055"/>
      <c r="O18" s="1055"/>
      <c r="P18" s="1055"/>
      <c r="Q18" s="1055"/>
      <c r="R18" s="1055"/>
      <c r="S18" s="1055"/>
      <c r="T18" s="1057" t="s">
        <v>963</v>
      </c>
      <c r="U18" s="1068"/>
      <c r="V18" s="1057" t="s">
        <v>1020</v>
      </c>
    </row>
    <row r="19" spans="1:22" s="542" customFormat="1" ht="141.75" customHeight="1">
      <c r="A19" s="1069"/>
      <c r="B19" s="1322" t="s">
        <v>1021</v>
      </c>
      <c r="C19" s="1323"/>
      <c r="D19" s="1323"/>
      <c r="E19" s="1323"/>
      <c r="F19" s="1324"/>
      <c r="G19" s="1070">
        <v>201400</v>
      </c>
      <c r="H19" s="1071">
        <f>SUM(H6:H18)</f>
        <v>1921000</v>
      </c>
      <c r="I19" s="1055"/>
      <c r="J19" s="1055"/>
      <c r="K19" s="1055"/>
      <c r="L19" s="1055"/>
      <c r="M19" s="1072">
        <v>201400</v>
      </c>
      <c r="N19" s="1055"/>
      <c r="O19" s="1055"/>
      <c r="P19" s="1072">
        <v>30000</v>
      </c>
      <c r="Q19" s="1055"/>
      <c r="R19" s="1055"/>
      <c r="S19" s="1072" t="s">
        <v>1022</v>
      </c>
      <c r="T19" s="1057"/>
      <c r="U19" s="1068"/>
      <c r="V19" s="1057"/>
    </row>
    <row r="20" spans="1:22" s="544" customFormat="1" ht="22.5" customHeight="1">
      <c r="A20" s="543"/>
      <c r="B20" s="1073"/>
      <c r="C20" s="1073"/>
      <c r="D20" s="1073"/>
      <c r="E20" s="1073"/>
      <c r="F20" s="1073"/>
      <c r="G20" s="1074" t="e">
        <f>SUM(G6:G18)</f>
        <v>#VALUE!</v>
      </c>
      <c r="H20" s="1074"/>
      <c r="I20" s="1074"/>
      <c r="J20" s="1075"/>
      <c r="K20" s="1075"/>
      <c r="L20" s="1075"/>
      <c r="M20" s="1074">
        <f>SUM(M6:M19)</f>
        <v>5328599</v>
      </c>
      <c r="N20" s="1074"/>
      <c r="O20" s="1074"/>
      <c r="P20" s="1074">
        <f>SUM(P6:P18)</f>
        <v>6357629</v>
      </c>
      <c r="Q20" s="1074"/>
      <c r="R20" s="1074"/>
      <c r="S20" s="1074">
        <f>SUM(S6:S18)</f>
        <v>5332176</v>
      </c>
      <c r="T20" s="1073"/>
      <c r="U20" s="1076"/>
      <c r="V20" s="1073"/>
    </row>
    <row r="21" spans="1:22" s="544" customFormat="1" ht="36.75" customHeight="1">
      <c r="A21" s="543"/>
      <c r="B21" s="1325" t="s">
        <v>258</v>
      </c>
      <c r="C21" s="1326"/>
      <c r="D21" s="1326"/>
      <c r="E21" s="1326"/>
      <c r="F21" s="1326"/>
      <c r="G21" s="1326"/>
      <c r="H21" s="1326"/>
      <c r="I21" s="1326"/>
      <c r="J21" s="1326"/>
      <c r="K21" s="1326"/>
      <c r="L21" s="1326"/>
      <c r="M21" s="1326"/>
      <c r="N21" s="1326"/>
      <c r="O21" s="1326"/>
      <c r="P21" s="1326"/>
      <c r="Q21" s="1326"/>
      <c r="R21" s="1326"/>
      <c r="S21" s="1326"/>
      <c r="T21" s="1326"/>
      <c r="U21" s="1326"/>
      <c r="V21" s="1327"/>
    </row>
    <row r="22" spans="1:22" s="544" customFormat="1" ht="102">
      <c r="A22" s="1077">
        <v>1</v>
      </c>
      <c r="B22" s="1078" t="s">
        <v>1669</v>
      </c>
      <c r="C22" s="1078" t="s">
        <v>1669</v>
      </c>
      <c r="D22" s="1079" t="s">
        <v>1693</v>
      </c>
      <c r="E22" s="840" t="s">
        <v>1671</v>
      </c>
      <c r="F22" s="1080"/>
      <c r="G22" s="1081"/>
      <c r="H22" s="1056"/>
      <c r="I22" s="1056"/>
      <c r="J22" s="1056"/>
      <c r="K22" s="1056"/>
      <c r="L22" s="1056"/>
      <c r="M22" s="1056"/>
      <c r="N22" s="1056"/>
      <c r="O22" s="1056"/>
      <c r="P22" s="1081"/>
      <c r="Q22" s="1056"/>
      <c r="R22" s="1056"/>
      <c r="S22" s="1082" t="s">
        <v>1694</v>
      </c>
      <c r="T22" s="1065" t="s">
        <v>963</v>
      </c>
      <c r="U22" s="1065"/>
      <c r="V22" s="1067"/>
    </row>
    <row r="23" spans="1:22" s="544" customFormat="1" ht="156" customHeight="1">
      <c r="A23" s="1077"/>
      <c r="B23" s="1083" t="s">
        <v>995</v>
      </c>
      <c r="C23" s="1054" t="s">
        <v>973</v>
      </c>
      <c r="D23" s="1054" t="s">
        <v>1695</v>
      </c>
      <c r="E23" s="1066" t="s">
        <v>1696</v>
      </c>
      <c r="F23" s="1064"/>
      <c r="G23" s="1081"/>
      <c r="H23" s="1056"/>
      <c r="I23" s="1056"/>
      <c r="J23" s="1056"/>
      <c r="K23" s="1056"/>
      <c r="L23" s="1056"/>
      <c r="M23" s="1056"/>
      <c r="N23" s="1056"/>
      <c r="O23" s="1056"/>
      <c r="P23" s="1081"/>
      <c r="Q23" s="1084"/>
      <c r="R23" s="1056"/>
      <c r="S23" s="1082">
        <v>300000</v>
      </c>
      <c r="T23" s="1065" t="s">
        <v>963</v>
      </c>
      <c r="U23" s="1065"/>
      <c r="V23" s="1067"/>
    </row>
    <row r="24" spans="1:22" s="539" customFormat="1" ht="126">
      <c r="A24" s="1077">
        <v>12</v>
      </c>
      <c r="B24" s="1085" t="s">
        <v>1684</v>
      </c>
      <c r="C24" s="1086" t="s">
        <v>367</v>
      </c>
      <c r="D24" s="1054" t="s">
        <v>1697</v>
      </c>
      <c r="E24" s="1087" t="s">
        <v>1698</v>
      </c>
      <c r="F24" s="1088"/>
      <c r="G24" s="1089"/>
      <c r="H24" s="1090"/>
      <c r="I24" s="1090"/>
      <c r="J24" s="1090"/>
      <c r="K24" s="1090"/>
      <c r="L24" s="1090"/>
      <c r="M24" s="1090"/>
      <c r="N24" s="1090"/>
      <c r="O24" s="1090"/>
      <c r="P24" s="1089"/>
      <c r="Q24" s="1090"/>
      <c r="R24" s="1090"/>
      <c r="S24" s="1082">
        <v>1645000</v>
      </c>
      <c r="T24" s="1065" t="s">
        <v>963</v>
      </c>
      <c r="U24" s="1091"/>
      <c r="V24" s="1092"/>
    </row>
    <row r="25" spans="1:22" s="539" customFormat="1" ht="72" customHeight="1">
      <c r="A25" s="1077"/>
      <c r="B25" s="1054"/>
      <c r="C25" s="1054"/>
      <c r="D25" s="1054"/>
      <c r="E25" s="1093"/>
      <c r="F25" s="1088"/>
      <c r="G25" s="1089"/>
      <c r="H25" s="1090"/>
      <c r="I25" s="1090"/>
      <c r="J25" s="1090"/>
      <c r="K25" s="1090"/>
      <c r="L25" s="1090"/>
      <c r="M25" s="1090"/>
      <c r="N25" s="1090"/>
      <c r="O25" s="1090"/>
      <c r="P25" s="1089"/>
      <c r="Q25" s="1090"/>
      <c r="R25" s="1090"/>
      <c r="S25" s="1056">
        <f>SUM(S22:S24)</f>
        <v>1945000</v>
      </c>
      <c r="T25" s="1091"/>
      <c r="U25" s="1091"/>
      <c r="V25" s="1092"/>
    </row>
    <row r="26" spans="1:22" s="539" customFormat="1" ht="72" customHeight="1">
      <c r="A26" s="1329" t="s">
        <v>1023</v>
      </c>
      <c r="B26" s="1330"/>
      <c r="C26" s="1330"/>
      <c r="D26" s="1330"/>
      <c r="E26" s="1330"/>
      <c r="F26" s="1330"/>
      <c r="G26" s="1330"/>
      <c r="H26" s="1330"/>
      <c r="I26" s="1330"/>
      <c r="J26" s="1330"/>
      <c r="K26" s="1330"/>
      <c r="L26" s="1330"/>
      <c r="M26" s="1330"/>
      <c r="N26" s="1330"/>
      <c r="O26" s="1330"/>
      <c r="P26" s="1330"/>
      <c r="Q26" s="1330"/>
      <c r="R26" s="1330"/>
      <c r="S26" s="1330"/>
      <c r="T26" s="1330"/>
      <c r="U26" s="1330"/>
      <c r="V26" s="1331"/>
    </row>
    <row r="27" spans="1:22" s="539" customFormat="1" ht="72" customHeight="1">
      <c r="A27" s="1094"/>
      <c r="B27" s="1095" t="s">
        <v>193</v>
      </c>
      <c r="C27" s="1095" t="s">
        <v>1024</v>
      </c>
      <c r="D27" s="1094"/>
      <c r="E27" s="778"/>
      <c r="F27" s="778"/>
      <c r="G27" s="778"/>
      <c r="H27" s="778"/>
      <c r="I27" s="778"/>
      <c r="J27" s="778"/>
      <c r="K27" s="778"/>
      <c r="L27" s="778"/>
      <c r="M27" s="778"/>
      <c r="N27" s="778"/>
      <c r="O27" s="778"/>
      <c r="P27" s="778"/>
      <c r="Q27" s="778"/>
      <c r="R27" s="778"/>
      <c r="S27" s="1096">
        <v>1565066</v>
      </c>
      <c r="T27" s="778"/>
      <c r="U27" s="778"/>
      <c r="V27" s="778"/>
    </row>
    <row r="28" spans="1:22" s="539" customFormat="1" ht="229.5" customHeight="1">
      <c r="A28" s="1061">
        <v>1</v>
      </c>
      <c r="B28" s="1097" t="s">
        <v>1025</v>
      </c>
      <c r="C28" s="1098" t="s">
        <v>194</v>
      </c>
      <c r="D28" s="1099" t="s">
        <v>1026</v>
      </c>
      <c r="E28" s="1100" t="s">
        <v>1027</v>
      </c>
      <c r="F28" s="1057" t="s">
        <v>1028</v>
      </c>
      <c r="G28" s="1055" t="s">
        <v>24</v>
      </c>
      <c r="H28" s="1101">
        <f t="shared" ref="H28:H51" si="0">M28+P28+S28</f>
        <v>1473900</v>
      </c>
      <c r="I28" s="1055"/>
      <c r="J28" s="1055"/>
      <c r="K28" s="1055" t="s">
        <v>1029</v>
      </c>
      <c r="L28" s="1055" t="s">
        <v>1030</v>
      </c>
      <c r="M28" s="1055">
        <v>153200</v>
      </c>
      <c r="N28" s="1055" t="s">
        <v>592</v>
      </c>
      <c r="O28" s="1055" t="s">
        <v>1031</v>
      </c>
      <c r="P28" s="1055">
        <v>980700</v>
      </c>
      <c r="Q28" s="1055"/>
      <c r="R28" s="1055"/>
      <c r="S28" s="1102">
        <v>340000</v>
      </c>
      <c r="T28" s="1057" t="s">
        <v>963</v>
      </c>
      <c r="U28" s="1057"/>
      <c r="V28" s="1057" t="s">
        <v>1032</v>
      </c>
    </row>
    <row r="29" spans="1:22" s="545" customFormat="1" ht="205.5" customHeight="1">
      <c r="A29" s="1103"/>
      <c r="B29" s="1104" t="s">
        <v>1025</v>
      </c>
      <c r="C29" s="1105" t="s">
        <v>1033</v>
      </c>
      <c r="D29" s="1106" t="s">
        <v>1034</v>
      </c>
      <c r="E29" s="1105" t="s">
        <v>1035</v>
      </c>
      <c r="F29" s="1060" t="s">
        <v>1028</v>
      </c>
      <c r="G29" s="1101"/>
      <c r="H29" s="1101">
        <f t="shared" si="0"/>
        <v>1245800</v>
      </c>
      <c r="I29" s="1101"/>
      <c r="J29" s="1101"/>
      <c r="K29" s="1101" t="s">
        <v>1036</v>
      </c>
      <c r="L29" s="1101" t="s">
        <v>1037</v>
      </c>
      <c r="M29" s="1101">
        <v>270800</v>
      </c>
      <c r="N29" s="1101"/>
      <c r="O29" s="1101"/>
      <c r="P29" s="1101">
        <v>447000</v>
      </c>
      <c r="Q29" s="1101"/>
      <c r="R29" s="1101"/>
      <c r="S29" s="1107">
        <v>528000</v>
      </c>
      <c r="T29" s="1060"/>
      <c r="U29" s="1060"/>
      <c r="V29" s="1060"/>
    </row>
    <row r="30" spans="1:22" s="545" customFormat="1" ht="99.75" customHeight="1">
      <c r="A30" s="1103"/>
      <c r="B30" s="1104" t="s">
        <v>1025</v>
      </c>
      <c r="C30" s="1105" t="s">
        <v>1033</v>
      </c>
      <c r="D30" s="1106" t="s">
        <v>1038</v>
      </c>
      <c r="E30" s="1060" t="s">
        <v>1039</v>
      </c>
      <c r="F30" s="1060" t="s">
        <v>1028</v>
      </c>
      <c r="G30" s="1101"/>
      <c r="H30" s="1101">
        <f t="shared" si="0"/>
        <v>2802300</v>
      </c>
      <c r="I30" s="1101"/>
      <c r="J30" s="1101"/>
      <c r="K30" s="1101" t="s">
        <v>1040</v>
      </c>
      <c r="L30" s="1101" t="s">
        <v>1041</v>
      </c>
      <c r="M30" s="1101">
        <v>822700</v>
      </c>
      <c r="N30" s="1101"/>
      <c r="O30" s="1101"/>
      <c r="P30" s="1101">
        <v>1089600</v>
      </c>
      <c r="Q30" s="1101"/>
      <c r="R30" s="1101"/>
      <c r="S30" s="1107">
        <v>890000</v>
      </c>
      <c r="T30" s="1060"/>
      <c r="U30" s="1060"/>
      <c r="V30" s="1060"/>
    </row>
    <row r="31" spans="1:22" s="545" customFormat="1" ht="81" customHeight="1">
      <c r="A31" s="1103"/>
      <c r="B31" s="1106" t="s">
        <v>1042</v>
      </c>
      <c r="C31" s="1106" t="s">
        <v>1043</v>
      </c>
      <c r="D31" s="1106" t="s">
        <v>1044</v>
      </c>
      <c r="E31" s="1060" t="s">
        <v>1045</v>
      </c>
      <c r="F31" s="1060" t="s">
        <v>1028</v>
      </c>
      <c r="G31" s="1101"/>
      <c r="H31" s="1101">
        <f t="shared" si="0"/>
        <v>2759500</v>
      </c>
      <c r="I31" s="1101"/>
      <c r="J31" s="1101"/>
      <c r="K31" s="1101" t="s">
        <v>1046</v>
      </c>
      <c r="L31" s="1101" t="s">
        <v>1047</v>
      </c>
      <c r="M31" s="1101">
        <v>809800</v>
      </c>
      <c r="N31" s="1101" t="s">
        <v>1046</v>
      </c>
      <c r="O31" s="1101" t="s">
        <v>1047</v>
      </c>
      <c r="P31" s="1101">
        <v>794700</v>
      </c>
      <c r="Q31" s="1101" t="s">
        <v>1046</v>
      </c>
      <c r="R31" s="1101" t="s">
        <v>1047</v>
      </c>
      <c r="S31" s="1107">
        <v>1155000</v>
      </c>
      <c r="T31" s="1060"/>
      <c r="U31" s="1060"/>
      <c r="V31" s="1060" t="s">
        <v>1048</v>
      </c>
    </row>
    <row r="32" spans="1:22" s="545" customFormat="1" ht="60" customHeight="1">
      <c r="A32" s="1103"/>
      <c r="B32" s="1106" t="s">
        <v>1042</v>
      </c>
      <c r="C32" s="1108"/>
      <c r="D32" s="1106" t="s">
        <v>1049</v>
      </c>
      <c r="E32" s="1106" t="s">
        <v>1049</v>
      </c>
      <c r="F32" s="1060" t="s">
        <v>1028</v>
      </c>
      <c r="G32" s="1101"/>
      <c r="H32" s="1101">
        <f t="shared" si="0"/>
        <v>157500</v>
      </c>
      <c r="I32" s="1101"/>
      <c r="J32" s="1101"/>
      <c r="K32" s="1101" t="s">
        <v>1046</v>
      </c>
      <c r="L32" s="1101" t="s">
        <v>1047</v>
      </c>
      <c r="M32" s="1101">
        <v>12500</v>
      </c>
      <c r="N32" s="1101" t="s">
        <v>1046</v>
      </c>
      <c r="O32" s="1101" t="s">
        <v>1047</v>
      </c>
      <c r="P32" s="1101">
        <v>65000</v>
      </c>
      <c r="Q32" s="1101" t="s">
        <v>1046</v>
      </c>
      <c r="R32" s="1101" t="s">
        <v>1047</v>
      </c>
      <c r="S32" s="1107">
        <v>80000</v>
      </c>
      <c r="T32" s="1060"/>
      <c r="U32" s="1060"/>
      <c r="V32" s="1060" t="s">
        <v>1048</v>
      </c>
    </row>
    <row r="33" spans="1:22" s="545" customFormat="1" ht="207" customHeight="1">
      <c r="A33" s="1103"/>
      <c r="B33" s="1106" t="s">
        <v>1042</v>
      </c>
      <c r="C33" s="1108"/>
      <c r="D33" s="1106" t="s">
        <v>1050</v>
      </c>
      <c r="E33" s="1105" t="s">
        <v>1051</v>
      </c>
      <c r="F33" s="1060" t="s">
        <v>1028</v>
      </c>
      <c r="G33" s="1101"/>
      <c r="H33" s="1101">
        <f t="shared" si="0"/>
        <v>1409300</v>
      </c>
      <c r="I33" s="1101"/>
      <c r="J33" s="1101"/>
      <c r="K33" s="1101" t="s">
        <v>1052</v>
      </c>
      <c r="L33" s="1101" t="s">
        <v>1053</v>
      </c>
      <c r="M33" s="1101">
        <v>386300</v>
      </c>
      <c r="N33" s="1101" t="s">
        <v>1054</v>
      </c>
      <c r="O33" s="1101" t="s">
        <v>1055</v>
      </c>
      <c r="P33" s="1101">
        <v>558000</v>
      </c>
      <c r="Q33" s="1101"/>
      <c r="R33" s="1101"/>
      <c r="S33" s="1107">
        <v>465000</v>
      </c>
      <c r="T33" s="1060"/>
      <c r="U33" s="1060"/>
      <c r="V33" s="1060"/>
    </row>
    <row r="34" spans="1:22" s="545" customFormat="1" ht="262.5" customHeight="1">
      <c r="A34" s="1103"/>
      <c r="B34" s="1108" t="s">
        <v>1056</v>
      </c>
      <c r="C34" s="1106" t="s">
        <v>1057</v>
      </c>
      <c r="D34" s="1106" t="s">
        <v>1058</v>
      </c>
      <c r="E34" s="1105" t="s">
        <v>1059</v>
      </c>
      <c r="F34" s="1060" t="s">
        <v>1028</v>
      </c>
      <c r="G34" s="1101"/>
      <c r="H34" s="1101">
        <f t="shared" si="0"/>
        <v>1801500</v>
      </c>
      <c r="I34" s="1101"/>
      <c r="J34" s="1101"/>
      <c r="K34" s="1101" t="s">
        <v>1060</v>
      </c>
      <c r="L34" s="1101"/>
      <c r="M34" s="1101">
        <v>276400</v>
      </c>
      <c r="N34" s="1101"/>
      <c r="O34" s="1101" t="s">
        <v>1061</v>
      </c>
      <c r="P34" s="1101">
        <v>783600</v>
      </c>
      <c r="Q34" s="1101"/>
      <c r="R34" s="1101"/>
      <c r="S34" s="1107">
        <v>741500</v>
      </c>
      <c r="T34" s="1060"/>
      <c r="U34" s="1060"/>
      <c r="V34" s="1060"/>
    </row>
    <row r="35" spans="1:22" s="545" customFormat="1" ht="96" customHeight="1">
      <c r="A35" s="1103">
        <v>2</v>
      </c>
      <c r="B35" s="1104" t="s">
        <v>1025</v>
      </c>
      <c r="C35" s="1108" t="s">
        <v>194</v>
      </c>
      <c r="D35" s="1060" t="s">
        <v>1062</v>
      </c>
      <c r="E35" s="1060" t="s">
        <v>1063</v>
      </c>
      <c r="F35" s="1060" t="s">
        <v>1028</v>
      </c>
      <c r="G35" s="1101" t="s">
        <v>24</v>
      </c>
      <c r="H35" s="1101">
        <f t="shared" si="0"/>
        <v>250000</v>
      </c>
      <c r="I35" s="1101"/>
      <c r="J35" s="1101"/>
      <c r="K35" s="1101" t="s">
        <v>1029</v>
      </c>
      <c r="L35" s="1101" t="s">
        <v>1064</v>
      </c>
      <c r="M35" s="1101">
        <v>50000</v>
      </c>
      <c r="N35" s="1101" t="s">
        <v>592</v>
      </c>
      <c r="O35" s="1101" t="s">
        <v>1065</v>
      </c>
      <c r="P35" s="1101">
        <v>100000</v>
      </c>
      <c r="Q35" s="1101"/>
      <c r="R35" s="1101"/>
      <c r="S35" s="1107">
        <v>100000</v>
      </c>
      <c r="T35" s="1060" t="s">
        <v>963</v>
      </c>
      <c r="U35" s="1060"/>
      <c r="V35" s="1060" t="s">
        <v>1066</v>
      </c>
    </row>
    <row r="36" spans="1:22" s="545" customFormat="1" ht="132">
      <c r="A36" s="1103">
        <v>3</v>
      </c>
      <c r="B36" s="1104" t="s">
        <v>1025</v>
      </c>
      <c r="C36" s="1104" t="s">
        <v>1067</v>
      </c>
      <c r="D36" s="1060" t="s">
        <v>1068</v>
      </c>
      <c r="E36" s="1108" t="s">
        <v>980</v>
      </c>
      <c r="F36" s="1108" t="s">
        <v>981</v>
      </c>
      <c r="G36" s="1101"/>
      <c r="H36" s="1101">
        <f t="shared" si="0"/>
        <v>170500</v>
      </c>
      <c r="I36" s="1101"/>
      <c r="J36" s="1101"/>
      <c r="K36" s="1101" t="s">
        <v>1036</v>
      </c>
      <c r="L36" s="1101" t="s">
        <v>1037</v>
      </c>
      <c r="M36" s="1101">
        <v>30500</v>
      </c>
      <c r="N36" s="1101"/>
      <c r="O36" s="1101"/>
      <c r="P36" s="1101">
        <v>80000</v>
      </c>
      <c r="Q36" s="1101"/>
      <c r="R36" s="1101"/>
      <c r="S36" s="1107">
        <v>60000</v>
      </c>
      <c r="T36" s="1060" t="s">
        <v>963</v>
      </c>
      <c r="U36" s="1060"/>
      <c r="V36" s="1060" t="s">
        <v>1069</v>
      </c>
    </row>
    <row r="37" spans="1:22" s="545" customFormat="1" ht="72">
      <c r="A37" s="1103">
        <v>4</v>
      </c>
      <c r="B37" s="1104" t="s">
        <v>1025</v>
      </c>
      <c r="C37" s="1104" t="s">
        <v>1070</v>
      </c>
      <c r="D37" s="1060" t="s">
        <v>1071</v>
      </c>
      <c r="E37" s="1060" t="s">
        <v>1072</v>
      </c>
      <c r="F37" s="1108" t="s">
        <v>981</v>
      </c>
      <c r="G37" s="1101"/>
      <c r="H37" s="1101">
        <f t="shared" si="0"/>
        <v>130000</v>
      </c>
      <c r="I37" s="1101"/>
      <c r="J37" s="1101"/>
      <c r="K37" s="1101" t="s">
        <v>1073</v>
      </c>
      <c r="L37" s="1101" t="s">
        <v>1074</v>
      </c>
      <c r="M37" s="1101">
        <v>30000</v>
      </c>
      <c r="N37" s="1101"/>
      <c r="O37" s="1101"/>
      <c r="P37" s="1101"/>
      <c r="Q37" s="1101"/>
      <c r="R37" s="1101"/>
      <c r="S37" s="1107">
        <v>100000</v>
      </c>
      <c r="T37" s="1060" t="s">
        <v>963</v>
      </c>
      <c r="U37" s="1060"/>
      <c r="V37" s="1060" t="s">
        <v>1075</v>
      </c>
    </row>
    <row r="38" spans="1:22" s="545" customFormat="1" ht="48">
      <c r="A38" s="1103">
        <v>5</v>
      </c>
      <c r="B38" s="1104" t="s">
        <v>1076</v>
      </c>
      <c r="C38" s="1104" t="s">
        <v>1077</v>
      </c>
      <c r="D38" s="1060" t="s">
        <v>1078</v>
      </c>
      <c r="E38" s="1108" t="s">
        <v>1079</v>
      </c>
      <c r="F38" s="1060" t="s">
        <v>1080</v>
      </c>
      <c r="G38" s="1101"/>
      <c r="H38" s="1101">
        <f t="shared" si="0"/>
        <v>120000</v>
      </c>
      <c r="I38" s="1101"/>
      <c r="J38" s="1101"/>
      <c r="K38" s="1101"/>
      <c r="L38" s="1101"/>
      <c r="M38" s="1101"/>
      <c r="N38" s="1101"/>
      <c r="O38" s="1101"/>
      <c r="P38" s="1101">
        <v>120000</v>
      </c>
      <c r="Q38" s="1101"/>
      <c r="R38" s="1101"/>
      <c r="S38" s="1107"/>
      <c r="T38" s="1060" t="s">
        <v>963</v>
      </c>
      <c r="U38" s="1060"/>
      <c r="V38" s="1060" t="s">
        <v>1081</v>
      </c>
    </row>
    <row r="39" spans="1:22" s="545" customFormat="1" ht="111.75" customHeight="1">
      <c r="A39" s="1103">
        <v>6</v>
      </c>
      <c r="B39" s="1104" t="s">
        <v>1025</v>
      </c>
      <c r="C39" s="1104" t="s">
        <v>1082</v>
      </c>
      <c r="D39" s="1060" t="s">
        <v>1083</v>
      </c>
      <c r="E39" s="1108" t="s">
        <v>961</v>
      </c>
      <c r="F39" s="1060" t="s">
        <v>1028</v>
      </c>
      <c r="G39" s="1101"/>
      <c r="H39" s="1101">
        <f t="shared" si="0"/>
        <v>105345</v>
      </c>
      <c r="I39" s="1101"/>
      <c r="J39" s="1101"/>
      <c r="K39" s="1101"/>
      <c r="L39" s="1101"/>
      <c r="M39" s="1101"/>
      <c r="N39" s="1101" t="s">
        <v>1084</v>
      </c>
      <c r="O39" s="1101" t="s">
        <v>592</v>
      </c>
      <c r="P39" s="1101">
        <v>105345</v>
      </c>
      <c r="Q39" s="1101"/>
      <c r="R39" s="1101"/>
      <c r="S39" s="1107"/>
      <c r="T39" s="1060" t="s">
        <v>963</v>
      </c>
      <c r="U39" s="1060"/>
      <c r="V39" s="1060" t="s">
        <v>1085</v>
      </c>
    </row>
    <row r="40" spans="1:22" s="545" customFormat="1" ht="78" customHeight="1">
      <c r="A40" s="1103">
        <v>7</v>
      </c>
      <c r="B40" s="1104" t="s">
        <v>1025</v>
      </c>
      <c r="C40" s="1104" t="s">
        <v>1070</v>
      </c>
      <c r="D40" s="1060" t="s">
        <v>1086</v>
      </c>
      <c r="E40" s="1060" t="s">
        <v>1087</v>
      </c>
      <c r="F40" s="1060"/>
      <c r="G40" s="1101"/>
      <c r="H40" s="1101">
        <f t="shared" si="0"/>
        <v>55000</v>
      </c>
      <c r="I40" s="1101"/>
      <c r="J40" s="1101"/>
      <c r="K40" s="1101"/>
      <c r="L40" s="1101"/>
      <c r="M40" s="1101"/>
      <c r="N40" s="1101"/>
      <c r="O40" s="1101"/>
      <c r="P40" s="1101">
        <v>35000</v>
      </c>
      <c r="Q40" s="1101"/>
      <c r="R40" s="1101"/>
      <c r="S40" s="1107">
        <v>20000</v>
      </c>
      <c r="T40" s="1060" t="s">
        <v>963</v>
      </c>
      <c r="U40" s="1060"/>
      <c r="V40" s="1060" t="s">
        <v>1088</v>
      </c>
    </row>
    <row r="41" spans="1:22" s="545" customFormat="1" ht="64.5" customHeight="1">
      <c r="A41" s="1103">
        <v>8</v>
      </c>
      <c r="B41" s="1104" t="s">
        <v>1025</v>
      </c>
      <c r="C41" s="1108" t="s">
        <v>1089</v>
      </c>
      <c r="D41" s="1060" t="s">
        <v>1090</v>
      </c>
      <c r="E41" s="1060" t="s">
        <v>1091</v>
      </c>
      <c r="F41" s="1060" t="s">
        <v>1092</v>
      </c>
      <c r="G41" s="1101"/>
      <c r="H41" s="1101">
        <f t="shared" si="0"/>
        <v>410000</v>
      </c>
      <c r="I41" s="1101"/>
      <c r="J41" s="1101"/>
      <c r="K41" s="1101"/>
      <c r="L41" s="1101"/>
      <c r="M41" s="1101"/>
      <c r="N41" s="1101"/>
      <c r="O41" s="1101"/>
      <c r="P41" s="1101">
        <v>410000</v>
      </c>
      <c r="Q41" s="1101"/>
      <c r="R41" s="1101"/>
      <c r="S41" s="1107"/>
      <c r="T41" s="1060" t="s">
        <v>963</v>
      </c>
      <c r="U41" s="1060"/>
      <c r="V41" s="1060" t="s">
        <v>1093</v>
      </c>
    </row>
    <row r="42" spans="1:22" s="546" customFormat="1" ht="48" customHeight="1">
      <c r="A42" s="1103">
        <v>9</v>
      </c>
      <c r="B42" s="1104" t="s">
        <v>1025</v>
      </c>
      <c r="C42" s="1108" t="s">
        <v>1089</v>
      </c>
      <c r="D42" s="1060" t="s">
        <v>1094</v>
      </c>
      <c r="E42" s="1060" t="s">
        <v>1091</v>
      </c>
      <c r="F42" s="1060" t="s">
        <v>1095</v>
      </c>
      <c r="G42" s="1109"/>
      <c r="H42" s="1101">
        <f t="shared" si="0"/>
        <v>172000</v>
      </c>
      <c r="I42" s="1109"/>
      <c r="J42" s="1109"/>
      <c r="K42" s="1109"/>
      <c r="L42" s="1109"/>
      <c r="M42" s="1109">
        <v>3000</v>
      </c>
      <c r="N42" s="1109" t="s">
        <v>1096</v>
      </c>
      <c r="O42" s="1109" t="s">
        <v>1097</v>
      </c>
      <c r="P42" s="1101">
        <v>169000</v>
      </c>
      <c r="Q42" s="1109"/>
      <c r="R42" s="1109"/>
      <c r="S42" s="1110"/>
      <c r="T42" s="1060" t="s">
        <v>963</v>
      </c>
      <c r="U42" s="1111"/>
      <c r="V42" s="1060" t="s">
        <v>1098</v>
      </c>
    </row>
    <row r="43" spans="1:22" s="546" customFormat="1" ht="51" customHeight="1">
      <c r="A43" s="1103">
        <v>10</v>
      </c>
      <c r="B43" s="1104" t="s">
        <v>1025</v>
      </c>
      <c r="C43" s="1108" t="s">
        <v>1089</v>
      </c>
      <c r="D43" s="1060" t="s">
        <v>1099</v>
      </c>
      <c r="E43" s="1060" t="s">
        <v>1091</v>
      </c>
      <c r="F43" s="1060" t="s">
        <v>1100</v>
      </c>
      <c r="G43" s="1109"/>
      <c r="H43" s="1101">
        <f t="shared" si="0"/>
        <v>0</v>
      </c>
      <c r="I43" s="1109"/>
      <c r="J43" s="1109"/>
      <c r="K43" s="1109"/>
      <c r="L43" s="1109"/>
      <c r="M43" s="1109"/>
      <c r="N43" s="1109"/>
      <c r="O43" s="1109"/>
      <c r="P43" s="1101"/>
      <c r="Q43" s="1109"/>
      <c r="R43" s="1109"/>
      <c r="S43" s="1110"/>
      <c r="T43" s="1060" t="s">
        <v>963</v>
      </c>
      <c r="U43" s="1111"/>
      <c r="V43" s="1060" t="s">
        <v>1101</v>
      </c>
    </row>
    <row r="44" spans="1:22" s="546" customFormat="1" ht="89.25">
      <c r="A44" s="1112">
        <v>11</v>
      </c>
      <c r="B44" s="1104" t="s">
        <v>1025</v>
      </c>
      <c r="C44" s="1108" t="s">
        <v>1102</v>
      </c>
      <c r="D44" s="1113" t="s">
        <v>1050</v>
      </c>
      <c r="E44" s="1113" t="s">
        <v>998</v>
      </c>
      <c r="F44" s="1113" t="s">
        <v>999</v>
      </c>
      <c r="G44" s="1114"/>
      <c r="H44" s="1101">
        <f t="shared" si="0"/>
        <v>1023000</v>
      </c>
      <c r="I44" s="1115"/>
      <c r="J44" s="1115"/>
      <c r="K44" s="1115"/>
      <c r="L44" s="1115"/>
      <c r="M44" s="1114"/>
      <c r="N44" s="1115"/>
      <c r="O44" s="1115"/>
      <c r="P44" s="1114">
        <v>558000</v>
      </c>
      <c r="Q44" s="1115"/>
      <c r="R44" s="1115"/>
      <c r="S44" s="1107">
        <v>465000</v>
      </c>
      <c r="T44" s="1108" t="s">
        <v>963</v>
      </c>
      <c r="U44" s="1113"/>
      <c r="V44" s="1104" t="s">
        <v>1103</v>
      </c>
    </row>
    <row r="45" spans="1:22" s="547" customFormat="1" ht="72">
      <c r="A45" s="1116">
        <v>12</v>
      </c>
      <c r="B45" s="1097" t="s">
        <v>1025</v>
      </c>
      <c r="C45" s="1097" t="s">
        <v>1017</v>
      </c>
      <c r="D45" s="1098" t="s">
        <v>1104</v>
      </c>
      <c r="E45" s="1097" t="s">
        <v>1105</v>
      </c>
      <c r="F45" s="1098" t="s">
        <v>1106</v>
      </c>
      <c r="G45" s="1117"/>
      <c r="H45" s="1055">
        <f t="shared" si="0"/>
        <v>27600</v>
      </c>
      <c r="I45" s="1118"/>
      <c r="J45" s="1118"/>
      <c r="K45" s="1118"/>
      <c r="L45" s="1118"/>
      <c r="M45" s="1118">
        <v>27600</v>
      </c>
      <c r="N45" s="1118"/>
      <c r="O45" s="1118"/>
      <c r="P45" s="1118"/>
      <c r="Q45" s="1118"/>
      <c r="R45" s="1118"/>
      <c r="S45" s="1102"/>
      <c r="T45" s="1098" t="s">
        <v>963</v>
      </c>
      <c r="U45" s="1119"/>
      <c r="V45" s="1097" t="s">
        <v>1107</v>
      </c>
    </row>
    <row r="46" spans="1:22" s="547" customFormat="1" ht="170.25" customHeight="1">
      <c r="A46" s="1061">
        <v>13</v>
      </c>
      <c r="B46" s="1097" t="s">
        <v>1025</v>
      </c>
      <c r="C46" s="1097" t="s">
        <v>1033</v>
      </c>
      <c r="D46" s="1057" t="s">
        <v>1038</v>
      </c>
      <c r="E46" s="1057" t="s">
        <v>1091</v>
      </c>
      <c r="F46" s="1057" t="s">
        <v>976</v>
      </c>
      <c r="G46" s="1120"/>
      <c r="H46" s="1055">
        <f t="shared" si="0"/>
        <v>80000</v>
      </c>
      <c r="I46" s="1120"/>
      <c r="J46" s="1120"/>
      <c r="K46" s="1120"/>
      <c r="L46" s="1120"/>
      <c r="M46" s="1055">
        <v>80000</v>
      </c>
      <c r="N46" s="1120"/>
      <c r="O46" s="1120"/>
      <c r="P46" s="1055"/>
      <c r="Q46" s="1120"/>
      <c r="R46" s="1120"/>
      <c r="S46" s="1121"/>
      <c r="T46" s="1057" t="s">
        <v>963</v>
      </c>
      <c r="U46" s="1068"/>
      <c r="V46" s="1057" t="s">
        <v>1108</v>
      </c>
    </row>
    <row r="47" spans="1:22" s="547" customFormat="1" ht="173.25" customHeight="1">
      <c r="A47" s="1061"/>
      <c r="B47" s="1100" t="s">
        <v>1109</v>
      </c>
      <c r="C47" s="1122"/>
      <c r="D47" s="1057" t="s">
        <v>1110</v>
      </c>
      <c r="E47" s="1100" t="s">
        <v>1111</v>
      </c>
      <c r="F47" s="1057" t="s">
        <v>976</v>
      </c>
      <c r="G47" s="1120"/>
      <c r="H47" s="1055">
        <f t="shared" si="0"/>
        <v>4382100</v>
      </c>
      <c r="I47" s="1120"/>
      <c r="J47" s="1120"/>
      <c r="K47" s="1120"/>
      <c r="L47" s="1120"/>
      <c r="M47" s="1055">
        <v>1763500</v>
      </c>
      <c r="N47" s="1120"/>
      <c r="O47" s="1120"/>
      <c r="P47" s="1055">
        <v>1583600</v>
      </c>
      <c r="Q47" s="1120"/>
      <c r="R47" s="1120"/>
      <c r="S47" s="1121">
        <v>1035000</v>
      </c>
      <c r="T47" s="1057"/>
      <c r="U47" s="1068"/>
      <c r="V47" s="1057"/>
    </row>
    <row r="48" spans="1:22" s="547" customFormat="1" ht="48.75" customHeight="1">
      <c r="A48" s="1061"/>
      <c r="B48" s="1100" t="s">
        <v>1109</v>
      </c>
      <c r="C48" s="1122"/>
      <c r="D48" s="1057" t="s">
        <v>1112</v>
      </c>
      <c r="E48" s="1057" t="s">
        <v>1113</v>
      </c>
      <c r="F48" s="1057" t="s">
        <v>976</v>
      </c>
      <c r="G48" s="1120"/>
      <c r="H48" s="1055">
        <f t="shared" si="0"/>
        <v>2240500</v>
      </c>
      <c r="I48" s="1120"/>
      <c r="J48" s="1120"/>
      <c r="K48" s="1120"/>
      <c r="L48" s="1120"/>
      <c r="M48" s="1055">
        <v>1136600</v>
      </c>
      <c r="N48" s="1120"/>
      <c r="O48" s="1120"/>
      <c r="P48" s="1055">
        <v>925900</v>
      </c>
      <c r="Q48" s="1120"/>
      <c r="R48" s="1120"/>
      <c r="S48" s="1121">
        <v>178000</v>
      </c>
      <c r="T48" s="1057"/>
      <c r="U48" s="1068"/>
      <c r="V48" s="1057"/>
    </row>
    <row r="49" spans="1:22" s="547" customFormat="1" ht="110.25" customHeight="1">
      <c r="A49" s="1061"/>
      <c r="B49" s="1100" t="s">
        <v>1109</v>
      </c>
      <c r="C49" s="1122"/>
      <c r="D49" s="1057" t="s">
        <v>1114</v>
      </c>
      <c r="E49" s="1057" t="s">
        <v>1115</v>
      </c>
      <c r="F49" s="1057" t="s">
        <v>976</v>
      </c>
      <c r="G49" s="1120"/>
      <c r="H49" s="1055">
        <f t="shared" si="0"/>
        <v>4197000</v>
      </c>
      <c r="I49" s="1120"/>
      <c r="J49" s="1120"/>
      <c r="K49" s="1120"/>
      <c r="L49" s="1120"/>
      <c r="M49" s="1055">
        <v>1717800</v>
      </c>
      <c r="N49" s="1120"/>
      <c r="O49" s="1120"/>
      <c r="P49" s="1055">
        <v>1480200</v>
      </c>
      <c r="Q49" s="1120"/>
      <c r="R49" s="1120"/>
      <c r="S49" s="1121">
        <v>999000</v>
      </c>
      <c r="T49" s="1057"/>
      <c r="U49" s="1068"/>
      <c r="V49" s="1057"/>
    </row>
    <row r="50" spans="1:22" s="547" customFormat="1" ht="40.5" customHeight="1">
      <c r="A50" s="1061"/>
      <c r="B50" s="1100" t="s">
        <v>1116</v>
      </c>
      <c r="C50" s="1122"/>
      <c r="D50" s="1057" t="s">
        <v>1117</v>
      </c>
      <c r="E50" s="1057" t="s">
        <v>1118</v>
      </c>
      <c r="F50" s="1057" t="s">
        <v>976</v>
      </c>
      <c r="G50" s="1120"/>
      <c r="H50" s="1055">
        <f t="shared" si="0"/>
        <v>1271100</v>
      </c>
      <c r="I50" s="1120"/>
      <c r="J50" s="1120"/>
      <c r="K50" s="1120"/>
      <c r="L50" s="1120"/>
      <c r="M50" s="1055">
        <v>576900</v>
      </c>
      <c r="N50" s="1120"/>
      <c r="O50" s="1120"/>
      <c r="P50" s="1055">
        <v>494200</v>
      </c>
      <c r="Q50" s="1120"/>
      <c r="R50" s="1120"/>
      <c r="S50" s="1121">
        <v>200000</v>
      </c>
      <c r="T50" s="1057"/>
      <c r="U50" s="1068"/>
      <c r="V50" s="1057"/>
    </row>
    <row r="51" spans="1:22" s="547" customFormat="1" ht="166.5" customHeight="1">
      <c r="A51" s="1123"/>
      <c r="B51" s="1124" t="s">
        <v>1119</v>
      </c>
      <c r="C51" s="1124" t="s">
        <v>1120</v>
      </c>
      <c r="D51" s="1124" t="s">
        <v>1121</v>
      </c>
      <c r="E51" s="1124" t="s">
        <v>1122</v>
      </c>
      <c r="F51" s="1125"/>
      <c r="G51" s="1126"/>
      <c r="H51" s="1127">
        <f t="shared" si="0"/>
        <v>4584600</v>
      </c>
      <c r="I51" s="1126"/>
      <c r="J51" s="1126"/>
      <c r="K51" s="1126" t="s">
        <v>1046</v>
      </c>
      <c r="L51" s="1126" t="s">
        <v>1047</v>
      </c>
      <c r="M51" s="1127">
        <v>1607800</v>
      </c>
      <c r="N51" s="1126" t="s">
        <v>1046</v>
      </c>
      <c r="O51" s="1126" t="s">
        <v>1047</v>
      </c>
      <c r="P51" s="1127">
        <v>1344300</v>
      </c>
      <c r="Q51" s="1126" t="s">
        <v>1046</v>
      </c>
      <c r="R51" s="1126" t="s">
        <v>1047</v>
      </c>
      <c r="S51" s="1128">
        <v>1632500</v>
      </c>
      <c r="T51" s="1125"/>
      <c r="U51" s="1129"/>
      <c r="V51" s="1125"/>
    </row>
    <row r="52" spans="1:22">
      <c r="S52" s="548">
        <f>SUM(S28:S51)</f>
        <v>8989000</v>
      </c>
    </row>
    <row r="53" spans="1:22">
      <c r="H53" s="549"/>
    </row>
    <row r="61" spans="1:22">
      <c r="P61" s="550"/>
    </row>
  </sheetData>
  <mergeCells count="22">
    <mergeCell ref="A26:V26"/>
    <mergeCell ref="G1:J1"/>
    <mergeCell ref="K1:S1"/>
    <mergeCell ref="T1:T3"/>
    <mergeCell ref="U1:U3"/>
    <mergeCell ref="V1:V3"/>
    <mergeCell ref="G2:G3"/>
    <mergeCell ref="H2:H3"/>
    <mergeCell ref="I2:I3"/>
    <mergeCell ref="J2:J3"/>
    <mergeCell ref="K2:M2"/>
    <mergeCell ref="A1:A3"/>
    <mergeCell ref="B1:B3"/>
    <mergeCell ref="C1:C3"/>
    <mergeCell ref="D1:D3"/>
    <mergeCell ref="E1:E3"/>
    <mergeCell ref="N2:P2"/>
    <mergeCell ref="Q2:S2"/>
    <mergeCell ref="A5:V5"/>
    <mergeCell ref="B19:F19"/>
    <mergeCell ref="B21:V21"/>
    <mergeCell ref="F1: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აბაშა</vt:lpstr>
      <vt:lpstr>ზუგდიდი</vt:lpstr>
      <vt:lpstr>მარტვილი</vt:lpstr>
      <vt:lpstr>მესტია</vt:lpstr>
      <vt:lpstr>სენაკი</vt:lpstr>
      <vt:lpstr>ჩხოროწყუ</vt:lpstr>
      <vt:lpstr>წალენჯიხა</vt:lpstr>
      <vt:lpstr>ხობი</vt:lpstr>
      <vt:lpstr>ფოთი</vt:lpstr>
      <vt:lpstr>წალენჯიხა!Область_печати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2017-12-29T08:00:25Z</dcterms:modified>
</cp:coreProperties>
</file>